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myroder/Library/Application Support/Box/Box Edit/Documents/620254700465/"/>
    </mc:Choice>
  </mc:AlternateContent>
  <xr:revisionPtr revIDLastSave="0" documentId="13_ncr:1_{4E419FB2-D3E1-8943-AE7D-DF152597BB4F}" xr6:coauthVersionLast="45" xr6:coauthVersionMax="45" xr10:uidLastSave="{00000000-0000-0000-0000-000000000000}"/>
  <bookViews>
    <workbookView xWindow="0" yWindow="460" windowWidth="28800" windowHeight="15840" tabRatio="759" xr2:uid="{00000000-000D-0000-FFFF-FFFF00000000}"/>
  </bookViews>
  <sheets>
    <sheet name="Demographics" sheetId="15" r:id="rId1"/>
    <sheet name="Community Living" sheetId="10" r:id="rId2"/>
    <sheet name="CommunityParticipation" sheetId="6" r:id="rId3"/>
    <sheet name="WorkEconomic" sheetId="14" r:id="rId4"/>
    <sheet name="Old New Cities" sheetId="11" state="hidden" r:id="rId5"/>
    <sheet name="Institutionalization Calc" sheetId="13" state="hidden" r:id="rId6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5" l="1"/>
  <c r="K4" i="15"/>
  <c r="L4" i="15"/>
  <c r="P4" i="15"/>
  <c r="X4" i="15"/>
  <c r="Y4" i="15"/>
  <c r="Z4" i="15"/>
  <c r="AA4" i="15"/>
  <c r="AB4" i="15"/>
  <c r="AJ4" i="15"/>
  <c r="AK4" i="15"/>
  <c r="AL4" i="15"/>
  <c r="AM4" i="15"/>
  <c r="AN4" i="15"/>
  <c r="AO4" i="15"/>
  <c r="AT4" i="15"/>
  <c r="AU4" i="15"/>
  <c r="AV4" i="15"/>
  <c r="AW4" i="15"/>
  <c r="J5" i="15"/>
  <c r="K5" i="15"/>
  <c r="L5" i="15"/>
  <c r="P5" i="15"/>
  <c r="X5" i="15"/>
  <c r="Y5" i="15"/>
  <c r="Z5" i="15"/>
  <c r="AA5" i="15"/>
  <c r="AB5" i="15"/>
  <c r="AJ5" i="15"/>
  <c r="AK5" i="15"/>
  <c r="AL5" i="15"/>
  <c r="AM5" i="15"/>
  <c r="AN5" i="15"/>
  <c r="AO5" i="15"/>
  <c r="AT5" i="15"/>
  <c r="AU5" i="15"/>
  <c r="AV5" i="15"/>
  <c r="AW5" i="15"/>
  <c r="J6" i="15"/>
  <c r="K6" i="15"/>
  <c r="L6" i="15"/>
  <c r="P6" i="15"/>
  <c r="X6" i="15"/>
  <c r="Y6" i="15"/>
  <c r="Z6" i="15"/>
  <c r="AA6" i="15"/>
  <c r="AB6" i="15"/>
  <c r="AJ6" i="15"/>
  <c r="AK6" i="15"/>
  <c r="AL6" i="15"/>
  <c r="AM6" i="15"/>
  <c r="AN6" i="15"/>
  <c r="AO6" i="15"/>
  <c r="AT6" i="15"/>
  <c r="AU6" i="15"/>
  <c r="AV6" i="15"/>
  <c r="AW6" i="15"/>
  <c r="J7" i="15"/>
  <c r="K7" i="15"/>
  <c r="L7" i="15"/>
  <c r="P7" i="15"/>
  <c r="X7" i="15"/>
  <c r="Y7" i="15"/>
  <c r="Z7" i="15"/>
  <c r="AA7" i="15"/>
  <c r="AB7" i="15"/>
  <c r="AJ7" i="15"/>
  <c r="AK7" i="15"/>
  <c r="AL7" i="15"/>
  <c r="AM7" i="15"/>
  <c r="AN7" i="15"/>
  <c r="AO7" i="15"/>
  <c r="AT7" i="15"/>
  <c r="AU7" i="15"/>
  <c r="AV7" i="15"/>
  <c r="AW7" i="15"/>
  <c r="J8" i="15"/>
  <c r="K8" i="15"/>
  <c r="L8" i="15"/>
  <c r="P8" i="15"/>
  <c r="X8" i="15"/>
  <c r="Y8" i="15"/>
  <c r="Z8" i="15"/>
  <c r="AA8" i="15"/>
  <c r="AB8" i="15"/>
  <c r="AJ8" i="15"/>
  <c r="AK8" i="15"/>
  <c r="AL8" i="15"/>
  <c r="AM8" i="15"/>
  <c r="AN8" i="15"/>
  <c r="AO8" i="15"/>
  <c r="AT8" i="15"/>
  <c r="AU8" i="15"/>
  <c r="AV8" i="15"/>
  <c r="AW8" i="15"/>
  <c r="J9" i="15"/>
  <c r="K9" i="15"/>
  <c r="L9" i="15"/>
  <c r="P9" i="15"/>
  <c r="X9" i="15"/>
  <c r="Y9" i="15"/>
  <c r="Z9" i="15"/>
  <c r="AA9" i="15"/>
  <c r="AB9" i="15"/>
  <c r="AJ9" i="15"/>
  <c r="AK9" i="15"/>
  <c r="AL9" i="15"/>
  <c r="AM9" i="15"/>
  <c r="AN9" i="15"/>
  <c r="AO9" i="15"/>
  <c r="AT9" i="15"/>
  <c r="AU9" i="15"/>
  <c r="AV9" i="15"/>
  <c r="AW9" i="15"/>
  <c r="J10" i="15"/>
  <c r="K10" i="15"/>
  <c r="L10" i="15"/>
  <c r="P10" i="15"/>
  <c r="X10" i="15"/>
  <c r="Y10" i="15"/>
  <c r="Z10" i="15"/>
  <c r="AA10" i="15"/>
  <c r="AB10" i="15"/>
  <c r="AJ10" i="15"/>
  <c r="AK10" i="15"/>
  <c r="AL10" i="15"/>
  <c r="AM10" i="15"/>
  <c r="AN10" i="15"/>
  <c r="AO10" i="15"/>
  <c r="AT10" i="15"/>
  <c r="AU10" i="15"/>
  <c r="AV10" i="15"/>
  <c r="AW10" i="15"/>
  <c r="J11" i="15"/>
  <c r="K11" i="15"/>
  <c r="L11" i="15"/>
  <c r="P11" i="15"/>
  <c r="X11" i="15"/>
  <c r="Y11" i="15"/>
  <c r="Z11" i="15"/>
  <c r="AA11" i="15"/>
  <c r="AB11" i="15"/>
  <c r="AJ11" i="15"/>
  <c r="AK11" i="15"/>
  <c r="AL11" i="15"/>
  <c r="AM11" i="15"/>
  <c r="AN11" i="15"/>
  <c r="AO11" i="15"/>
  <c r="AT11" i="15"/>
  <c r="AU11" i="15"/>
  <c r="AV11" i="15"/>
  <c r="AW11" i="15"/>
  <c r="J12" i="15"/>
  <c r="K12" i="15"/>
  <c r="L12" i="15"/>
  <c r="P12" i="15"/>
  <c r="X12" i="15"/>
  <c r="Y12" i="15"/>
  <c r="Z12" i="15"/>
  <c r="AA12" i="15"/>
  <c r="AB12" i="15"/>
  <c r="AJ12" i="15"/>
  <c r="AK12" i="15"/>
  <c r="AL12" i="15"/>
  <c r="AM12" i="15"/>
  <c r="AN12" i="15"/>
  <c r="AO12" i="15"/>
  <c r="AT12" i="15"/>
  <c r="AU12" i="15"/>
  <c r="AV12" i="15"/>
  <c r="AW12" i="15"/>
  <c r="J13" i="15"/>
  <c r="K13" i="15"/>
  <c r="L13" i="15"/>
  <c r="P13" i="15"/>
  <c r="X13" i="15"/>
  <c r="Y13" i="15"/>
  <c r="Z13" i="15"/>
  <c r="AA13" i="15"/>
  <c r="AB13" i="15"/>
  <c r="AJ13" i="15"/>
  <c r="AK13" i="15"/>
  <c r="AL13" i="15"/>
  <c r="AM13" i="15"/>
  <c r="AN13" i="15"/>
  <c r="AO13" i="15"/>
  <c r="AT13" i="15"/>
  <c r="AU13" i="15"/>
  <c r="AV13" i="15"/>
  <c r="AW13" i="15"/>
  <c r="J14" i="15"/>
  <c r="K14" i="15"/>
  <c r="L14" i="15"/>
  <c r="P14" i="15"/>
  <c r="X14" i="15"/>
  <c r="Y14" i="15"/>
  <c r="Z14" i="15"/>
  <c r="AA14" i="15"/>
  <c r="AB14" i="15"/>
  <c r="AJ14" i="15"/>
  <c r="AK14" i="15"/>
  <c r="AL14" i="15"/>
  <c r="AM14" i="15"/>
  <c r="AN14" i="15"/>
  <c r="AO14" i="15"/>
  <c r="AT14" i="15"/>
  <c r="AU14" i="15"/>
  <c r="AV14" i="15"/>
  <c r="AW14" i="15"/>
  <c r="J15" i="15"/>
  <c r="K15" i="15"/>
  <c r="L15" i="15"/>
  <c r="P15" i="15"/>
  <c r="X15" i="15"/>
  <c r="Y15" i="15"/>
  <c r="Z15" i="15"/>
  <c r="AA15" i="15"/>
  <c r="AB15" i="15"/>
  <c r="AJ15" i="15"/>
  <c r="AK15" i="15"/>
  <c r="AL15" i="15"/>
  <c r="AM15" i="15"/>
  <c r="AN15" i="15"/>
  <c r="AO15" i="15"/>
  <c r="AT15" i="15"/>
  <c r="AU15" i="15"/>
  <c r="AV15" i="15"/>
  <c r="AW15" i="15"/>
  <c r="J16" i="15"/>
  <c r="K16" i="15"/>
  <c r="L16" i="15"/>
  <c r="P16" i="15"/>
  <c r="X16" i="15"/>
  <c r="Y16" i="15"/>
  <c r="Z16" i="15"/>
  <c r="AA16" i="15"/>
  <c r="AB16" i="15"/>
  <c r="AJ16" i="15"/>
  <c r="AK16" i="15"/>
  <c r="AL16" i="15"/>
  <c r="AM16" i="15"/>
  <c r="AN16" i="15"/>
  <c r="AO16" i="15"/>
  <c r="AT16" i="15"/>
  <c r="AU16" i="15"/>
  <c r="AV16" i="15"/>
  <c r="AW16" i="15"/>
  <c r="J17" i="15"/>
  <c r="K17" i="15"/>
  <c r="L17" i="15"/>
  <c r="P17" i="15"/>
  <c r="X17" i="15"/>
  <c r="Y17" i="15"/>
  <c r="Z17" i="15"/>
  <c r="AA17" i="15"/>
  <c r="AB17" i="15"/>
  <c r="AJ17" i="15"/>
  <c r="AK17" i="15"/>
  <c r="AL17" i="15"/>
  <c r="AM17" i="15"/>
  <c r="AN17" i="15"/>
  <c r="AO17" i="15"/>
  <c r="AT17" i="15"/>
  <c r="AU17" i="15"/>
  <c r="AV17" i="15"/>
  <c r="AW17" i="15"/>
  <c r="J18" i="15"/>
  <c r="K18" i="15"/>
  <c r="L18" i="15"/>
  <c r="P18" i="15"/>
  <c r="X18" i="15"/>
  <c r="Y18" i="15"/>
  <c r="Z18" i="15"/>
  <c r="AA18" i="15"/>
  <c r="AB18" i="15"/>
  <c r="AJ18" i="15"/>
  <c r="AK18" i="15"/>
  <c r="AL18" i="15"/>
  <c r="AM18" i="15"/>
  <c r="AN18" i="15"/>
  <c r="AO18" i="15"/>
  <c r="AT18" i="15"/>
  <c r="AU18" i="15"/>
  <c r="AV18" i="15"/>
  <c r="AW18" i="15"/>
  <c r="J19" i="15"/>
  <c r="K19" i="15"/>
  <c r="L19" i="15"/>
  <c r="P19" i="15"/>
  <c r="X19" i="15"/>
  <c r="Y19" i="15"/>
  <c r="Z19" i="15"/>
  <c r="AA19" i="15"/>
  <c r="AB19" i="15"/>
  <c r="AJ19" i="15"/>
  <c r="AK19" i="15"/>
  <c r="AL19" i="15"/>
  <c r="AM19" i="15"/>
  <c r="AN19" i="15"/>
  <c r="AO19" i="15"/>
  <c r="AT19" i="15"/>
  <c r="AU19" i="15"/>
  <c r="AV19" i="15"/>
  <c r="AW19" i="15"/>
  <c r="J20" i="15"/>
  <c r="K20" i="15"/>
  <c r="L20" i="15"/>
  <c r="P20" i="15"/>
  <c r="X20" i="15"/>
  <c r="Y20" i="15"/>
  <c r="Z20" i="15"/>
  <c r="AA20" i="15"/>
  <c r="AB20" i="15"/>
  <c r="AJ20" i="15"/>
  <c r="AK20" i="15"/>
  <c r="AL20" i="15"/>
  <c r="AM20" i="15"/>
  <c r="AN20" i="15"/>
  <c r="AO20" i="15"/>
  <c r="AT20" i="15"/>
  <c r="AU20" i="15"/>
  <c r="AV20" i="15"/>
  <c r="AW20" i="15"/>
  <c r="J21" i="15"/>
  <c r="K21" i="15"/>
  <c r="L21" i="15"/>
  <c r="P21" i="15"/>
  <c r="X21" i="15"/>
  <c r="Y21" i="15"/>
  <c r="Z21" i="15"/>
  <c r="AA21" i="15"/>
  <c r="AB21" i="15"/>
  <c r="AJ21" i="15"/>
  <c r="AK21" i="15"/>
  <c r="AL21" i="15"/>
  <c r="AM21" i="15"/>
  <c r="AN21" i="15"/>
  <c r="AO21" i="15"/>
  <c r="AT21" i="15"/>
  <c r="AU21" i="15"/>
  <c r="AV21" i="15"/>
  <c r="AW21" i="15"/>
  <c r="J22" i="15"/>
  <c r="K22" i="15"/>
  <c r="L22" i="15"/>
  <c r="P22" i="15"/>
  <c r="X22" i="15"/>
  <c r="Y22" i="15"/>
  <c r="Z22" i="15"/>
  <c r="AA22" i="15"/>
  <c r="AB22" i="15"/>
  <c r="AJ22" i="15"/>
  <c r="AK22" i="15"/>
  <c r="AL22" i="15"/>
  <c r="AM22" i="15"/>
  <c r="AN22" i="15"/>
  <c r="AO22" i="15"/>
  <c r="AT22" i="15"/>
  <c r="AU22" i="15"/>
  <c r="AV22" i="15"/>
  <c r="AW22" i="15"/>
  <c r="J23" i="15"/>
  <c r="K23" i="15"/>
  <c r="L23" i="15"/>
  <c r="P23" i="15"/>
  <c r="X23" i="15"/>
  <c r="Y23" i="15"/>
  <c r="Z23" i="15"/>
  <c r="AA23" i="15"/>
  <c r="AB23" i="15"/>
  <c r="AJ23" i="15"/>
  <c r="AK23" i="15"/>
  <c r="AL23" i="15"/>
  <c r="AM23" i="15"/>
  <c r="AN23" i="15"/>
  <c r="AO23" i="15"/>
  <c r="AT23" i="15"/>
  <c r="AU23" i="15"/>
  <c r="AV23" i="15"/>
  <c r="AW23" i="15"/>
  <c r="J24" i="15"/>
  <c r="K24" i="15"/>
  <c r="L24" i="15"/>
  <c r="P24" i="15"/>
  <c r="X24" i="15"/>
  <c r="Y24" i="15"/>
  <c r="Z24" i="15"/>
  <c r="AA24" i="15"/>
  <c r="AB24" i="15"/>
  <c r="AJ24" i="15"/>
  <c r="AK24" i="15"/>
  <c r="AL24" i="15"/>
  <c r="AM24" i="15"/>
  <c r="AN24" i="15"/>
  <c r="AO24" i="15"/>
  <c r="AT24" i="15"/>
  <c r="AU24" i="15"/>
  <c r="AV24" i="15"/>
  <c r="AW24" i="15"/>
  <c r="J25" i="15"/>
  <c r="K25" i="15"/>
  <c r="L25" i="15"/>
  <c r="P25" i="15"/>
  <c r="X25" i="15"/>
  <c r="Y25" i="15"/>
  <c r="Z25" i="15"/>
  <c r="AA25" i="15"/>
  <c r="AB25" i="15"/>
  <c r="AJ25" i="15"/>
  <c r="AK25" i="15"/>
  <c r="AL25" i="15"/>
  <c r="AM25" i="15"/>
  <c r="AN25" i="15"/>
  <c r="AO25" i="15"/>
  <c r="AT25" i="15"/>
  <c r="AU25" i="15"/>
  <c r="AV25" i="15"/>
  <c r="AW25" i="15"/>
  <c r="J26" i="15"/>
  <c r="K26" i="15"/>
  <c r="L26" i="15"/>
  <c r="P26" i="15"/>
  <c r="X26" i="15"/>
  <c r="Y26" i="15"/>
  <c r="Z26" i="15"/>
  <c r="AA26" i="15"/>
  <c r="AB26" i="15"/>
  <c r="AJ26" i="15"/>
  <c r="AK26" i="15"/>
  <c r="AL26" i="15"/>
  <c r="AM26" i="15"/>
  <c r="AN26" i="15"/>
  <c r="AO26" i="15"/>
  <c r="AT26" i="15"/>
  <c r="AU26" i="15"/>
  <c r="AV26" i="15"/>
  <c r="AW26" i="15"/>
  <c r="J27" i="15"/>
  <c r="K27" i="15"/>
  <c r="L27" i="15"/>
  <c r="P27" i="15"/>
  <c r="X27" i="15"/>
  <c r="Y27" i="15"/>
  <c r="Z27" i="15"/>
  <c r="AA27" i="15"/>
  <c r="AB27" i="15"/>
  <c r="AJ27" i="15"/>
  <c r="AK27" i="15"/>
  <c r="AL27" i="15"/>
  <c r="AM27" i="15"/>
  <c r="AN27" i="15"/>
  <c r="AO27" i="15"/>
  <c r="AT27" i="15"/>
  <c r="AU27" i="15"/>
  <c r="AV27" i="15"/>
  <c r="AW27" i="15"/>
  <c r="J28" i="15"/>
  <c r="K28" i="15"/>
  <c r="L28" i="15"/>
  <c r="P28" i="15"/>
  <c r="X28" i="15"/>
  <c r="Y28" i="15"/>
  <c r="Z28" i="15"/>
  <c r="AA28" i="15"/>
  <c r="AB28" i="15"/>
  <c r="AJ28" i="15"/>
  <c r="AK28" i="15"/>
  <c r="AL28" i="15"/>
  <c r="AM28" i="15"/>
  <c r="AN28" i="15"/>
  <c r="AO28" i="15"/>
  <c r="AT28" i="15"/>
  <c r="AU28" i="15"/>
  <c r="AV28" i="15"/>
  <c r="AW28" i="15"/>
  <c r="J29" i="15"/>
  <c r="K29" i="15"/>
  <c r="L29" i="15"/>
  <c r="P29" i="15"/>
  <c r="X29" i="15"/>
  <c r="Y29" i="15"/>
  <c r="Z29" i="15"/>
  <c r="AA29" i="15"/>
  <c r="AB29" i="15"/>
  <c r="AJ29" i="15"/>
  <c r="AK29" i="15"/>
  <c r="AL29" i="15"/>
  <c r="AM29" i="15"/>
  <c r="AN29" i="15"/>
  <c r="AO29" i="15"/>
  <c r="AT29" i="15"/>
  <c r="AU29" i="15"/>
  <c r="AV29" i="15"/>
  <c r="AW29" i="15"/>
  <c r="J30" i="15"/>
  <c r="K30" i="15"/>
  <c r="L30" i="15"/>
  <c r="P30" i="15"/>
  <c r="X30" i="15"/>
  <c r="Y30" i="15"/>
  <c r="Z30" i="15"/>
  <c r="AA30" i="15"/>
  <c r="AB30" i="15"/>
  <c r="AJ30" i="15"/>
  <c r="AK30" i="15"/>
  <c r="AL30" i="15"/>
  <c r="AM30" i="15"/>
  <c r="AN30" i="15"/>
  <c r="AO30" i="15"/>
  <c r="AT30" i="15"/>
  <c r="AU30" i="15"/>
  <c r="AV30" i="15"/>
  <c r="AW30" i="15"/>
  <c r="J31" i="15"/>
  <c r="K31" i="15"/>
  <c r="L31" i="15"/>
  <c r="P31" i="15"/>
  <c r="X31" i="15"/>
  <c r="Y31" i="15"/>
  <c r="Z31" i="15"/>
  <c r="AA31" i="15"/>
  <c r="AB31" i="15"/>
  <c r="AJ31" i="15"/>
  <c r="AK31" i="15"/>
  <c r="AL31" i="15"/>
  <c r="AM31" i="15"/>
  <c r="AN31" i="15"/>
  <c r="AO31" i="15"/>
  <c r="AT31" i="15"/>
  <c r="AU31" i="15"/>
  <c r="AV31" i="15"/>
  <c r="AW31" i="15"/>
  <c r="J32" i="15"/>
  <c r="K32" i="15"/>
  <c r="L32" i="15"/>
  <c r="P32" i="15"/>
  <c r="X32" i="15"/>
  <c r="Y32" i="15"/>
  <c r="Z32" i="15"/>
  <c r="AA32" i="15"/>
  <c r="AB32" i="15"/>
  <c r="AJ32" i="15"/>
  <c r="AK32" i="15"/>
  <c r="AL32" i="15"/>
  <c r="AM32" i="15"/>
  <c r="AN32" i="15"/>
  <c r="AO32" i="15"/>
  <c r="AT32" i="15"/>
  <c r="AU32" i="15"/>
  <c r="AV32" i="15"/>
  <c r="AW32" i="15"/>
  <c r="J33" i="15"/>
  <c r="K33" i="15"/>
  <c r="L33" i="15"/>
  <c r="P33" i="15"/>
  <c r="X33" i="15"/>
  <c r="Y33" i="15"/>
  <c r="Z33" i="15"/>
  <c r="AA33" i="15"/>
  <c r="AB33" i="15"/>
  <c r="AJ33" i="15"/>
  <c r="AK33" i="15"/>
  <c r="AL33" i="15"/>
  <c r="AM33" i="15"/>
  <c r="AN33" i="15"/>
  <c r="AO33" i="15"/>
  <c r="AT33" i="15"/>
  <c r="AU33" i="15"/>
  <c r="AV33" i="15"/>
  <c r="AW33" i="15"/>
  <c r="J34" i="15"/>
  <c r="K34" i="15"/>
  <c r="L34" i="15"/>
  <c r="P34" i="15"/>
  <c r="X34" i="15"/>
  <c r="Y34" i="15"/>
  <c r="Z34" i="15"/>
  <c r="AA34" i="15"/>
  <c r="AB34" i="15"/>
  <c r="AJ34" i="15"/>
  <c r="AK34" i="15"/>
  <c r="AL34" i="15"/>
  <c r="AM34" i="15"/>
  <c r="AN34" i="15"/>
  <c r="AO34" i="15"/>
  <c r="AT34" i="15"/>
  <c r="AU34" i="15"/>
  <c r="AV34" i="15"/>
  <c r="AW34" i="15"/>
  <c r="J35" i="15"/>
  <c r="K35" i="15"/>
  <c r="L35" i="15"/>
  <c r="P35" i="15"/>
  <c r="X35" i="15"/>
  <c r="Y35" i="15"/>
  <c r="Z35" i="15"/>
  <c r="AA35" i="15"/>
  <c r="AB35" i="15"/>
  <c r="AJ35" i="15"/>
  <c r="AK35" i="15"/>
  <c r="AL35" i="15"/>
  <c r="AM35" i="15"/>
  <c r="AN35" i="15"/>
  <c r="AO35" i="15"/>
  <c r="AT35" i="15"/>
  <c r="AU35" i="15"/>
  <c r="AV35" i="15"/>
  <c r="AW35" i="15"/>
  <c r="J36" i="15"/>
  <c r="K36" i="15"/>
  <c r="L36" i="15"/>
  <c r="P36" i="15"/>
  <c r="X36" i="15"/>
  <c r="Y36" i="15"/>
  <c r="Z36" i="15"/>
  <c r="AA36" i="15"/>
  <c r="AB36" i="15"/>
  <c r="AJ36" i="15"/>
  <c r="AK36" i="15"/>
  <c r="AL36" i="15"/>
  <c r="AM36" i="15"/>
  <c r="AN36" i="15"/>
  <c r="AO36" i="15"/>
  <c r="AT36" i="15"/>
  <c r="AU36" i="15"/>
  <c r="AV36" i="15"/>
  <c r="AW36" i="15"/>
  <c r="J37" i="15"/>
  <c r="K37" i="15"/>
  <c r="L37" i="15"/>
  <c r="P37" i="15"/>
  <c r="X37" i="15"/>
  <c r="Y37" i="15"/>
  <c r="Z37" i="15"/>
  <c r="AA37" i="15"/>
  <c r="AB37" i="15"/>
  <c r="AJ37" i="15"/>
  <c r="AK37" i="15"/>
  <c r="AL37" i="15"/>
  <c r="AM37" i="15"/>
  <c r="AN37" i="15"/>
  <c r="AO37" i="15"/>
  <c r="AT37" i="15"/>
  <c r="AU37" i="15"/>
  <c r="AV37" i="15"/>
  <c r="AW37" i="15"/>
  <c r="J38" i="15"/>
  <c r="K38" i="15"/>
  <c r="L38" i="15"/>
  <c r="P38" i="15"/>
  <c r="X38" i="15"/>
  <c r="Y38" i="15"/>
  <c r="Z38" i="15"/>
  <c r="AA38" i="15"/>
  <c r="AB38" i="15"/>
  <c r="AJ38" i="15"/>
  <c r="AK38" i="15"/>
  <c r="AL38" i="15"/>
  <c r="AM38" i="15"/>
  <c r="AN38" i="15"/>
  <c r="AO38" i="15"/>
  <c r="AT38" i="15"/>
  <c r="AU38" i="15"/>
  <c r="AV38" i="15"/>
  <c r="AW38" i="15"/>
  <c r="J39" i="15"/>
  <c r="K39" i="15"/>
  <c r="L39" i="15"/>
  <c r="P39" i="15"/>
  <c r="X39" i="15"/>
  <c r="Y39" i="15"/>
  <c r="Z39" i="15"/>
  <c r="AA39" i="15"/>
  <c r="AB39" i="15"/>
  <c r="AJ39" i="15"/>
  <c r="AK39" i="15"/>
  <c r="AL39" i="15"/>
  <c r="AM39" i="15"/>
  <c r="AN39" i="15"/>
  <c r="AO39" i="15"/>
  <c r="AT39" i="15"/>
  <c r="AU39" i="15"/>
  <c r="AV39" i="15"/>
  <c r="AW39" i="15"/>
  <c r="J40" i="15"/>
  <c r="K40" i="15"/>
  <c r="L40" i="15"/>
  <c r="P40" i="15"/>
  <c r="X40" i="15"/>
  <c r="Y40" i="15"/>
  <c r="Z40" i="15"/>
  <c r="AA40" i="15"/>
  <c r="AB40" i="15"/>
  <c r="AJ40" i="15"/>
  <c r="AK40" i="15"/>
  <c r="AL40" i="15"/>
  <c r="AM40" i="15"/>
  <c r="AN40" i="15"/>
  <c r="AO40" i="15"/>
  <c r="AT40" i="15"/>
  <c r="AU40" i="15"/>
  <c r="AV40" i="15"/>
  <c r="AW40" i="15"/>
  <c r="J41" i="15"/>
  <c r="K41" i="15"/>
  <c r="L41" i="15"/>
  <c r="P41" i="15"/>
  <c r="X41" i="15"/>
  <c r="Y41" i="15"/>
  <c r="Z41" i="15"/>
  <c r="AA41" i="15"/>
  <c r="AB41" i="15"/>
  <c r="AJ41" i="15"/>
  <c r="AK41" i="15"/>
  <c r="AL41" i="15"/>
  <c r="AM41" i="15"/>
  <c r="AN41" i="15"/>
  <c r="AO41" i="15"/>
  <c r="AT41" i="15"/>
  <c r="AU41" i="15"/>
  <c r="AV41" i="15"/>
  <c r="AW41" i="15"/>
  <c r="J42" i="15"/>
  <c r="K42" i="15"/>
  <c r="L42" i="15"/>
  <c r="P42" i="15"/>
  <c r="X42" i="15"/>
  <c r="Y42" i="15"/>
  <c r="Z42" i="15"/>
  <c r="AA42" i="15"/>
  <c r="AB42" i="15"/>
  <c r="AJ42" i="15"/>
  <c r="AK42" i="15"/>
  <c r="AL42" i="15"/>
  <c r="AM42" i="15"/>
  <c r="AN42" i="15"/>
  <c r="AO42" i="15"/>
  <c r="AT42" i="15"/>
  <c r="AU42" i="15"/>
  <c r="AV42" i="15"/>
  <c r="AW42" i="15"/>
  <c r="J43" i="15"/>
  <c r="K43" i="15"/>
  <c r="L43" i="15"/>
  <c r="P43" i="15"/>
  <c r="X43" i="15"/>
  <c r="Y43" i="15"/>
  <c r="Z43" i="15"/>
  <c r="AA43" i="15"/>
  <c r="AB43" i="15"/>
  <c r="AJ43" i="15"/>
  <c r="AK43" i="15"/>
  <c r="AL43" i="15"/>
  <c r="AM43" i="15"/>
  <c r="AN43" i="15"/>
  <c r="AO43" i="15"/>
  <c r="AT43" i="15"/>
  <c r="AU43" i="15"/>
  <c r="AV43" i="15"/>
  <c r="AW43" i="15"/>
  <c r="J44" i="15"/>
  <c r="K44" i="15"/>
  <c r="L44" i="15"/>
  <c r="P44" i="15"/>
  <c r="X44" i="15"/>
  <c r="Y44" i="15"/>
  <c r="Z44" i="15"/>
  <c r="AA44" i="15"/>
  <c r="AB44" i="15"/>
  <c r="AJ44" i="15"/>
  <c r="AK44" i="15"/>
  <c r="AL44" i="15"/>
  <c r="AM44" i="15"/>
  <c r="AN44" i="15"/>
  <c r="AO44" i="15"/>
  <c r="AT44" i="15"/>
  <c r="AU44" i="15"/>
  <c r="AV44" i="15"/>
  <c r="AW44" i="15"/>
  <c r="J45" i="15"/>
  <c r="K45" i="15"/>
  <c r="L45" i="15"/>
  <c r="P45" i="15"/>
  <c r="X45" i="15"/>
  <c r="Y45" i="15"/>
  <c r="Z45" i="15"/>
  <c r="AA45" i="15"/>
  <c r="AB45" i="15"/>
  <c r="AJ45" i="15"/>
  <c r="AK45" i="15"/>
  <c r="AL45" i="15"/>
  <c r="AM45" i="15"/>
  <c r="AN45" i="15"/>
  <c r="AO45" i="15"/>
  <c r="AT45" i="15"/>
  <c r="AU45" i="15"/>
  <c r="AV45" i="15"/>
  <c r="AW45" i="15"/>
  <c r="J46" i="15"/>
  <c r="K46" i="15"/>
  <c r="L46" i="15"/>
  <c r="P46" i="15"/>
  <c r="X46" i="15"/>
  <c r="Y46" i="15"/>
  <c r="Z46" i="15"/>
  <c r="AA46" i="15"/>
  <c r="AB46" i="15"/>
  <c r="AJ46" i="15"/>
  <c r="AK46" i="15"/>
  <c r="AL46" i="15"/>
  <c r="AM46" i="15"/>
  <c r="AN46" i="15"/>
  <c r="AO46" i="15"/>
  <c r="AT46" i="15"/>
  <c r="AU46" i="15"/>
  <c r="AV46" i="15"/>
  <c r="AW46" i="15"/>
  <c r="J47" i="15"/>
  <c r="K47" i="15"/>
  <c r="L47" i="15"/>
  <c r="P47" i="15"/>
  <c r="X47" i="15"/>
  <c r="Y47" i="15"/>
  <c r="Z47" i="15"/>
  <c r="AA47" i="15"/>
  <c r="AB47" i="15"/>
  <c r="AJ47" i="15"/>
  <c r="AK47" i="15"/>
  <c r="AL47" i="15"/>
  <c r="AM47" i="15"/>
  <c r="AN47" i="15"/>
  <c r="AO47" i="15"/>
  <c r="AT47" i="15"/>
  <c r="AU47" i="15"/>
  <c r="AV47" i="15"/>
  <c r="AW47" i="15"/>
  <c r="J48" i="15"/>
  <c r="K48" i="15"/>
  <c r="L48" i="15"/>
  <c r="P48" i="15"/>
  <c r="X48" i="15"/>
  <c r="Y48" i="15"/>
  <c r="Z48" i="15"/>
  <c r="AA48" i="15"/>
  <c r="AB48" i="15"/>
  <c r="AJ48" i="15"/>
  <c r="AK48" i="15"/>
  <c r="AL48" i="15"/>
  <c r="AM48" i="15"/>
  <c r="AN48" i="15"/>
  <c r="AO48" i="15"/>
  <c r="AT48" i="15"/>
  <c r="AU48" i="15"/>
  <c r="AV48" i="15"/>
  <c r="AW48" i="15"/>
  <c r="J49" i="15"/>
  <c r="K49" i="15"/>
  <c r="L49" i="15"/>
  <c r="P49" i="15"/>
  <c r="X49" i="15"/>
  <c r="Y49" i="15"/>
  <c r="Z49" i="15"/>
  <c r="AA49" i="15"/>
  <c r="AB49" i="15"/>
  <c r="AJ49" i="15"/>
  <c r="AK49" i="15"/>
  <c r="AL49" i="15"/>
  <c r="AM49" i="15"/>
  <c r="AN49" i="15"/>
  <c r="AO49" i="15"/>
  <c r="AT49" i="15"/>
  <c r="AU49" i="15"/>
  <c r="AV49" i="15"/>
  <c r="AW49" i="15"/>
  <c r="J50" i="15"/>
  <c r="K50" i="15"/>
  <c r="L50" i="15"/>
  <c r="P50" i="15"/>
  <c r="X50" i="15"/>
  <c r="Y50" i="15"/>
  <c r="Z50" i="15"/>
  <c r="AA50" i="15"/>
  <c r="AB50" i="15"/>
  <c r="AJ50" i="15"/>
  <c r="AK50" i="15"/>
  <c r="AL50" i="15"/>
  <c r="AM50" i="15"/>
  <c r="AN50" i="15"/>
  <c r="AO50" i="15"/>
  <c r="AT50" i="15"/>
  <c r="AU50" i="15"/>
  <c r="AV50" i="15"/>
  <c r="AW50" i="15"/>
  <c r="J51" i="15"/>
  <c r="K51" i="15"/>
  <c r="L51" i="15"/>
  <c r="P51" i="15"/>
  <c r="X51" i="15"/>
  <c r="Y51" i="15"/>
  <c r="Z51" i="15"/>
  <c r="AA51" i="15"/>
  <c r="AB51" i="15"/>
  <c r="AJ51" i="15"/>
  <c r="AK51" i="15"/>
  <c r="AL51" i="15"/>
  <c r="AM51" i="15"/>
  <c r="AN51" i="15"/>
  <c r="AO51" i="15"/>
  <c r="AT51" i="15"/>
  <c r="AU51" i="15"/>
  <c r="AV51" i="15"/>
  <c r="AW51" i="15"/>
  <c r="J52" i="15"/>
  <c r="K52" i="15"/>
  <c r="L52" i="15"/>
  <c r="P52" i="15"/>
  <c r="X52" i="15"/>
  <c r="Y52" i="15"/>
  <c r="Z52" i="15"/>
  <c r="AA52" i="15"/>
  <c r="AB52" i="15"/>
  <c r="AJ52" i="15"/>
  <c r="AK52" i="15"/>
  <c r="AL52" i="15"/>
  <c r="AM52" i="15"/>
  <c r="AN52" i="15"/>
  <c r="AO52" i="15"/>
  <c r="AT52" i="15"/>
  <c r="AU52" i="15"/>
  <c r="AV52" i="15"/>
  <c r="AW52" i="15"/>
  <c r="J53" i="15"/>
  <c r="K53" i="15"/>
  <c r="L53" i="15"/>
  <c r="P53" i="15"/>
  <c r="X53" i="15"/>
  <c r="Y53" i="15"/>
  <c r="Z53" i="15"/>
  <c r="AA53" i="15"/>
  <c r="AB53" i="15"/>
  <c r="AJ53" i="15"/>
  <c r="AK53" i="15"/>
  <c r="AL53" i="15"/>
  <c r="AM53" i="15"/>
  <c r="AN53" i="15"/>
  <c r="AO53" i="15"/>
  <c r="AT53" i="15"/>
  <c r="AU53" i="15"/>
  <c r="AV53" i="15"/>
  <c r="AW53" i="15"/>
  <c r="J54" i="15"/>
  <c r="K54" i="15"/>
  <c r="L54" i="15"/>
  <c r="P54" i="15"/>
  <c r="X54" i="15"/>
  <c r="Y54" i="15"/>
  <c r="Z54" i="15"/>
  <c r="AA54" i="15"/>
  <c r="AB54" i="15"/>
  <c r="AJ54" i="15"/>
  <c r="AK54" i="15"/>
  <c r="AL54" i="15"/>
  <c r="AM54" i="15"/>
  <c r="AN54" i="15"/>
  <c r="AO54" i="15"/>
  <c r="AT54" i="15"/>
  <c r="AU54" i="15"/>
  <c r="AV54" i="15"/>
  <c r="AW54" i="15"/>
  <c r="J55" i="15"/>
  <c r="K55" i="15"/>
  <c r="L55" i="15"/>
  <c r="P55" i="15"/>
  <c r="X55" i="15"/>
  <c r="Y55" i="15"/>
  <c r="Z55" i="15"/>
  <c r="AA55" i="15"/>
  <c r="AB55" i="15"/>
  <c r="AJ55" i="15"/>
  <c r="AK55" i="15"/>
  <c r="AL55" i="15"/>
  <c r="AM55" i="15"/>
  <c r="AN55" i="15"/>
  <c r="AO55" i="15"/>
  <c r="AT55" i="15"/>
  <c r="AU55" i="15"/>
  <c r="AV55" i="15"/>
  <c r="AW55" i="15"/>
  <c r="J57" i="15"/>
  <c r="K57" i="15"/>
  <c r="L57" i="15"/>
  <c r="P57" i="15"/>
  <c r="X57" i="15"/>
  <c r="Y57" i="15"/>
  <c r="Z57" i="15"/>
  <c r="AA57" i="15"/>
  <c r="AB57" i="15"/>
  <c r="AJ57" i="15"/>
  <c r="AK57" i="15"/>
  <c r="AL57" i="15"/>
  <c r="AM57" i="15"/>
  <c r="AN57" i="15"/>
  <c r="AO57" i="15"/>
  <c r="AT57" i="15"/>
  <c r="AU57" i="15"/>
  <c r="AV57" i="15"/>
  <c r="AW57" i="15"/>
  <c r="J58" i="15"/>
  <c r="K58" i="15"/>
  <c r="L58" i="15"/>
  <c r="P58" i="15"/>
  <c r="X58" i="15"/>
  <c r="Y58" i="15"/>
  <c r="Z58" i="15"/>
  <c r="AA58" i="15"/>
  <c r="AB58" i="15"/>
  <c r="AJ58" i="15"/>
  <c r="AK58" i="15"/>
  <c r="AL58" i="15"/>
  <c r="AM58" i="15"/>
  <c r="AN58" i="15"/>
  <c r="AO58" i="15"/>
  <c r="AT58" i="15"/>
  <c r="AU58" i="15"/>
  <c r="AV58" i="15"/>
  <c r="AW58" i="15"/>
  <c r="AJ59" i="15"/>
  <c r="AK59" i="15"/>
  <c r="AL59" i="15"/>
  <c r="AM59" i="15"/>
  <c r="AN59" i="15"/>
  <c r="AO59" i="15"/>
  <c r="J60" i="15"/>
  <c r="K60" i="15"/>
  <c r="L60" i="15"/>
  <c r="P60" i="15"/>
  <c r="X60" i="15"/>
  <c r="Y60" i="15"/>
  <c r="Z60" i="15"/>
  <c r="AA60" i="15"/>
  <c r="AB60" i="15"/>
  <c r="AJ60" i="15"/>
  <c r="AK60" i="15"/>
  <c r="AL60" i="15"/>
  <c r="AM60" i="15"/>
  <c r="AN60" i="15"/>
  <c r="AO60" i="15"/>
  <c r="AT60" i="15"/>
  <c r="AU60" i="15"/>
  <c r="AV60" i="15"/>
  <c r="AW60" i="15"/>
  <c r="J61" i="15"/>
  <c r="K61" i="15"/>
  <c r="L61" i="15"/>
  <c r="P61" i="15"/>
  <c r="X61" i="15"/>
  <c r="Y61" i="15"/>
  <c r="Z61" i="15"/>
  <c r="AA61" i="15"/>
  <c r="AB61" i="15"/>
  <c r="AJ61" i="15"/>
  <c r="AK61" i="15"/>
  <c r="AL61" i="15"/>
  <c r="AM61" i="15"/>
  <c r="AN61" i="15"/>
  <c r="AO61" i="15"/>
  <c r="AT61" i="15"/>
  <c r="AU61" i="15"/>
  <c r="AV61" i="15"/>
  <c r="AW61" i="15"/>
  <c r="J62" i="15"/>
  <c r="K62" i="15"/>
  <c r="L62" i="15"/>
  <c r="P62" i="15"/>
  <c r="X62" i="15"/>
  <c r="Y62" i="15"/>
  <c r="Z62" i="15"/>
  <c r="AA62" i="15"/>
  <c r="AB62" i="15"/>
  <c r="AJ62" i="15"/>
  <c r="AK62" i="15"/>
  <c r="AL62" i="15"/>
  <c r="AM62" i="15"/>
  <c r="AN62" i="15"/>
  <c r="AO62" i="15"/>
  <c r="AT62" i="15"/>
  <c r="AU62" i="15"/>
  <c r="AV62" i="15"/>
  <c r="AW62" i="15"/>
  <c r="J63" i="15"/>
  <c r="K63" i="15"/>
  <c r="L63" i="15"/>
  <c r="P63" i="15"/>
  <c r="X63" i="15"/>
  <c r="Y63" i="15"/>
  <c r="Z63" i="15"/>
  <c r="AA63" i="15"/>
  <c r="AB63" i="15"/>
  <c r="AJ63" i="15"/>
  <c r="AK63" i="15"/>
  <c r="AL63" i="15"/>
  <c r="AM63" i="15"/>
  <c r="AN63" i="15"/>
  <c r="AO63" i="15"/>
  <c r="AT63" i="15"/>
  <c r="AU63" i="15"/>
  <c r="AV63" i="15"/>
  <c r="AW63" i="15"/>
  <c r="J64" i="15"/>
  <c r="K64" i="15"/>
  <c r="L64" i="15"/>
  <c r="P64" i="15"/>
  <c r="X64" i="15"/>
  <c r="Z64" i="15"/>
  <c r="AA64" i="15"/>
  <c r="AB64" i="15"/>
  <c r="AJ64" i="15"/>
  <c r="AK64" i="15"/>
  <c r="AL64" i="15"/>
  <c r="AM64" i="15"/>
  <c r="AN64" i="15"/>
  <c r="AO64" i="15"/>
  <c r="AT64" i="15"/>
  <c r="AU64" i="15"/>
  <c r="AV64" i="15"/>
  <c r="AW64" i="15"/>
  <c r="J65" i="15"/>
  <c r="K65" i="15"/>
  <c r="L65" i="15"/>
  <c r="P65" i="15"/>
  <c r="X65" i="15"/>
  <c r="Y65" i="15"/>
  <c r="Z65" i="15"/>
  <c r="AA65" i="15"/>
  <c r="AB65" i="15"/>
  <c r="AJ65" i="15"/>
  <c r="AK65" i="15"/>
  <c r="AL65" i="15"/>
  <c r="AM65" i="15"/>
  <c r="AN65" i="15"/>
  <c r="AO65" i="15"/>
  <c r="AT65" i="15"/>
  <c r="AU65" i="15"/>
  <c r="AV65" i="15"/>
  <c r="AW65" i="15"/>
  <c r="J66" i="15"/>
  <c r="K66" i="15"/>
  <c r="L66" i="15"/>
  <c r="P66" i="15"/>
  <c r="X66" i="15"/>
  <c r="Y66" i="15"/>
  <c r="Z66" i="15"/>
  <c r="AA66" i="15"/>
  <c r="AB66" i="15"/>
  <c r="AJ66" i="15"/>
  <c r="AK66" i="15"/>
  <c r="AL66" i="15"/>
  <c r="AM66" i="15"/>
  <c r="AN66" i="15"/>
  <c r="AO66" i="15"/>
  <c r="AT66" i="15"/>
  <c r="AU66" i="15"/>
  <c r="AV66" i="15"/>
  <c r="AW66" i="15"/>
  <c r="J67" i="15"/>
  <c r="K67" i="15"/>
  <c r="L67" i="15"/>
  <c r="P67" i="15"/>
  <c r="X67" i="15"/>
  <c r="Y67" i="15"/>
  <c r="Z67" i="15"/>
  <c r="AA67" i="15"/>
  <c r="AB67" i="15"/>
  <c r="AJ67" i="15"/>
  <c r="AK67" i="15"/>
  <c r="AL67" i="15"/>
  <c r="AM67" i="15"/>
  <c r="AN67" i="15"/>
  <c r="AO67" i="15"/>
  <c r="AT67" i="15"/>
  <c r="AU67" i="15"/>
  <c r="AV67" i="15"/>
  <c r="AW67" i="15"/>
  <c r="J68" i="15"/>
  <c r="K68" i="15"/>
  <c r="L68" i="15"/>
  <c r="P68" i="15"/>
  <c r="X68" i="15"/>
  <c r="Y68" i="15"/>
  <c r="Z68" i="15"/>
  <c r="AA68" i="15"/>
  <c r="AB68" i="15"/>
  <c r="AJ68" i="15"/>
  <c r="AK68" i="15"/>
  <c r="AL68" i="15"/>
  <c r="AM68" i="15"/>
  <c r="AN68" i="15"/>
  <c r="AO68" i="15"/>
  <c r="AT68" i="15"/>
  <c r="AU68" i="15"/>
  <c r="AV68" i="15"/>
  <c r="AW68" i="15"/>
  <c r="J69" i="15"/>
  <c r="K69" i="15"/>
  <c r="L69" i="15"/>
  <c r="P69" i="15"/>
  <c r="X69" i="15"/>
  <c r="Y69" i="15"/>
  <c r="Z69" i="15"/>
  <c r="AA69" i="15"/>
  <c r="AB69" i="15"/>
  <c r="AJ69" i="15"/>
  <c r="AK69" i="15"/>
  <c r="AL69" i="15"/>
  <c r="AM69" i="15"/>
  <c r="AN69" i="15"/>
  <c r="AO69" i="15"/>
  <c r="AT69" i="15"/>
  <c r="AU69" i="15"/>
  <c r="AV69" i="15"/>
  <c r="AW69" i="15"/>
  <c r="J70" i="15"/>
  <c r="K70" i="15"/>
  <c r="L70" i="15"/>
  <c r="P70" i="15"/>
  <c r="X70" i="15"/>
  <c r="Z70" i="15"/>
  <c r="AA70" i="15"/>
  <c r="AB70" i="15"/>
  <c r="AJ70" i="15"/>
  <c r="AK70" i="15"/>
  <c r="AL70" i="15"/>
  <c r="AM70" i="15"/>
  <c r="AN70" i="15"/>
  <c r="AO70" i="15"/>
  <c r="AT70" i="15"/>
  <c r="AU70" i="15"/>
  <c r="AV70" i="15"/>
  <c r="AW70" i="15"/>
  <c r="J71" i="15"/>
  <c r="K71" i="15"/>
  <c r="L71" i="15"/>
  <c r="P71" i="15"/>
  <c r="X71" i="15"/>
  <c r="Y71" i="15"/>
  <c r="Z71" i="15"/>
  <c r="AA71" i="15"/>
  <c r="AB71" i="15"/>
  <c r="AJ71" i="15"/>
  <c r="AK71" i="15"/>
  <c r="AL71" i="15"/>
  <c r="AM71" i="15"/>
  <c r="AN71" i="15"/>
  <c r="AO71" i="15"/>
  <c r="AT71" i="15"/>
  <c r="AU71" i="15"/>
  <c r="AV71" i="15"/>
  <c r="AW71" i="15"/>
  <c r="J72" i="15"/>
  <c r="K72" i="15"/>
  <c r="L72" i="15"/>
  <c r="P72" i="15"/>
  <c r="X72" i="15"/>
  <c r="Y72" i="15"/>
  <c r="Z72" i="15"/>
  <c r="AA72" i="15"/>
  <c r="AB72" i="15"/>
  <c r="AJ72" i="15"/>
  <c r="AK72" i="15"/>
  <c r="AL72" i="15"/>
  <c r="AM72" i="15"/>
  <c r="AN72" i="15"/>
  <c r="AO72" i="15"/>
  <c r="AT72" i="15"/>
  <c r="AU72" i="15"/>
  <c r="AV72" i="15"/>
  <c r="AW72" i="15"/>
  <c r="J73" i="15"/>
  <c r="K73" i="15"/>
  <c r="L73" i="15"/>
  <c r="P73" i="15"/>
  <c r="X73" i="15"/>
  <c r="Y73" i="15"/>
  <c r="Z73" i="15"/>
  <c r="AA73" i="15"/>
  <c r="AB73" i="15"/>
  <c r="AJ73" i="15"/>
  <c r="AK73" i="15"/>
  <c r="AL73" i="15"/>
  <c r="AM73" i="15"/>
  <c r="AN73" i="15"/>
  <c r="AO73" i="15"/>
  <c r="AT73" i="15"/>
  <c r="AU73" i="15"/>
  <c r="AV73" i="15"/>
  <c r="AW73" i="15"/>
  <c r="J75" i="15"/>
  <c r="K75" i="15"/>
  <c r="L75" i="15"/>
  <c r="P75" i="15"/>
  <c r="X75" i="15"/>
  <c r="Y75" i="15"/>
  <c r="Z75" i="15"/>
  <c r="AA75" i="15"/>
  <c r="AB75" i="15"/>
  <c r="AJ75" i="15"/>
  <c r="AK75" i="15"/>
  <c r="AL75" i="15"/>
  <c r="AM75" i="15"/>
  <c r="AN75" i="15"/>
  <c r="AO75" i="15"/>
  <c r="AT75" i="15"/>
  <c r="AU75" i="15"/>
  <c r="AV75" i="15"/>
  <c r="AW75" i="15"/>
  <c r="J76" i="15"/>
  <c r="K76" i="15"/>
  <c r="L76" i="15"/>
  <c r="P76" i="15"/>
  <c r="X76" i="15"/>
  <c r="Y76" i="15"/>
  <c r="Z76" i="15"/>
  <c r="AA76" i="15"/>
  <c r="AB76" i="15"/>
  <c r="AJ76" i="15"/>
  <c r="AK76" i="15"/>
  <c r="AL76" i="15"/>
  <c r="AM76" i="15"/>
  <c r="AN76" i="15"/>
  <c r="AO76" i="15"/>
  <c r="AT76" i="15"/>
  <c r="AU76" i="15"/>
  <c r="AV76" i="15"/>
  <c r="AW76" i="15"/>
  <c r="J77" i="15"/>
  <c r="K77" i="15"/>
  <c r="L77" i="15"/>
  <c r="P77" i="15"/>
  <c r="X77" i="15"/>
  <c r="Y77" i="15"/>
  <c r="Z77" i="15"/>
  <c r="AA77" i="15"/>
  <c r="AB77" i="15"/>
  <c r="AJ77" i="15"/>
  <c r="AK77" i="15"/>
  <c r="AL77" i="15"/>
  <c r="AM77" i="15"/>
  <c r="AN77" i="15"/>
  <c r="AO77" i="15"/>
  <c r="AT77" i="15"/>
  <c r="AU77" i="15"/>
  <c r="AV77" i="15"/>
  <c r="AW77" i="15"/>
  <c r="J78" i="15"/>
  <c r="K78" i="15"/>
  <c r="L78" i="15"/>
  <c r="P78" i="15"/>
  <c r="X78" i="15"/>
  <c r="Y78" i="15"/>
  <c r="Z78" i="15"/>
  <c r="AA78" i="15"/>
  <c r="AB78" i="15"/>
  <c r="AJ78" i="15"/>
  <c r="AK78" i="15"/>
  <c r="AL78" i="15"/>
  <c r="AM78" i="15"/>
  <c r="AN78" i="15"/>
  <c r="AO78" i="15"/>
  <c r="AT78" i="15"/>
  <c r="AU78" i="15"/>
  <c r="AV78" i="15"/>
  <c r="AW78" i="15"/>
  <c r="J79" i="15"/>
  <c r="K79" i="15"/>
  <c r="L79" i="15"/>
  <c r="P79" i="15"/>
  <c r="X79" i="15"/>
  <c r="Y79" i="15"/>
  <c r="Z79" i="15"/>
  <c r="AA79" i="15"/>
  <c r="AB79" i="15"/>
  <c r="AJ79" i="15"/>
  <c r="AK79" i="15"/>
  <c r="AL79" i="15"/>
  <c r="AM79" i="15"/>
  <c r="AN79" i="15"/>
  <c r="AO79" i="15"/>
  <c r="AT79" i="15"/>
  <c r="AU79" i="15"/>
  <c r="AV79" i="15"/>
  <c r="AW79" i="15"/>
  <c r="J80" i="15"/>
  <c r="K80" i="15"/>
  <c r="L80" i="15"/>
  <c r="P80" i="15"/>
  <c r="X80" i="15"/>
  <c r="Y80" i="15"/>
  <c r="Z80" i="15"/>
  <c r="AA80" i="15"/>
  <c r="AB80" i="15"/>
  <c r="AJ80" i="15"/>
  <c r="AK80" i="15"/>
  <c r="AL80" i="15"/>
  <c r="AM80" i="15"/>
  <c r="AN80" i="15"/>
  <c r="AO80" i="15"/>
  <c r="AT80" i="15"/>
  <c r="AU80" i="15"/>
  <c r="AV80" i="15"/>
  <c r="AW80" i="15"/>
  <c r="J81" i="15"/>
  <c r="K81" i="15"/>
  <c r="L81" i="15"/>
  <c r="P81" i="15"/>
  <c r="X81" i="15"/>
  <c r="Y81" i="15"/>
  <c r="Z81" i="15"/>
  <c r="AA81" i="15"/>
  <c r="AB81" i="15"/>
  <c r="AJ81" i="15"/>
  <c r="AK81" i="15"/>
  <c r="AL81" i="15"/>
  <c r="AM81" i="15"/>
  <c r="AN81" i="15"/>
  <c r="AO81" i="15"/>
  <c r="AT81" i="15"/>
  <c r="AU81" i="15"/>
  <c r="AV81" i="15"/>
  <c r="AW81" i="15"/>
  <c r="J82" i="15"/>
  <c r="K82" i="15"/>
  <c r="L82" i="15"/>
  <c r="P82" i="15"/>
  <c r="X82" i="15"/>
  <c r="Y82" i="15"/>
  <c r="Z82" i="15"/>
  <c r="AA82" i="15"/>
  <c r="AB82" i="15"/>
  <c r="AJ82" i="15"/>
  <c r="AK82" i="15"/>
  <c r="AL82" i="15"/>
  <c r="AM82" i="15"/>
  <c r="AN82" i="15"/>
  <c r="AO82" i="15"/>
  <c r="AT82" i="15"/>
  <c r="AU82" i="15"/>
  <c r="AV82" i="15"/>
  <c r="AW82" i="15"/>
  <c r="J83" i="15"/>
  <c r="K83" i="15"/>
  <c r="L83" i="15"/>
  <c r="P83" i="15"/>
  <c r="X83" i="15"/>
  <c r="Y83" i="15"/>
  <c r="Z83" i="15"/>
  <c r="AA83" i="15"/>
  <c r="AB83" i="15"/>
  <c r="AJ83" i="15"/>
  <c r="AK83" i="15"/>
  <c r="AL83" i="15"/>
  <c r="AM83" i="15"/>
  <c r="AN83" i="15"/>
  <c r="AO83" i="15"/>
  <c r="AT83" i="15"/>
  <c r="AU83" i="15"/>
  <c r="AV83" i="15"/>
  <c r="AW83" i="15"/>
  <c r="J84" i="15"/>
  <c r="K84" i="15"/>
  <c r="L84" i="15"/>
  <c r="P84" i="15"/>
  <c r="X84" i="15"/>
  <c r="Y84" i="15"/>
  <c r="Z84" i="15"/>
  <c r="AA84" i="15"/>
  <c r="AB84" i="15"/>
  <c r="AJ84" i="15"/>
  <c r="AK84" i="15"/>
  <c r="AL84" i="15"/>
  <c r="AM84" i="15"/>
  <c r="AN84" i="15"/>
  <c r="AO84" i="15"/>
  <c r="AT84" i="15"/>
  <c r="AU84" i="15"/>
  <c r="AV84" i="15"/>
  <c r="AW84" i="15"/>
  <c r="J86" i="15"/>
  <c r="K86" i="15"/>
  <c r="L86" i="15"/>
  <c r="P86" i="15"/>
  <c r="X86" i="15"/>
  <c r="Y86" i="15"/>
  <c r="Z86" i="15"/>
  <c r="AA86" i="15"/>
  <c r="AB86" i="15"/>
  <c r="AJ86" i="15"/>
  <c r="AK86" i="15"/>
  <c r="AL86" i="15"/>
  <c r="AM86" i="15"/>
  <c r="AN86" i="15"/>
  <c r="AO86" i="15"/>
  <c r="AT86" i="15"/>
  <c r="AU86" i="15"/>
  <c r="AV86" i="15"/>
  <c r="AW86" i="15"/>
  <c r="J87" i="15"/>
  <c r="K87" i="15"/>
  <c r="L87" i="15"/>
  <c r="P87" i="15"/>
  <c r="X87" i="15"/>
  <c r="Y87" i="15"/>
  <c r="Z87" i="15"/>
  <c r="AA87" i="15"/>
  <c r="AB87" i="15"/>
  <c r="AJ87" i="15"/>
  <c r="AK87" i="15"/>
  <c r="AL87" i="15"/>
  <c r="AM87" i="15"/>
  <c r="AN87" i="15"/>
  <c r="AO87" i="15"/>
  <c r="AT87" i="15"/>
  <c r="AU87" i="15"/>
  <c r="AV87" i="15"/>
  <c r="AW87" i="15"/>
  <c r="J88" i="15"/>
  <c r="K88" i="15"/>
  <c r="L88" i="15"/>
  <c r="P88" i="15"/>
  <c r="X88" i="15"/>
  <c r="Y88" i="15"/>
  <c r="Z88" i="15"/>
  <c r="AA88" i="15"/>
  <c r="AB88" i="15"/>
  <c r="AJ88" i="15"/>
  <c r="AK88" i="15"/>
  <c r="AL88" i="15"/>
  <c r="AM88" i="15"/>
  <c r="AN88" i="15"/>
  <c r="AO88" i="15"/>
  <c r="AT88" i="15"/>
  <c r="AU88" i="15"/>
  <c r="AV88" i="15"/>
  <c r="AW88" i="15"/>
  <c r="J89" i="15"/>
  <c r="K89" i="15"/>
  <c r="L89" i="15"/>
  <c r="P89" i="15"/>
  <c r="X89" i="15"/>
  <c r="Y89" i="15"/>
  <c r="Z89" i="15"/>
  <c r="AA89" i="15"/>
  <c r="AB89" i="15"/>
  <c r="AJ89" i="15"/>
  <c r="AK89" i="15"/>
  <c r="AL89" i="15"/>
  <c r="AM89" i="15"/>
  <c r="AN89" i="15"/>
  <c r="AO89" i="15"/>
  <c r="AT89" i="15"/>
  <c r="AU89" i="15"/>
  <c r="AV89" i="15"/>
  <c r="AW89" i="15"/>
  <c r="J90" i="15"/>
  <c r="K90" i="15"/>
  <c r="L90" i="15"/>
  <c r="P90" i="15"/>
  <c r="X90" i="15"/>
  <c r="Y90" i="15"/>
  <c r="Z90" i="15"/>
  <c r="AA90" i="15"/>
  <c r="AB90" i="15"/>
  <c r="AJ90" i="15"/>
  <c r="AK90" i="15"/>
  <c r="AL90" i="15"/>
  <c r="AM90" i="15"/>
  <c r="AN90" i="15"/>
  <c r="AO90" i="15"/>
  <c r="AT90" i="15"/>
  <c r="AU90" i="15"/>
  <c r="AV90" i="15"/>
  <c r="AW90" i="15"/>
  <c r="J91" i="15"/>
  <c r="K91" i="15"/>
  <c r="L91" i="15"/>
  <c r="P91" i="15"/>
  <c r="X91" i="15"/>
  <c r="Y91" i="15"/>
  <c r="Z91" i="15"/>
  <c r="AA91" i="15"/>
  <c r="AB91" i="15"/>
  <c r="AJ91" i="15"/>
  <c r="AK91" i="15"/>
  <c r="AL91" i="15"/>
  <c r="AM91" i="15"/>
  <c r="AN91" i="15"/>
  <c r="AO91" i="15"/>
  <c r="AT91" i="15"/>
  <c r="AU91" i="15"/>
  <c r="AV91" i="15"/>
  <c r="AW91" i="15"/>
  <c r="J92" i="15"/>
  <c r="K92" i="15"/>
  <c r="L92" i="15"/>
  <c r="P92" i="15"/>
  <c r="X92" i="15"/>
  <c r="Y92" i="15"/>
  <c r="Z92" i="15"/>
  <c r="AA92" i="15"/>
  <c r="AB92" i="15"/>
  <c r="AJ92" i="15"/>
  <c r="AK92" i="15"/>
  <c r="AL92" i="15"/>
  <c r="AM92" i="15"/>
  <c r="AN92" i="15"/>
  <c r="AO92" i="15"/>
  <c r="AT92" i="15"/>
  <c r="AU92" i="15"/>
  <c r="AV92" i="15"/>
  <c r="AW92" i="15"/>
  <c r="J93" i="15"/>
  <c r="K93" i="15"/>
  <c r="L93" i="15"/>
  <c r="P93" i="15"/>
  <c r="X93" i="15"/>
  <c r="Y93" i="15"/>
  <c r="Z93" i="15"/>
  <c r="AA93" i="15"/>
  <c r="AB93" i="15"/>
  <c r="AJ93" i="15"/>
  <c r="AK93" i="15"/>
  <c r="AL93" i="15"/>
  <c r="AM93" i="15"/>
  <c r="AN93" i="15"/>
  <c r="AO93" i="15"/>
  <c r="AT93" i="15"/>
  <c r="AU93" i="15"/>
  <c r="AV93" i="15"/>
  <c r="AW93" i="15"/>
  <c r="J94" i="15"/>
  <c r="K94" i="15"/>
  <c r="L94" i="15"/>
  <c r="P94" i="15"/>
  <c r="X94" i="15"/>
  <c r="Y94" i="15"/>
  <c r="Z94" i="15"/>
  <c r="AA94" i="15"/>
  <c r="AB94" i="15"/>
  <c r="AJ94" i="15"/>
  <c r="AK94" i="15"/>
  <c r="AL94" i="15"/>
  <c r="AM94" i="15"/>
  <c r="AN94" i="15"/>
  <c r="AO94" i="15"/>
  <c r="AT94" i="15"/>
  <c r="AU94" i="15"/>
  <c r="AV94" i="15"/>
  <c r="AW94" i="15"/>
  <c r="J95" i="15"/>
  <c r="K95" i="15"/>
  <c r="L95" i="15"/>
  <c r="P95" i="15"/>
  <c r="X95" i="15"/>
  <c r="Y95" i="15"/>
  <c r="Z95" i="15"/>
  <c r="AA95" i="15"/>
  <c r="AB95" i="15"/>
  <c r="AJ95" i="15"/>
  <c r="AK95" i="15"/>
  <c r="AL95" i="15"/>
  <c r="AM95" i="15"/>
  <c r="AN95" i="15"/>
  <c r="AO95" i="15"/>
  <c r="AT95" i="15"/>
  <c r="AU95" i="15"/>
  <c r="AV95" i="15"/>
  <c r="AW95" i="15"/>
  <c r="J96" i="15"/>
  <c r="K96" i="15"/>
  <c r="L96" i="15"/>
  <c r="P96" i="15"/>
  <c r="X96" i="15"/>
  <c r="Y96" i="15"/>
  <c r="Z96" i="15"/>
  <c r="AA96" i="15"/>
  <c r="AB96" i="15"/>
  <c r="AJ96" i="15"/>
  <c r="AK96" i="15"/>
  <c r="AL96" i="15"/>
  <c r="AM96" i="15"/>
  <c r="AN96" i="15"/>
  <c r="AO96" i="15"/>
  <c r="AT96" i="15"/>
  <c r="AU96" i="15"/>
  <c r="AV96" i="15"/>
  <c r="AW96" i="15"/>
  <c r="J97" i="15"/>
  <c r="K97" i="15"/>
  <c r="L97" i="15"/>
  <c r="P97" i="15"/>
  <c r="X97" i="15"/>
  <c r="Y97" i="15"/>
  <c r="Z97" i="15"/>
  <c r="AA97" i="15"/>
  <c r="AB97" i="15"/>
  <c r="AJ97" i="15"/>
  <c r="AK97" i="15"/>
  <c r="AL97" i="15"/>
  <c r="AM97" i="15"/>
  <c r="AN97" i="15"/>
  <c r="AO97" i="15"/>
  <c r="AT97" i="15"/>
  <c r="AU97" i="15"/>
  <c r="AV97" i="15"/>
  <c r="AW97" i="15"/>
  <c r="J98" i="15"/>
  <c r="K98" i="15"/>
  <c r="L98" i="15"/>
  <c r="P98" i="15"/>
  <c r="X98" i="15"/>
  <c r="Y98" i="15"/>
  <c r="Z98" i="15"/>
  <c r="AA98" i="15"/>
  <c r="AB98" i="15"/>
  <c r="AJ98" i="15"/>
  <c r="AK98" i="15"/>
  <c r="AL98" i="15"/>
  <c r="AM98" i="15"/>
  <c r="AN98" i="15"/>
  <c r="AO98" i="15"/>
  <c r="AT98" i="15"/>
  <c r="AU98" i="15"/>
  <c r="AV98" i="15"/>
  <c r="AW98" i="15"/>
  <c r="J99" i="15"/>
  <c r="K99" i="15"/>
  <c r="L99" i="15"/>
  <c r="P99" i="15"/>
  <c r="X99" i="15"/>
  <c r="Y99" i="15"/>
  <c r="Z99" i="15"/>
  <c r="AA99" i="15"/>
  <c r="AB99" i="15"/>
  <c r="AJ99" i="15"/>
  <c r="AK99" i="15"/>
  <c r="AL99" i="15"/>
  <c r="AM99" i="15"/>
  <c r="AN99" i="15"/>
  <c r="AO99" i="15"/>
  <c r="AT99" i="15"/>
  <c r="AU99" i="15"/>
  <c r="AV99" i="15"/>
  <c r="AW99" i="15"/>
  <c r="J100" i="15"/>
  <c r="K100" i="15"/>
  <c r="L100" i="15"/>
  <c r="P100" i="15"/>
  <c r="X100" i="15"/>
  <c r="Y100" i="15"/>
  <c r="Z100" i="15"/>
  <c r="AA100" i="15"/>
  <c r="AB100" i="15"/>
  <c r="AJ100" i="15"/>
  <c r="AK100" i="15"/>
  <c r="AL100" i="15"/>
  <c r="AM100" i="15"/>
  <c r="AN100" i="15"/>
  <c r="AO100" i="15"/>
  <c r="AT100" i="15"/>
  <c r="AU100" i="15"/>
  <c r="AV100" i="15"/>
  <c r="AW100" i="15"/>
  <c r="J101" i="15"/>
  <c r="K101" i="15"/>
  <c r="L101" i="15"/>
  <c r="P101" i="15"/>
  <c r="X101" i="15"/>
  <c r="Y101" i="15"/>
  <c r="Z101" i="15"/>
  <c r="AA101" i="15"/>
  <c r="AB101" i="15"/>
  <c r="AJ101" i="15"/>
  <c r="AK101" i="15"/>
  <c r="AL101" i="15"/>
  <c r="AM101" i="15"/>
  <c r="AN101" i="15"/>
  <c r="AO101" i="15"/>
  <c r="AT101" i="15"/>
  <c r="AU101" i="15"/>
  <c r="AV101" i="15"/>
  <c r="AW101" i="15"/>
  <c r="J102" i="15"/>
  <c r="K102" i="15"/>
  <c r="L102" i="15"/>
  <c r="P102" i="15"/>
  <c r="X102" i="15"/>
  <c r="Y102" i="15"/>
  <c r="Z102" i="15"/>
  <c r="AA102" i="15"/>
  <c r="AB102" i="15"/>
  <c r="AJ102" i="15"/>
  <c r="AK102" i="15"/>
  <c r="AL102" i="15"/>
  <c r="AM102" i="15"/>
  <c r="AN102" i="15"/>
  <c r="AO102" i="15"/>
  <c r="AT102" i="15"/>
  <c r="AU102" i="15"/>
  <c r="AV102" i="15"/>
  <c r="AW102" i="15"/>
  <c r="J103" i="15"/>
  <c r="K103" i="15"/>
  <c r="L103" i="15"/>
  <c r="P103" i="15"/>
  <c r="X103" i="15"/>
  <c r="Y103" i="15"/>
  <c r="Z103" i="15"/>
  <c r="AA103" i="15"/>
  <c r="AB103" i="15"/>
  <c r="AJ103" i="15"/>
  <c r="AK103" i="15"/>
  <c r="AL103" i="15"/>
  <c r="AM103" i="15"/>
  <c r="AN103" i="15"/>
  <c r="AO103" i="15"/>
  <c r="AT103" i="15"/>
  <c r="AU103" i="15"/>
  <c r="AV103" i="15"/>
  <c r="AW103" i="15"/>
  <c r="J104" i="15"/>
  <c r="K104" i="15"/>
  <c r="L104" i="15"/>
  <c r="P104" i="15"/>
  <c r="X104" i="15"/>
  <c r="Y104" i="15"/>
  <c r="Z104" i="15"/>
  <c r="AA104" i="15"/>
  <c r="AB104" i="15"/>
  <c r="AJ104" i="15"/>
  <c r="AK104" i="15"/>
  <c r="AL104" i="15"/>
  <c r="AM104" i="15"/>
  <c r="AN104" i="15"/>
  <c r="AO104" i="15"/>
  <c r="AT104" i="15"/>
  <c r="AU104" i="15"/>
  <c r="AV104" i="15"/>
  <c r="AW104" i="15"/>
  <c r="J105" i="15"/>
  <c r="K105" i="15"/>
  <c r="L105" i="15"/>
  <c r="P105" i="15"/>
  <c r="X105" i="15"/>
  <c r="Y105" i="15"/>
  <c r="Z105" i="15"/>
  <c r="AA105" i="15"/>
  <c r="AB105" i="15"/>
  <c r="AJ105" i="15"/>
  <c r="AK105" i="15"/>
  <c r="AL105" i="15"/>
  <c r="AM105" i="15"/>
  <c r="AN105" i="15"/>
  <c r="AO105" i="15"/>
  <c r="AT105" i="15"/>
  <c r="AU105" i="15"/>
  <c r="AV105" i="15"/>
  <c r="AW105" i="15"/>
  <c r="J106" i="15"/>
  <c r="K106" i="15"/>
  <c r="L106" i="15"/>
  <c r="P106" i="15"/>
  <c r="X106" i="15"/>
  <c r="Y106" i="15"/>
  <c r="Z106" i="15"/>
  <c r="AA106" i="15"/>
  <c r="AB106" i="15"/>
  <c r="AJ106" i="15"/>
  <c r="AK106" i="15"/>
  <c r="AL106" i="15"/>
  <c r="AM106" i="15"/>
  <c r="AN106" i="15"/>
  <c r="AO106" i="15"/>
  <c r="AT106" i="15"/>
  <c r="AU106" i="15"/>
  <c r="AV106" i="15"/>
  <c r="AW106" i="15"/>
  <c r="J107" i="15"/>
  <c r="K107" i="15"/>
  <c r="L107" i="15"/>
  <c r="P107" i="15"/>
  <c r="X107" i="15"/>
  <c r="Y107" i="15"/>
  <c r="Z107" i="15"/>
  <c r="AA107" i="15"/>
  <c r="AB107" i="15"/>
  <c r="AJ107" i="15"/>
  <c r="AK107" i="15"/>
  <c r="AL107" i="15"/>
  <c r="AM107" i="15"/>
  <c r="AN107" i="15"/>
  <c r="AO107" i="15"/>
  <c r="AT107" i="15"/>
  <c r="AU107" i="15"/>
  <c r="AV107" i="15"/>
  <c r="AW107" i="15"/>
  <c r="J109" i="15"/>
  <c r="K109" i="15"/>
  <c r="L109" i="15"/>
  <c r="P109" i="15"/>
  <c r="X109" i="15"/>
  <c r="Y109" i="15"/>
  <c r="Z109" i="15"/>
  <c r="AA109" i="15"/>
  <c r="AB109" i="15"/>
  <c r="AJ109" i="15"/>
  <c r="AK109" i="15"/>
  <c r="AL109" i="15"/>
  <c r="AM109" i="15"/>
  <c r="AN109" i="15"/>
  <c r="AO109" i="15"/>
  <c r="AT109" i="15"/>
  <c r="AU109" i="15"/>
  <c r="AV109" i="15"/>
  <c r="AW109" i="15"/>
  <c r="F5" i="14"/>
  <c r="M5" i="14"/>
  <c r="N5" i="14"/>
  <c r="O5" i="14"/>
  <c r="P5" i="14"/>
  <c r="Q5" i="14"/>
  <c r="R5" i="14"/>
  <c r="Z5" i="14"/>
  <c r="AA5" i="14"/>
  <c r="AB5" i="14"/>
  <c r="AC5" i="14"/>
  <c r="AG5" i="14"/>
  <c r="BA5" i="14"/>
  <c r="BB5" i="14"/>
  <c r="BC5" i="14"/>
  <c r="BD5" i="14"/>
  <c r="BE5" i="14"/>
  <c r="BF5" i="14"/>
  <c r="F6" i="14"/>
  <c r="M6" i="14"/>
  <c r="N6" i="14"/>
  <c r="O6" i="14"/>
  <c r="P6" i="14"/>
  <c r="Q6" i="14"/>
  <c r="R6" i="14"/>
  <c r="Z6" i="14"/>
  <c r="AA6" i="14"/>
  <c r="AB6" i="14"/>
  <c r="AC6" i="14"/>
  <c r="AG6" i="14"/>
  <c r="BA6" i="14"/>
  <c r="BB6" i="14"/>
  <c r="BC6" i="14"/>
  <c r="BD6" i="14"/>
  <c r="BE6" i="14"/>
  <c r="BF6" i="14"/>
  <c r="F7" i="14"/>
  <c r="M7" i="14"/>
  <c r="N7" i="14"/>
  <c r="O7" i="14"/>
  <c r="P7" i="14"/>
  <c r="Q7" i="14"/>
  <c r="R7" i="14"/>
  <c r="Z7" i="14"/>
  <c r="AA7" i="14"/>
  <c r="AB7" i="14"/>
  <c r="AC7" i="14"/>
  <c r="AG7" i="14"/>
  <c r="BA7" i="14"/>
  <c r="BB7" i="14"/>
  <c r="BC7" i="14"/>
  <c r="BD7" i="14"/>
  <c r="BE7" i="14"/>
  <c r="BF7" i="14"/>
  <c r="F8" i="14"/>
  <c r="M8" i="14"/>
  <c r="N8" i="14"/>
  <c r="O8" i="14"/>
  <c r="P8" i="14"/>
  <c r="Q8" i="14"/>
  <c r="R8" i="14"/>
  <c r="Z8" i="14"/>
  <c r="AA8" i="14"/>
  <c r="AB8" i="14"/>
  <c r="AC8" i="14"/>
  <c r="AG8" i="14"/>
  <c r="BA8" i="14"/>
  <c r="BB8" i="14"/>
  <c r="BC8" i="14"/>
  <c r="BD8" i="14"/>
  <c r="BE8" i="14"/>
  <c r="BF8" i="14"/>
  <c r="F9" i="14"/>
  <c r="M9" i="14"/>
  <c r="N9" i="14"/>
  <c r="O9" i="14"/>
  <c r="P9" i="14"/>
  <c r="Q9" i="14"/>
  <c r="R9" i="14"/>
  <c r="Z9" i="14"/>
  <c r="AA9" i="14"/>
  <c r="AB9" i="14"/>
  <c r="AC9" i="14"/>
  <c r="AG9" i="14"/>
  <c r="BA9" i="14"/>
  <c r="BB9" i="14"/>
  <c r="BC9" i="14"/>
  <c r="BD9" i="14"/>
  <c r="BE9" i="14"/>
  <c r="BF9" i="14"/>
  <c r="F10" i="14"/>
  <c r="M10" i="14"/>
  <c r="N10" i="14"/>
  <c r="O10" i="14"/>
  <c r="P10" i="14"/>
  <c r="Q10" i="14"/>
  <c r="R10" i="14"/>
  <c r="Z10" i="14"/>
  <c r="AA10" i="14"/>
  <c r="AB10" i="14"/>
  <c r="AC10" i="14"/>
  <c r="AG10" i="14"/>
  <c r="BA10" i="14"/>
  <c r="BB10" i="14"/>
  <c r="BC10" i="14"/>
  <c r="BD10" i="14"/>
  <c r="BE10" i="14"/>
  <c r="BF10" i="14"/>
  <c r="F11" i="14"/>
  <c r="M11" i="14"/>
  <c r="N11" i="14"/>
  <c r="O11" i="14"/>
  <c r="P11" i="14"/>
  <c r="Q11" i="14"/>
  <c r="R11" i="14"/>
  <c r="Z11" i="14"/>
  <c r="AA11" i="14"/>
  <c r="AB11" i="14"/>
  <c r="AC11" i="14"/>
  <c r="AG11" i="14"/>
  <c r="BA11" i="14"/>
  <c r="BB11" i="14"/>
  <c r="BC11" i="14"/>
  <c r="BD11" i="14"/>
  <c r="BE11" i="14"/>
  <c r="BF11" i="14"/>
  <c r="F12" i="14"/>
  <c r="M12" i="14"/>
  <c r="N12" i="14"/>
  <c r="O12" i="14"/>
  <c r="P12" i="14"/>
  <c r="Q12" i="14"/>
  <c r="R12" i="14"/>
  <c r="Z12" i="14"/>
  <c r="AA12" i="14"/>
  <c r="AB12" i="14"/>
  <c r="AC12" i="14"/>
  <c r="AG12" i="14"/>
  <c r="BA12" i="14"/>
  <c r="BB12" i="14"/>
  <c r="BC12" i="14"/>
  <c r="BD12" i="14"/>
  <c r="BE12" i="14"/>
  <c r="BF12" i="14"/>
  <c r="F13" i="14"/>
  <c r="M13" i="14"/>
  <c r="N13" i="14"/>
  <c r="O13" i="14"/>
  <c r="P13" i="14"/>
  <c r="Q13" i="14"/>
  <c r="R13" i="14"/>
  <c r="Z13" i="14"/>
  <c r="AA13" i="14"/>
  <c r="AB13" i="14"/>
  <c r="AC13" i="14"/>
  <c r="AG13" i="14"/>
  <c r="BA13" i="14"/>
  <c r="BB13" i="14"/>
  <c r="BC13" i="14"/>
  <c r="BD13" i="14"/>
  <c r="BE13" i="14"/>
  <c r="BF13" i="14"/>
  <c r="F14" i="14"/>
  <c r="M14" i="14"/>
  <c r="N14" i="14"/>
  <c r="O14" i="14"/>
  <c r="P14" i="14"/>
  <c r="Q14" i="14"/>
  <c r="R14" i="14"/>
  <c r="Z14" i="14"/>
  <c r="AA14" i="14"/>
  <c r="AB14" i="14"/>
  <c r="AC14" i="14"/>
  <c r="AG14" i="14"/>
  <c r="BA14" i="14"/>
  <c r="BB14" i="14"/>
  <c r="BC14" i="14"/>
  <c r="BD14" i="14"/>
  <c r="BE14" i="14"/>
  <c r="BF14" i="14"/>
  <c r="F15" i="14"/>
  <c r="M15" i="14"/>
  <c r="N15" i="14"/>
  <c r="O15" i="14"/>
  <c r="P15" i="14"/>
  <c r="Q15" i="14"/>
  <c r="R15" i="14"/>
  <c r="Z15" i="14"/>
  <c r="AA15" i="14"/>
  <c r="AB15" i="14"/>
  <c r="AC15" i="14"/>
  <c r="AG15" i="14"/>
  <c r="BA15" i="14"/>
  <c r="BB15" i="14"/>
  <c r="BC15" i="14"/>
  <c r="BD15" i="14"/>
  <c r="BE15" i="14"/>
  <c r="BF15" i="14"/>
  <c r="F16" i="14"/>
  <c r="M16" i="14"/>
  <c r="N16" i="14"/>
  <c r="O16" i="14"/>
  <c r="P16" i="14"/>
  <c r="Q16" i="14"/>
  <c r="R16" i="14"/>
  <c r="Z16" i="14"/>
  <c r="AA16" i="14"/>
  <c r="AB16" i="14"/>
  <c r="AC16" i="14"/>
  <c r="AG16" i="14"/>
  <c r="BA16" i="14"/>
  <c r="BB16" i="14"/>
  <c r="BC16" i="14"/>
  <c r="BD16" i="14"/>
  <c r="BE16" i="14"/>
  <c r="BF16" i="14"/>
  <c r="F17" i="14"/>
  <c r="M17" i="14"/>
  <c r="N17" i="14"/>
  <c r="O17" i="14"/>
  <c r="P17" i="14"/>
  <c r="Q17" i="14"/>
  <c r="R17" i="14"/>
  <c r="Z17" i="14"/>
  <c r="AA17" i="14"/>
  <c r="AB17" i="14"/>
  <c r="AC17" i="14"/>
  <c r="AG17" i="14"/>
  <c r="BA17" i="14"/>
  <c r="BB17" i="14"/>
  <c r="BC17" i="14"/>
  <c r="BD17" i="14"/>
  <c r="BE17" i="14"/>
  <c r="BF17" i="14"/>
  <c r="F18" i="14"/>
  <c r="M18" i="14"/>
  <c r="N18" i="14"/>
  <c r="O18" i="14"/>
  <c r="P18" i="14"/>
  <c r="Q18" i="14"/>
  <c r="R18" i="14"/>
  <c r="Z18" i="14"/>
  <c r="AA18" i="14"/>
  <c r="AB18" i="14"/>
  <c r="AC18" i="14"/>
  <c r="AG18" i="14"/>
  <c r="BA18" i="14"/>
  <c r="BB18" i="14"/>
  <c r="BC18" i="14"/>
  <c r="BD18" i="14"/>
  <c r="BE18" i="14"/>
  <c r="BF18" i="14"/>
  <c r="F19" i="14"/>
  <c r="M19" i="14"/>
  <c r="N19" i="14"/>
  <c r="O19" i="14"/>
  <c r="P19" i="14"/>
  <c r="Q19" i="14"/>
  <c r="R19" i="14"/>
  <c r="Z19" i="14"/>
  <c r="AA19" i="14"/>
  <c r="AB19" i="14"/>
  <c r="AC19" i="14"/>
  <c r="AG19" i="14"/>
  <c r="BA19" i="14"/>
  <c r="BB19" i="14"/>
  <c r="BC19" i="14"/>
  <c r="BD19" i="14"/>
  <c r="BE19" i="14"/>
  <c r="BF19" i="14"/>
  <c r="F20" i="14"/>
  <c r="M20" i="14"/>
  <c r="N20" i="14"/>
  <c r="O20" i="14"/>
  <c r="P20" i="14"/>
  <c r="Q20" i="14"/>
  <c r="R20" i="14"/>
  <c r="Z20" i="14"/>
  <c r="AA20" i="14"/>
  <c r="AB20" i="14"/>
  <c r="AC20" i="14"/>
  <c r="AG20" i="14"/>
  <c r="BA20" i="14"/>
  <c r="BB20" i="14"/>
  <c r="BC20" i="14"/>
  <c r="BD20" i="14"/>
  <c r="BE20" i="14"/>
  <c r="BF20" i="14"/>
  <c r="F21" i="14"/>
  <c r="M21" i="14"/>
  <c r="N21" i="14"/>
  <c r="O21" i="14"/>
  <c r="P21" i="14"/>
  <c r="Q21" i="14"/>
  <c r="R21" i="14"/>
  <c r="Z21" i="14"/>
  <c r="AA21" i="14"/>
  <c r="AB21" i="14"/>
  <c r="AC21" i="14"/>
  <c r="AG21" i="14"/>
  <c r="BA21" i="14"/>
  <c r="BB21" i="14"/>
  <c r="BC21" i="14"/>
  <c r="BD21" i="14"/>
  <c r="BE21" i="14"/>
  <c r="BF21" i="14"/>
  <c r="F22" i="14"/>
  <c r="M22" i="14"/>
  <c r="N22" i="14"/>
  <c r="O22" i="14"/>
  <c r="P22" i="14"/>
  <c r="Q22" i="14"/>
  <c r="R22" i="14"/>
  <c r="Z22" i="14"/>
  <c r="AA22" i="14"/>
  <c r="AB22" i="14"/>
  <c r="AC22" i="14"/>
  <c r="AG22" i="14"/>
  <c r="BA22" i="14"/>
  <c r="BB22" i="14"/>
  <c r="BC22" i="14"/>
  <c r="BD22" i="14"/>
  <c r="BE22" i="14"/>
  <c r="BF22" i="14"/>
  <c r="F23" i="14"/>
  <c r="M23" i="14"/>
  <c r="N23" i="14"/>
  <c r="O23" i="14"/>
  <c r="P23" i="14"/>
  <c r="Q23" i="14"/>
  <c r="R23" i="14"/>
  <c r="Z23" i="14"/>
  <c r="AA23" i="14"/>
  <c r="AB23" i="14"/>
  <c r="AC23" i="14"/>
  <c r="AG23" i="14"/>
  <c r="BA23" i="14"/>
  <c r="BB23" i="14"/>
  <c r="BC23" i="14"/>
  <c r="BD23" i="14"/>
  <c r="BE23" i="14"/>
  <c r="BF23" i="14"/>
  <c r="F24" i="14"/>
  <c r="M24" i="14"/>
  <c r="N24" i="14"/>
  <c r="O24" i="14"/>
  <c r="P24" i="14"/>
  <c r="Q24" i="14"/>
  <c r="R24" i="14"/>
  <c r="Z24" i="14"/>
  <c r="AA24" i="14"/>
  <c r="AB24" i="14"/>
  <c r="AC24" i="14"/>
  <c r="AG24" i="14"/>
  <c r="BA24" i="14"/>
  <c r="BB24" i="14"/>
  <c r="BC24" i="14"/>
  <c r="BD24" i="14"/>
  <c r="BE24" i="14"/>
  <c r="BF24" i="14"/>
  <c r="F25" i="14"/>
  <c r="M25" i="14"/>
  <c r="N25" i="14"/>
  <c r="O25" i="14"/>
  <c r="P25" i="14"/>
  <c r="Q25" i="14"/>
  <c r="R25" i="14"/>
  <c r="Z25" i="14"/>
  <c r="AA25" i="14"/>
  <c r="AB25" i="14"/>
  <c r="AC25" i="14"/>
  <c r="AG25" i="14"/>
  <c r="BA25" i="14"/>
  <c r="BB25" i="14"/>
  <c r="BC25" i="14"/>
  <c r="BD25" i="14"/>
  <c r="BE25" i="14"/>
  <c r="BF25" i="14"/>
  <c r="F26" i="14"/>
  <c r="M26" i="14"/>
  <c r="N26" i="14"/>
  <c r="O26" i="14"/>
  <c r="P26" i="14"/>
  <c r="Q26" i="14"/>
  <c r="R26" i="14"/>
  <c r="Z26" i="14"/>
  <c r="AA26" i="14"/>
  <c r="AB26" i="14"/>
  <c r="AC26" i="14"/>
  <c r="AG26" i="14"/>
  <c r="BA26" i="14"/>
  <c r="BB26" i="14"/>
  <c r="BC26" i="14"/>
  <c r="BD26" i="14"/>
  <c r="BE26" i="14"/>
  <c r="BF26" i="14"/>
  <c r="F27" i="14"/>
  <c r="M27" i="14"/>
  <c r="N27" i="14"/>
  <c r="O27" i="14"/>
  <c r="P27" i="14"/>
  <c r="Q27" i="14"/>
  <c r="R27" i="14"/>
  <c r="Z27" i="14"/>
  <c r="AA27" i="14"/>
  <c r="AB27" i="14"/>
  <c r="AC27" i="14"/>
  <c r="AG27" i="14"/>
  <c r="BA27" i="14"/>
  <c r="BB27" i="14"/>
  <c r="BC27" i="14"/>
  <c r="BD27" i="14"/>
  <c r="BE27" i="14"/>
  <c r="BF27" i="14"/>
  <c r="F28" i="14"/>
  <c r="M28" i="14"/>
  <c r="N28" i="14"/>
  <c r="O28" i="14"/>
  <c r="P28" i="14"/>
  <c r="Q28" i="14"/>
  <c r="R28" i="14"/>
  <c r="Z28" i="14"/>
  <c r="AA28" i="14"/>
  <c r="AB28" i="14"/>
  <c r="AC28" i="14"/>
  <c r="AG28" i="14"/>
  <c r="BA28" i="14"/>
  <c r="BB28" i="14"/>
  <c r="BC28" i="14"/>
  <c r="BD28" i="14"/>
  <c r="BE28" i="14"/>
  <c r="BF28" i="14"/>
  <c r="F29" i="14"/>
  <c r="M29" i="14"/>
  <c r="N29" i="14"/>
  <c r="O29" i="14"/>
  <c r="P29" i="14"/>
  <c r="Q29" i="14"/>
  <c r="R29" i="14"/>
  <c r="Z29" i="14"/>
  <c r="AA29" i="14"/>
  <c r="AB29" i="14"/>
  <c r="AC29" i="14"/>
  <c r="AG29" i="14"/>
  <c r="BA29" i="14"/>
  <c r="BB29" i="14"/>
  <c r="BC29" i="14"/>
  <c r="BD29" i="14"/>
  <c r="BE29" i="14"/>
  <c r="BF29" i="14"/>
  <c r="F30" i="14"/>
  <c r="M30" i="14"/>
  <c r="N30" i="14"/>
  <c r="O30" i="14"/>
  <c r="P30" i="14"/>
  <c r="Q30" i="14"/>
  <c r="R30" i="14"/>
  <c r="Z30" i="14"/>
  <c r="AA30" i="14"/>
  <c r="AB30" i="14"/>
  <c r="AC30" i="14"/>
  <c r="AG30" i="14"/>
  <c r="BA30" i="14"/>
  <c r="BB30" i="14"/>
  <c r="BC30" i="14"/>
  <c r="BD30" i="14"/>
  <c r="BE30" i="14"/>
  <c r="BF30" i="14"/>
  <c r="F31" i="14"/>
  <c r="M31" i="14"/>
  <c r="N31" i="14"/>
  <c r="O31" i="14"/>
  <c r="P31" i="14"/>
  <c r="Q31" i="14"/>
  <c r="R31" i="14"/>
  <c r="Z31" i="14"/>
  <c r="AA31" i="14"/>
  <c r="AB31" i="14"/>
  <c r="AC31" i="14"/>
  <c r="AG31" i="14"/>
  <c r="BA31" i="14"/>
  <c r="BB31" i="14"/>
  <c r="BC31" i="14"/>
  <c r="BD31" i="14"/>
  <c r="BE31" i="14"/>
  <c r="BF31" i="14"/>
  <c r="F32" i="14"/>
  <c r="M32" i="14"/>
  <c r="N32" i="14"/>
  <c r="O32" i="14"/>
  <c r="P32" i="14"/>
  <c r="Q32" i="14"/>
  <c r="R32" i="14"/>
  <c r="Z32" i="14"/>
  <c r="AA32" i="14"/>
  <c r="AB32" i="14"/>
  <c r="AC32" i="14"/>
  <c r="AG32" i="14"/>
  <c r="BA32" i="14"/>
  <c r="BB32" i="14"/>
  <c r="BC32" i="14"/>
  <c r="BD32" i="14"/>
  <c r="BE32" i="14"/>
  <c r="BF32" i="14"/>
  <c r="F33" i="14"/>
  <c r="M33" i="14"/>
  <c r="N33" i="14"/>
  <c r="O33" i="14"/>
  <c r="P33" i="14"/>
  <c r="Q33" i="14"/>
  <c r="R33" i="14"/>
  <c r="Z33" i="14"/>
  <c r="AA33" i="14"/>
  <c r="AB33" i="14"/>
  <c r="AC33" i="14"/>
  <c r="AG33" i="14"/>
  <c r="BA33" i="14"/>
  <c r="BB33" i="14"/>
  <c r="BC33" i="14"/>
  <c r="BD33" i="14"/>
  <c r="BE33" i="14"/>
  <c r="BF33" i="14"/>
  <c r="F34" i="14"/>
  <c r="M34" i="14"/>
  <c r="N34" i="14"/>
  <c r="O34" i="14"/>
  <c r="P34" i="14"/>
  <c r="Q34" i="14"/>
  <c r="R34" i="14"/>
  <c r="Z34" i="14"/>
  <c r="AA34" i="14"/>
  <c r="AB34" i="14"/>
  <c r="AC34" i="14"/>
  <c r="AG34" i="14"/>
  <c r="BA34" i="14"/>
  <c r="BB34" i="14"/>
  <c r="BC34" i="14"/>
  <c r="BD34" i="14"/>
  <c r="BE34" i="14"/>
  <c r="BF34" i="14"/>
  <c r="F35" i="14"/>
  <c r="M35" i="14"/>
  <c r="N35" i="14"/>
  <c r="O35" i="14"/>
  <c r="P35" i="14"/>
  <c r="Q35" i="14"/>
  <c r="R35" i="14"/>
  <c r="Z35" i="14"/>
  <c r="AA35" i="14"/>
  <c r="AB35" i="14"/>
  <c r="AC35" i="14"/>
  <c r="AG35" i="14"/>
  <c r="BA35" i="14"/>
  <c r="BB35" i="14"/>
  <c r="BC35" i="14"/>
  <c r="BD35" i="14"/>
  <c r="BE35" i="14"/>
  <c r="BF35" i="14"/>
  <c r="F36" i="14"/>
  <c r="M36" i="14"/>
  <c r="N36" i="14"/>
  <c r="O36" i="14"/>
  <c r="P36" i="14"/>
  <c r="Q36" i="14"/>
  <c r="R36" i="14"/>
  <c r="Z36" i="14"/>
  <c r="AA36" i="14"/>
  <c r="AB36" i="14"/>
  <c r="AC36" i="14"/>
  <c r="AG36" i="14"/>
  <c r="BA36" i="14"/>
  <c r="BB36" i="14"/>
  <c r="BC36" i="14"/>
  <c r="BD36" i="14"/>
  <c r="BE36" i="14"/>
  <c r="BF36" i="14"/>
  <c r="F37" i="14"/>
  <c r="M37" i="14"/>
  <c r="N37" i="14"/>
  <c r="O37" i="14"/>
  <c r="P37" i="14"/>
  <c r="Q37" i="14"/>
  <c r="R37" i="14"/>
  <c r="Z37" i="14"/>
  <c r="AA37" i="14"/>
  <c r="AB37" i="14"/>
  <c r="AC37" i="14"/>
  <c r="AG37" i="14"/>
  <c r="BA37" i="14"/>
  <c r="BB37" i="14"/>
  <c r="BC37" i="14"/>
  <c r="BD37" i="14"/>
  <c r="BE37" i="14"/>
  <c r="BF37" i="14"/>
  <c r="F38" i="14"/>
  <c r="M38" i="14"/>
  <c r="N38" i="14"/>
  <c r="O38" i="14"/>
  <c r="P38" i="14"/>
  <c r="Q38" i="14"/>
  <c r="R38" i="14"/>
  <c r="Z38" i="14"/>
  <c r="AA38" i="14"/>
  <c r="AB38" i="14"/>
  <c r="AC38" i="14"/>
  <c r="AG38" i="14"/>
  <c r="BA38" i="14"/>
  <c r="BB38" i="14"/>
  <c r="BC38" i="14"/>
  <c r="BD38" i="14"/>
  <c r="BE38" i="14"/>
  <c r="BF38" i="14"/>
  <c r="F39" i="14"/>
  <c r="M39" i="14"/>
  <c r="N39" i="14"/>
  <c r="O39" i="14"/>
  <c r="P39" i="14"/>
  <c r="Q39" i="14"/>
  <c r="R39" i="14"/>
  <c r="Z39" i="14"/>
  <c r="AA39" i="14"/>
  <c r="AB39" i="14"/>
  <c r="AC39" i="14"/>
  <c r="AG39" i="14"/>
  <c r="BA39" i="14"/>
  <c r="BB39" i="14"/>
  <c r="BC39" i="14"/>
  <c r="BD39" i="14"/>
  <c r="BE39" i="14"/>
  <c r="BF39" i="14"/>
  <c r="F40" i="14"/>
  <c r="M40" i="14"/>
  <c r="N40" i="14"/>
  <c r="O40" i="14"/>
  <c r="P40" i="14"/>
  <c r="Q40" i="14"/>
  <c r="R40" i="14"/>
  <c r="Z40" i="14"/>
  <c r="AA40" i="14"/>
  <c r="AB40" i="14"/>
  <c r="AC40" i="14"/>
  <c r="AG40" i="14"/>
  <c r="BA40" i="14"/>
  <c r="BB40" i="14"/>
  <c r="BC40" i="14"/>
  <c r="BD40" i="14"/>
  <c r="BE40" i="14"/>
  <c r="BF40" i="14"/>
  <c r="F41" i="14"/>
  <c r="M41" i="14"/>
  <c r="N41" i="14"/>
  <c r="O41" i="14"/>
  <c r="P41" i="14"/>
  <c r="Q41" i="14"/>
  <c r="R41" i="14"/>
  <c r="Z41" i="14"/>
  <c r="AA41" i="14"/>
  <c r="AB41" i="14"/>
  <c r="AC41" i="14"/>
  <c r="AG41" i="14"/>
  <c r="BA41" i="14"/>
  <c r="BB41" i="14"/>
  <c r="BC41" i="14"/>
  <c r="BD41" i="14"/>
  <c r="BE41" i="14"/>
  <c r="BF41" i="14"/>
  <c r="F42" i="14"/>
  <c r="M42" i="14"/>
  <c r="N42" i="14"/>
  <c r="O42" i="14"/>
  <c r="P42" i="14"/>
  <c r="Q42" i="14"/>
  <c r="R42" i="14"/>
  <c r="Z42" i="14"/>
  <c r="AA42" i="14"/>
  <c r="AB42" i="14"/>
  <c r="AC42" i="14"/>
  <c r="AG42" i="14"/>
  <c r="BA42" i="14"/>
  <c r="BB42" i="14"/>
  <c r="BC42" i="14"/>
  <c r="BD42" i="14"/>
  <c r="BE42" i="14"/>
  <c r="BF42" i="14"/>
  <c r="F43" i="14"/>
  <c r="M43" i="14"/>
  <c r="N43" i="14"/>
  <c r="O43" i="14"/>
  <c r="P43" i="14"/>
  <c r="Q43" i="14"/>
  <c r="R43" i="14"/>
  <c r="Z43" i="14"/>
  <c r="AA43" i="14"/>
  <c r="AB43" i="14"/>
  <c r="AC43" i="14"/>
  <c r="AG43" i="14"/>
  <c r="BA43" i="14"/>
  <c r="BB43" i="14"/>
  <c r="BC43" i="14"/>
  <c r="BD43" i="14"/>
  <c r="BE43" i="14"/>
  <c r="BF43" i="14"/>
  <c r="F44" i="14"/>
  <c r="M44" i="14"/>
  <c r="N44" i="14"/>
  <c r="O44" i="14"/>
  <c r="P44" i="14"/>
  <c r="Q44" i="14"/>
  <c r="R44" i="14"/>
  <c r="Z44" i="14"/>
  <c r="AA44" i="14"/>
  <c r="AB44" i="14"/>
  <c r="AC44" i="14"/>
  <c r="AG44" i="14"/>
  <c r="BA44" i="14"/>
  <c r="BB44" i="14"/>
  <c r="BC44" i="14"/>
  <c r="BD44" i="14"/>
  <c r="BE44" i="14"/>
  <c r="BF44" i="14"/>
  <c r="F45" i="14"/>
  <c r="M45" i="14"/>
  <c r="N45" i="14"/>
  <c r="O45" i="14"/>
  <c r="P45" i="14"/>
  <c r="Q45" i="14"/>
  <c r="R45" i="14"/>
  <c r="Z45" i="14"/>
  <c r="AA45" i="14"/>
  <c r="AB45" i="14"/>
  <c r="AC45" i="14"/>
  <c r="AG45" i="14"/>
  <c r="BA45" i="14"/>
  <c r="BB45" i="14"/>
  <c r="BC45" i="14"/>
  <c r="BD45" i="14"/>
  <c r="BE45" i="14"/>
  <c r="BF45" i="14"/>
  <c r="F46" i="14"/>
  <c r="M46" i="14"/>
  <c r="N46" i="14"/>
  <c r="O46" i="14"/>
  <c r="P46" i="14"/>
  <c r="Q46" i="14"/>
  <c r="R46" i="14"/>
  <c r="Z46" i="14"/>
  <c r="AA46" i="14"/>
  <c r="AB46" i="14"/>
  <c r="AC46" i="14"/>
  <c r="AG46" i="14"/>
  <c r="BA46" i="14"/>
  <c r="BB46" i="14"/>
  <c r="BC46" i="14"/>
  <c r="BD46" i="14"/>
  <c r="BE46" i="14"/>
  <c r="BF46" i="14"/>
  <c r="F47" i="14"/>
  <c r="M47" i="14"/>
  <c r="N47" i="14"/>
  <c r="O47" i="14"/>
  <c r="P47" i="14"/>
  <c r="Q47" i="14"/>
  <c r="R47" i="14"/>
  <c r="Z47" i="14"/>
  <c r="AA47" i="14"/>
  <c r="AB47" i="14"/>
  <c r="AC47" i="14"/>
  <c r="AG47" i="14"/>
  <c r="BA47" i="14"/>
  <c r="BB47" i="14"/>
  <c r="BC47" i="14"/>
  <c r="BD47" i="14"/>
  <c r="BE47" i="14"/>
  <c r="BF47" i="14"/>
  <c r="F48" i="14"/>
  <c r="M48" i="14"/>
  <c r="N48" i="14"/>
  <c r="O48" i="14"/>
  <c r="P48" i="14"/>
  <c r="Q48" i="14"/>
  <c r="R48" i="14"/>
  <c r="Z48" i="14"/>
  <c r="AA48" i="14"/>
  <c r="AB48" i="14"/>
  <c r="AC48" i="14"/>
  <c r="AG48" i="14"/>
  <c r="BA48" i="14"/>
  <c r="BB48" i="14"/>
  <c r="BC48" i="14"/>
  <c r="BD48" i="14"/>
  <c r="BE48" i="14"/>
  <c r="BF48" i="14"/>
  <c r="F49" i="14"/>
  <c r="M49" i="14"/>
  <c r="N49" i="14"/>
  <c r="O49" i="14"/>
  <c r="P49" i="14"/>
  <c r="Q49" i="14"/>
  <c r="R49" i="14"/>
  <c r="Z49" i="14"/>
  <c r="AA49" i="14"/>
  <c r="AB49" i="14"/>
  <c r="AC49" i="14"/>
  <c r="AG49" i="14"/>
  <c r="BA49" i="14"/>
  <c r="BB49" i="14"/>
  <c r="BC49" i="14"/>
  <c r="BD49" i="14"/>
  <c r="BE49" i="14"/>
  <c r="BF49" i="14"/>
  <c r="F50" i="14"/>
  <c r="M50" i="14"/>
  <c r="N50" i="14"/>
  <c r="O50" i="14"/>
  <c r="P50" i="14"/>
  <c r="Q50" i="14"/>
  <c r="R50" i="14"/>
  <c r="Z50" i="14"/>
  <c r="AA50" i="14"/>
  <c r="AB50" i="14"/>
  <c r="AC50" i="14"/>
  <c r="AG50" i="14"/>
  <c r="BA50" i="14"/>
  <c r="BB50" i="14"/>
  <c r="BC50" i="14"/>
  <c r="BD50" i="14"/>
  <c r="BE50" i="14"/>
  <c r="BF50" i="14"/>
  <c r="F51" i="14"/>
  <c r="M51" i="14"/>
  <c r="N51" i="14"/>
  <c r="O51" i="14"/>
  <c r="P51" i="14"/>
  <c r="Q51" i="14"/>
  <c r="R51" i="14"/>
  <c r="Z51" i="14"/>
  <c r="AA51" i="14"/>
  <c r="AB51" i="14"/>
  <c r="AC51" i="14"/>
  <c r="AG51" i="14"/>
  <c r="BA51" i="14"/>
  <c r="BB51" i="14"/>
  <c r="BC51" i="14"/>
  <c r="BD51" i="14"/>
  <c r="BE51" i="14"/>
  <c r="BF51" i="14"/>
  <c r="F52" i="14"/>
  <c r="M52" i="14"/>
  <c r="N52" i="14"/>
  <c r="O52" i="14"/>
  <c r="P52" i="14"/>
  <c r="Q52" i="14"/>
  <c r="R52" i="14"/>
  <c r="Z52" i="14"/>
  <c r="AA52" i="14"/>
  <c r="AB52" i="14"/>
  <c r="AC52" i="14"/>
  <c r="AG52" i="14"/>
  <c r="BA52" i="14"/>
  <c r="BB52" i="14"/>
  <c r="BC52" i="14"/>
  <c r="BD52" i="14"/>
  <c r="BE52" i="14"/>
  <c r="BF52" i="14"/>
  <c r="F53" i="14"/>
  <c r="M53" i="14"/>
  <c r="N53" i="14"/>
  <c r="O53" i="14"/>
  <c r="P53" i="14"/>
  <c r="Q53" i="14"/>
  <c r="R53" i="14"/>
  <c r="Z53" i="14"/>
  <c r="AA53" i="14"/>
  <c r="AB53" i="14"/>
  <c r="AC53" i="14"/>
  <c r="AG53" i="14"/>
  <c r="BA53" i="14"/>
  <c r="BB53" i="14"/>
  <c r="BC53" i="14"/>
  <c r="BD53" i="14"/>
  <c r="BE53" i="14"/>
  <c r="BF53" i="14"/>
  <c r="F54" i="14"/>
  <c r="M54" i="14"/>
  <c r="N54" i="14"/>
  <c r="O54" i="14"/>
  <c r="P54" i="14"/>
  <c r="Q54" i="14"/>
  <c r="R54" i="14"/>
  <c r="Z54" i="14"/>
  <c r="AA54" i="14"/>
  <c r="AB54" i="14"/>
  <c r="AC54" i="14"/>
  <c r="AG54" i="14"/>
  <c r="BA54" i="14"/>
  <c r="BB54" i="14"/>
  <c r="BC54" i="14"/>
  <c r="BD54" i="14"/>
  <c r="BE54" i="14"/>
  <c r="BF54" i="14"/>
  <c r="F55" i="14"/>
  <c r="M55" i="14"/>
  <c r="N55" i="14"/>
  <c r="O55" i="14"/>
  <c r="P55" i="14"/>
  <c r="Q55" i="14"/>
  <c r="R55" i="14"/>
  <c r="Z55" i="14"/>
  <c r="AA55" i="14"/>
  <c r="AB55" i="14"/>
  <c r="AC55" i="14"/>
  <c r="AG55" i="14"/>
  <c r="BA55" i="14"/>
  <c r="BB55" i="14"/>
  <c r="BC55" i="14"/>
  <c r="BD55" i="14"/>
  <c r="BE55" i="14"/>
  <c r="BF55" i="14"/>
  <c r="F56" i="14"/>
  <c r="M56" i="14"/>
  <c r="N56" i="14"/>
  <c r="O56" i="14"/>
  <c r="P56" i="14"/>
  <c r="Q56" i="14"/>
  <c r="R56" i="14"/>
  <c r="Z56" i="14"/>
  <c r="AA56" i="14"/>
  <c r="AB56" i="14"/>
  <c r="AC56" i="14"/>
  <c r="BA56" i="14"/>
  <c r="BB56" i="14"/>
  <c r="BC56" i="14"/>
  <c r="BD56" i="14"/>
  <c r="BE56" i="14"/>
  <c r="BF56" i="14"/>
  <c r="F58" i="14"/>
  <c r="M58" i="14"/>
  <c r="N58" i="14"/>
  <c r="O58" i="14"/>
  <c r="P58" i="14"/>
  <c r="Q58" i="14"/>
  <c r="R58" i="14"/>
  <c r="Z58" i="14"/>
  <c r="AA58" i="14"/>
  <c r="AB58" i="14"/>
  <c r="AC58" i="14"/>
  <c r="BA58" i="14"/>
  <c r="BB58" i="14"/>
  <c r="BC58" i="14"/>
  <c r="BD58" i="14"/>
  <c r="BE58" i="14"/>
  <c r="BF58" i="14"/>
  <c r="F59" i="14"/>
  <c r="M59" i="14"/>
  <c r="N59" i="14"/>
  <c r="O59" i="14"/>
  <c r="P59" i="14"/>
  <c r="Q59" i="14"/>
  <c r="R59" i="14"/>
  <c r="Z59" i="14"/>
  <c r="AA59" i="14"/>
  <c r="AB59" i="14"/>
  <c r="AC59" i="14"/>
  <c r="BA59" i="14"/>
  <c r="BB59" i="14"/>
  <c r="BC59" i="14"/>
  <c r="BD59" i="14"/>
  <c r="BE59" i="14"/>
  <c r="BF59" i="14"/>
  <c r="F61" i="14"/>
  <c r="M61" i="14"/>
  <c r="N61" i="14"/>
  <c r="O61" i="14"/>
  <c r="P61" i="14"/>
  <c r="Q61" i="14"/>
  <c r="R61" i="14"/>
  <c r="Z61" i="14"/>
  <c r="AA61" i="14"/>
  <c r="AB61" i="14"/>
  <c r="AC61" i="14"/>
  <c r="BA61" i="14"/>
  <c r="BB61" i="14"/>
  <c r="BC61" i="14"/>
  <c r="BD61" i="14"/>
  <c r="BE61" i="14"/>
  <c r="BF61" i="14"/>
  <c r="F62" i="14"/>
  <c r="M62" i="14"/>
  <c r="N62" i="14"/>
  <c r="O62" i="14"/>
  <c r="P62" i="14"/>
  <c r="Q62" i="14"/>
  <c r="R62" i="14"/>
  <c r="Z62" i="14"/>
  <c r="AA62" i="14"/>
  <c r="AB62" i="14"/>
  <c r="AC62" i="14"/>
  <c r="BA62" i="14"/>
  <c r="BB62" i="14"/>
  <c r="BC62" i="14"/>
  <c r="BD62" i="14"/>
  <c r="BE62" i="14"/>
  <c r="BF62" i="14"/>
  <c r="F63" i="14"/>
  <c r="M63" i="14"/>
  <c r="N63" i="14"/>
  <c r="O63" i="14"/>
  <c r="P63" i="14"/>
  <c r="Q63" i="14"/>
  <c r="R63" i="14"/>
  <c r="Z63" i="14"/>
  <c r="AA63" i="14"/>
  <c r="AB63" i="14"/>
  <c r="AC63" i="14"/>
  <c r="BA63" i="14"/>
  <c r="BB63" i="14"/>
  <c r="BC63" i="14"/>
  <c r="BD63" i="14"/>
  <c r="BE63" i="14"/>
  <c r="BF63" i="14"/>
  <c r="F64" i="14"/>
  <c r="M64" i="14"/>
  <c r="N64" i="14"/>
  <c r="O64" i="14"/>
  <c r="P64" i="14"/>
  <c r="Q64" i="14"/>
  <c r="R64" i="14"/>
  <c r="Z64" i="14"/>
  <c r="AA64" i="14"/>
  <c r="AB64" i="14"/>
  <c r="AC64" i="14"/>
  <c r="BA64" i="14"/>
  <c r="BB64" i="14"/>
  <c r="BC64" i="14"/>
  <c r="BD64" i="14"/>
  <c r="BE64" i="14"/>
  <c r="BF64" i="14"/>
  <c r="F65" i="14"/>
  <c r="M65" i="14"/>
  <c r="N65" i="14"/>
  <c r="O65" i="14"/>
  <c r="P65" i="14"/>
  <c r="Q65" i="14"/>
  <c r="R65" i="14"/>
  <c r="Z65" i="14"/>
  <c r="AA65" i="14"/>
  <c r="AB65" i="14"/>
  <c r="AC65" i="14"/>
  <c r="BA65" i="14"/>
  <c r="BB65" i="14"/>
  <c r="BC65" i="14"/>
  <c r="BD65" i="14"/>
  <c r="BE65" i="14"/>
  <c r="BF65" i="14"/>
  <c r="F66" i="14"/>
  <c r="M66" i="14"/>
  <c r="N66" i="14"/>
  <c r="O66" i="14"/>
  <c r="P66" i="14"/>
  <c r="Q66" i="14"/>
  <c r="R66" i="14"/>
  <c r="Z66" i="14"/>
  <c r="AA66" i="14"/>
  <c r="AB66" i="14"/>
  <c r="AC66" i="14"/>
  <c r="BA66" i="14"/>
  <c r="BB66" i="14"/>
  <c r="BC66" i="14"/>
  <c r="BD66" i="14"/>
  <c r="BE66" i="14"/>
  <c r="BF66" i="14"/>
  <c r="F67" i="14"/>
  <c r="M67" i="14"/>
  <c r="N67" i="14"/>
  <c r="O67" i="14"/>
  <c r="P67" i="14"/>
  <c r="Q67" i="14"/>
  <c r="R67" i="14"/>
  <c r="Z67" i="14"/>
  <c r="AA67" i="14"/>
  <c r="AB67" i="14"/>
  <c r="AC67" i="14"/>
  <c r="BA67" i="14"/>
  <c r="BB67" i="14"/>
  <c r="BC67" i="14"/>
  <c r="BD67" i="14"/>
  <c r="BE67" i="14"/>
  <c r="BF67" i="14"/>
  <c r="F68" i="14"/>
  <c r="M68" i="14"/>
  <c r="N68" i="14"/>
  <c r="O68" i="14"/>
  <c r="P68" i="14"/>
  <c r="Q68" i="14"/>
  <c r="R68" i="14"/>
  <c r="Z68" i="14"/>
  <c r="AA68" i="14"/>
  <c r="AB68" i="14"/>
  <c r="AC68" i="14"/>
  <c r="BA68" i="14"/>
  <c r="BB68" i="14"/>
  <c r="BC68" i="14"/>
  <c r="BD68" i="14"/>
  <c r="BE68" i="14"/>
  <c r="BF68" i="14"/>
  <c r="F69" i="14"/>
  <c r="M69" i="14"/>
  <c r="N69" i="14"/>
  <c r="O69" i="14"/>
  <c r="P69" i="14"/>
  <c r="Q69" i="14"/>
  <c r="R69" i="14"/>
  <c r="Z69" i="14"/>
  <c r="AA69" i="14"/>
  <c r="AB69" i="14"/>
  <c r="AC69" i="14"/>
  <c r="BA69" i="14"/>
  <c r="BB69" i="14"/>
  <c r="BC69" i="14"/>
  <c r="BD69" i="14"/>
  <c r="BE69" i="14"/>
  <c r="BF69" i="14"/>
  <c r="F70" i="14"/>
  <c r="M70" i="14"/>
  <c r="N70" i="14"/>
  <c r="O70" i="14"/>
  <c r="P70" i="14"/>
  <c r="Q70" i="14"/>
  <c r="R70" i="14"/>
  <c r="Z70" i="14"/>
  <c r="AA70" i="14"/>
  <c r="AB70" i="14"/>
  <c r="AC70" i="14"/>
  <c r="BA70" i="14"/>
  <c r="BB70" i="14"/>
  <c r="BC70" i="14"/>
  <c r="BD70" i="14"/>
  <c r="BE70" i="14"/>
  <c r="BF70" i="14"/>
  <c r="F71" i="14"/>
  <c r="M71" i="14"/>
  <c r="N71" i="14"/>
  <c r="O71" i="14"/>
  <c r="P71" i="14"/>
  <c r="Q71" i="14"/>
  <c r="R71" i="14"/>
  <c r="Z71" i="14"/>
  <c r="AA71" i="14"/>
  <c r="AB71" i="14"/>
  <c r="AC71" i="14"/>
  <c r="BA71" i="14"/>
  <c r="BB71" i="14"/>
  <c r="BC71" i="14"/>
  <c r="BD71" i="14"/>
  <c r="BE71" i="14"/>
  <c r="BF71" i="14"/>
  <c r="F72" i="14"/>
  <c r="M72" i="14"/>
  <c r="N72" i="14"/>
  <c r="O72" i="14"/>
  <c r="P72" i="14"/>
  <c r="Q72" i="14"/>
  <c r="R72" i="14"/>
  <c r="Z72" i="14"/>
  <c r="AA72" i="14"/>
  <c r="AB72" i="14"/>
  <c r="AC72" i="14"/>
  <c r="BA72" i="14"/>
  <c r="BB72" i="14"/>
  <c r="BC72" i="14"/>
  <c r="BD72" i="14"/>
  <c r="BE72" i="14"/>
  <c r="BF72" i="14"/>
  <c r="F73" i="14"/>
  <c r="M73" i="14"/>
  <c r="N73" i="14"/>
  <c r="O73" i="14"/>
  <c r="P73" i="14"/>
  <c r="Q73" i="14"/>
  <c r="R73" i="14"/>
  <c r="Z73" i="14"/>
  <c r="AA73" i="14"/>
  <c r="AB73" i="14"/>
  <c r="AC73" i="14"/>
  <c r="BA73" i="14"/>
  <c r="BB73" i="14"/>
  <c r="BC73" i="14"/>
  <c r="BD73" i="14"/>
  <c r="BE73" i="14"/>
  <c r="BF73" i="14"/>
  <c r="F74" i="14"/>
  <c r="M74" i="14"/>
  <c r="N74" i="14"/>
  <c r="O74" i="14"/>
  <c r="P74" i="14"/>
  <c r="Q74" i="14"/>
  <c r="R74" i="14"/>
  <c r="Z74" i="14"/>
  <c r="AA74" i="14"/>
  <c r="AB74" i="14"/>
  <c r="AC74" i="14"/>
  <c r="BA74" i="14"/>
  <c r="BB74" i="14"/>
  <c r="BC74" i="14"/>
  <c r="BD74" i="14"/>
  <c r="BE74" i="14"/>
  <c r="BF74" i="14"/>
  <c r="F76" i="14"/>
  <c r="M76" i="14"/>
  <c r="N76" i="14"/>
  <c r="O76" i="14"/>
  <c r="P76" i="14"/>
  <c r="Q76" i="14"/>
  <c r="R76" i="14"/>
  <c r="Z76" i="14"/>
  <c r="AA76" i="14"/>
  <c r="AB76" i="14"/>
  <c r="AC76" i="14"/>
  <c r="BA76" i="14"/>
  <c r="BB76" i="14"/>
  <c r="BC76" i="14"/>
  <c r="BD76" i="14"/>
  <c r="BE76" i="14"/>
  <c r="BF76" i="14"/>
  <c r="F77" i="14"/>
  <c r="M77" i="14"/>
  <c r="N77" i="14"/>
  <c r="O77" i="14"/>
  <c r="P77" i="14"/>
  <c r="Q77" i="14"/>
  <c r="R77" i="14"/>
  <c r="Z77" i="14"/>
  <c r="AA77" i="14"/>
  <c r="AB77" i="14"/>
  <c r="AC77" i="14"/>
  <c r="BA77" i="14"/>
  <c r="BB77" i="14"/>
  <c r="BC77" i="14"/>
  <c r="BD77" i="14"/>
  <c r="BE77" i="14"/>
  <c r="BF77" i="14"/>
  <c r="F78" i="14"/>
  <c r="M78" i="14"/>
  <c r="N78" i="14"/>
  <c r="O78" i="14"/>
  <c r="P78" i="14"/>
  <c r="Q78" i="14"/>
  <c r="R78" i="14"/>
  <c r="Z78" i="14"/>
  <c r="AA78" i="14"/>
  <c r="AB78" i="14"/>
  <c r="AC78" i="14"/>
  <c r="BA78" i="14"/>
  <c r="BB78" i="14"/>
  <c r="BC78" i="14"/>
  <c r="BD78" i="14"/>
  <c r="BE78" i="14"/>
  <c r="BF78" i="14"/>
  <c r="F79" i="14"/>
  <c r="M79" i="14"/>
  <c r="N79" i="14"/>
  <c r="O79" i="14"/>
  <c r="P79" i="14"/>
  <c r="Q79" i="14"/>
  <c r="R79" i="14"/>
  <c r="Z79" i="14"/>
  <c r="AA79" i="14"/>
  <c r="AB79" i="14"/>
  <c r="AC79" i="14"/>
  <c r="BA79" i="14"/>
  <c r="BB79" i="14"/>
  <c r="BC79" i="14"/>
  <c r="BD79" i="14"/>
  <c r="BE79" i="14"/>
  <c r="BF79" i="14"/>
  <c r="F80" i="14"/>
  <c r="M80" i="14"/>
  <c r="N80" i="14"/>
  <c r="O80" i="14"/>
  <c r="P80" i="14"/>
  <c r="Q80" i="14"/>
  <c r="R80" i="14"/>
  <c r="Z80" i="14"/>
  <c r="AA80" i="14"/>
  <c r="AB80" i="14"/>
  <c r="AC80" i="14"/>
  <c r="BA80" i="14"/>
  <c r="BB80" i="14"/>
  <c r="BC80" i="14"/>
  <c r="BD80" i="14"/>
  <c r="BE80" i="14"/>
  <c r="BF80" i="14"/>
  <c r="F81" i="14"/>
  <c r="M81" i="14"/>
  <c r="N81" i="14"/>
  <c r="O81" i="14"/>
  <c r="P81" i="14"/>
  <c r="Q81" i="14"/>
  <c r="R81" i="14"/>
  <c r="Z81" i="14"/>
  <c r="AA81" i="14"/>
  <c r="AB81" i="14"/>
  <c r="AC81" i="14"/>
  <c r="BA81" i="14"/>
  <c r="BB81" i="14"/>
  <c r="BC81" i="14"/>
  <c r="BD81" i="14"/>
  <c r="BE81" i="14"/>
  <c r="BF81" i="14"/>
  <c r="F82" i="14"/>
  <c r="M82" i="14"/>
  <c r="N82" i="14"/>
  <c r="O82" i="14"/>
  <c r="P82" i="14"/>
  <c r="Q82" i="14"/>
  <c r="R82" i="14"/>
  <c r="Z82" i="14"/>
  <c r="AA82" i="14"/>
  <c r="AB82" i="14"/>
  <c r="AC82" i="14"/>
  <c r="BA82" i="14"/>
  <c r="BB82" i="14"/>
  <c r="BC82" i="14"/>
  <c r="BD82" i="14"/>
  <c r="BE82" i="14"/>
  <c r="BF82" i="14"/>
  <c r="F83" i="14"/>
  <c r="M83" i="14"/>
  <c r="N83" i="14"/>
  <c r="O83" i="14"/>
  <c r="P83" i="14"/>
  <c r="Q83" i="14"/>
  <c r="R83" i="14"/>
  <c r="Z83" i="14"/>
  <c r="AA83" i="14"/>
  <c r="AB83" i="14"/>
  <c r="AC83" i="14"/>
  <c r="BA83" i="14"/>
  <c r="BB83" i="14"/>
  <c r="BC83" i="14"/>
  <c r="BD83" i="14"/>
  <c r="BE83" i="14"/>
  <c r="BF83" i="14"/>
  <c r="F84" i="14"/>
  <c r="M84" i="14"/>
  <c r="N84" i="14"/>
  <c r="O84" i="14"/>
  <c r="P84" i="14"/>
  <c r="Q84" i="14"/>
  <c r="R84" i="14"/>
  <c r="Z84" i="14"/>
  <c r="AA84" i="14"/>
  <c r="AB84" i="14"/>
  <c r="AC84" i="14"/>
  <c r="BA84" i="14"/>
  <c r="BB84" i="14"/>
  <c r="BC84" i="14"/>
  <c r="BD84" i="14"/>
  <c r="BE84" i="14"/>
  <c r="BF84" i="14"/>
  <c r="F85" i="14"/>
  <c r="M85" i="14"/>
  <c r="N85" i="14"/>
  <c r="O85" i="14"/>
  <c r="P85" i="14"/>
  <c r="Q85" i="14"/>
  <c r="R85" i="14"/>
  <c r="Z85" i="14"/>
  <c r="AA85" i="14"/>
  <c r="AB85" i="14"/>
  <c r="AC85" i="14"/>
  <c r="BA85" i="14"/>
  <c r="BB85" i="14"/>
  <c r="BC85" i="14"/>
  <c r="BD85" i="14"/>
  <c r="BE85" i="14"/>
  <c r="BF85" i="14"/>
  <c r="F87" i="14"/>
  <c r="M87" i="14"/>
  <c r="N87" i="14"/>
  <c r="O87" i="14"/>
  <c r="P87" i="14"/>
  <c r="Q87" i="14"/>
  <c r="R87" i="14"/>
  <c r="Z87" i="14"/>
  <c r="AA87" i="14"/>
  <c r="AB87" i="14"/>
  <c r="AC87" i="14"/>
  <c r="BA87" i="14"/>
  <c r="BB87" i="14"/>
  <c r="BC87" i="14"/>
  <c r="BD87" i="14"/>
  <c r="BE87" i="14"/>
  <c r="BF87" i="14"/>
  <c r="F88" i="14"/>
  <c r="M88" i="14"/>
  <c r="N88" i="14"/>
  <c r="O88" i="14"/>
  <c r="P88" i="14"/>
  <c r="Q88" i="14"/>
  <c r="R88" i="14"/>
  <c r="Z88" i="14"/>
  <c r="AA88" i="14"/>
  <c r="AB88" i="14"/>
  <c r="AC88" i="14"/>
  <c r="BA88" i="14"/>
  <c r="BB88" i="14"/>
  <c r="BC88" i="14"/>
  <c r="BD88" i="14"/>
  <c r="BE88" i="14"/>
  <c r="BF88" i="14"/>
  <c r="F89" i="14"/>
  <c r="M89" i="14"/>
  <c r="N89" i="14"/>
  <c r="O89" i="14"/>
  <c r="P89" i="14"/>
  <c r="Q89" i="14"/>
  <c r="R89" i="14"/>
  <c r="Z89" i="14"/>
  <c r="AA89" i="14"/>
  <c r="AB89" i="14"/>
  <c r="AC89" i="14"/>
  <c r="BA89" i="14"/>
  <c r="BB89" i="14"/>
  <c r="BC89" i="14"/>
  <c r="BD89" i="14"/>
  <c r="BE89" i="14"/>
  <c r="BF89" i="14"/>
  <c r="F90" i="14"/>
  <c r="M90" i="14"/>
  <c r="N90" i="14"/>
  <c r="O90" i="14"/>
  <c r="P90" i="14"/>
  <c r="Q90" i="14"/>
  <c r="R90" i="14"/>
  <c r="Z90" i="14"/>
  <c r="AA90" i="14"/>
  <c r="AB90" i="14"/>
  <c r="AC90" i="14"/>
  <c r="BA90" i="14"/>
  <c r="BB90" i="14"/>
  <c r="BC90" i="14"/>
  <c r="BD90" i="14"/>
  <c r="BE90" i="14"/>
  <c r="BF90" i="14"/>
  <c r="F91" i="14"/>
  <c r="M91" i="14"/>
  <c r="N91" i="14"/>
  <c r="O91" i="14"/>
  <c r="P91" i="14"/>
  <c r="Q91" i="14"/>
  <c r="R91" i="14"/>
  <c r="Z91" i="14"/>
  <c r="AA91" i="14"/>
  <c r="AB91" i="14"/>
  <c r="AC91" i="14"/>
  <c r="BA91" i="14"/>
  <c r="BB91" i="14"/>
  <c r="BC91" i="14"/>
  <c r="BD91" i="14"/>
  <c r="BE91" i="14"/>
  <c r="BF91" i="14"/>
  <c r="F92" i="14"/>
  <c r="M92" i="14"/>
  <c r="N92" i="14"/>
  <c r="O92" i="14"/>
  <c r="P92" i="14"/>
  <c r="Q92" i="14"/>
  <c r="R92" i="14"/>
  <c r="Z92" i="14"/>
  <c r="AA92" i="14"/>
  <c r="AB92" i="14"/>
  <c r="AC92" i="14"/>
  <c r="BA92" i="14"/>
  <c r="BB92" i="14"/>
  <c r="BC92" i="14"/>
  <c r="BD92" i="14"/>
  <c r="BE92" i="14"/>
  <c r="BF92" i="14"/>
  <c r="F93" i="14"/>
  <c r="M93" i="14"/>
  <c r="N93" i="14"/>
  <c r="O93" i="14"/>
  <c r="P93" i="14"/>
  <c r="Q93" i="14"/>
  <c r="R93" i="14"/>
  <c r="Z93" i="14"/>
  <c r="AA93" i="14"/>
  <c r="AB93" i="14"/>
  <c r="AC93" i="14"/>
  <c r="BA93" i="14"/>
  <c r="BB93" i="14"/>
  <c r="BC93" i="14"/>
  <c r="BD93" i="14"/>
  <c r="BE93" i="14"/>
  <c r="BF93" i="14"/>
  <c r="F94" i="14"/>
  <c r="M94" i="14"/>
  <c r="N94" i="14"/>
  <c r="O94" i="14"/>
  <c r="P94" i="14"/>
  <c r="Q94" i="14"/>
  <c r="R94" i="14"/>
  <c r="Z94" i="14"/>
  <c r="AA94" i="14"/>
  <c r="AB94" i="14"/>
  <c r="AC94" i="14"/>
  <c r="BA94" i="14"/>
  <c r="BB94" i="14"/>
  <c r="BC94" i="14"/>
  <c r="BD94" i="14"/>
  <c r="BE94" i="14"/>
  <c r="BF94" i="14"/>
  <c r="F95" i="14"/>
  <c r="M95" i="14"/>
  <c r="N95" i="14"/>
  <c r="O95" i="14"/>
  <c r="P95" i="14"/>
  <c r="Q95" i="14"/>
  <c r="R95" i="14"/>
  <c r="Z95" i="14"/>
  <c r="AA95" i="14"/>
  <c r="AB95" i="14"/>
  <c r="AC95" i="14"/>
  <c r="BA95" i="14"/>
  <c r="BB95" i="14"/>
  <c r="BC95" i="14"/>
  <c r="BD95" i="14"/>
  <c r="BE95" i="14"/>
  <c r="BF95" i="14"/>
  <c r="F96" i="14"/>
  <c r="M96" i="14"/>
  <c r="N96" i="14"/>
  <c r="O96" i="14"/>
  <c r="P96" i="14"/>
  <c r="Q96" i="14"/>
  <c r="R96" i="14"/>
  <c r="Z96" i="14"/>
  <c r="AA96" i="14"/>
  <c r="AB96" i="14"/>
  <c r="AC96" i="14"/>
  <c r="BA96" i="14"/>
  <c r="BB96" i="14"/>
  <c r="BC96" i="14"/>
  <c r="BD96" i="14"/>
  <c r="BE96" i="14"/>
  <c r="BF96" i="14"/>
  <c r="F97" i="14"/>
  <c r="M97" i="14"/>
  <c r="N97" i="14"/>
  <c r="O97" i="14"/>
  <c r="P97" i="14"/>
  <c r="Q97" i="14"/>
  <c r="R97" i="14"/>
  <c r="Z97" i="14"/>
  <c r="AA97" i="14"/>
  <c r="AB97" i="14"/>
  <c r="AC97" i="14"/>
  <c r="BA97" i="14"/>
  <c r="BB97" i="14"/>
  <c r="BC97" i="14"/>
  <c r="BD97" i="14"/>
  <c r="BE97" i="14"/>
  <c r="BF97" i="14"/>
  <c r="F98" i="14"/>
  <c r="M98" i="14"/>
  <c r="N98" i="14"/>
  <c r="O98" i="14"/>
  <c r="P98" i="14"/>
  <c r="Q98" i="14"/>
  <c r="R98" i="14"/>
  <c r="Z98" i="14"/>
  <c r="AA98" i="14"/>
  <c r="AB98" i="14"/>
  <c r="AC98" i="14"/>
  <c r="BA98" i="14"/>
  <c r="BB98" i="14"/>
  <c r="BC98" i="14"/>
  <c r="BD98" i="14"/>
  <c r="BE98" i="14"/>
  <c r="BF98" i="14"/>
  <c r="F99" i="14"/>
  <c r="M99" i="14"/>
  <c r="N99" i="14"/>
  <c r="O99" i="14"/>
  <c r="P99" i="14"/>
  <c r="Q99" i="14"/>
  <c r="R99" i="14"/>
  <c r="Z99" i="14"/>
  <c r="AA99" i="14"/>
  <c r="AB99" i="14"/>
  <c r="AC99" i="14"/>
  <c r="BA99" i="14"/>
  <c r="BB99" i="14"/>
  <c r="BC99" i="14"/>
  <c r="BD99" i="14"/>
  <c r="BE99" i="14"/>
  <c r="BF99" i="14"/>
  <c r="F100" i="14"/>
  <c r="M100" i="14"/>
  <c r="N100" i="14"/>
  <c r="O100" i="14"/>
  <c r="P100" i="14"/>
  <c r="Q100" i="14"/>
  <c r="R100" i="14"/>
  <c r="Z100" i="14"/>
  <c r="AA100" i="14"/>
  <c r="AB100" i="14"/>
  <c r="AC100" i="14"/>
  <c r="BA100" i="14"/>
  <c r="BB100" i="14"/>
  <c r="BC100" i="14"/>
  <c r="BD100" i="14"/>
  <c r="BE100" i="14"/>
  <c r="BF100" i="14"/>
  <c r="F101" i="14"/>
  <c r="M101" i="14"/>
  <c r="N101" i="14"/>
  <c r="O101" i="14"/>
  <c r="P101" i="14"/>
  <c r="Q101" i="14"/>
  <c r="R101" i="14"/>
  <c r="Z101" i="14"/>
  <c r="AA101" i="14"/>
  <c r="AB101" i="14"/>
  <c r="AC101" i="14"/>
  <c r="BA101" i="14"/>
  <c r="BB101" i="14"/>
  <c r="BC101" i="14"/>
  <c r="BD101" i="14"/>
  <c r="BE101" i="14"/>
  <c r="BF101" i="14"/>
  <c r="F102" i="14"/>
  <c r="M102" i="14"/>
  <c r="N102" i="14"/>
  <c r="O102" i="14"/>
  <c r="P102" i="14"/>
  <c r="Q102" i="14"/>
  <c r="R102" i="14"/>
  <c r="Z102" i="14"/>
  <c r="AA102" i="14"/>
  <c r="AB102" i="14"/>
  <c r="AC102" i="14"/>
  <c r="BA102" i="14"/>
  <c r="BB102" i="14"/>
  <c r="BC102" i="14"/>
  <c r="BD102" i="14"/>
  <c r="BE102" i="14"/>
  <c r="BF102" i="14"/>
  <c r="F103" i="14"/>
  <c r="M103" i="14"/>
  <c r="N103" i="14"/>
  <c r="O103" i="14"/>
  <c r="P103" i="14"/>
  <c r="Q103" i="14"/>
  <c r="R103" i="14"/>
  <c r="Z103" i="14"/>
  <c r="AA103" i="14"/>
  <c r="AB103" i="14"/>
  <c r="AC103" i="14"/>
  <c r="BA103" i="14"/>
  <c r="BB103" i="14"/>
  <c r="BC103" i="14"/>
  <c r="BD103" i="14"/>
  <c r="BE103" i="14"/>
  <c r="BF103" i="14"/>
  <c r="F104" i="14"/>
  <c r="M104" i="14"/>
  <c r="N104" i="14"/>
  <c r="O104" i="14"/>
  <c r="P104" i="14"/>
  <c r="Q104" i="14"/>
  <c r="R104" i="14"/>
  <c r="Z104" i="14"/>
  <c r="AA104" i="14"/>
  <c r="AB104" i="14"/>
  <c r="AC104" i="14"/>
  <c r="BA104" i="14"/>
  <c r="BB104" i="14"/>
  <c r="BC104" i="14"/>
  <c r="BD104" i="14"/>
  <c r="BE104" i="14"/>
  <c r="BF104" i="14"/>
  <c r="F105" i="14"/>
  <c r="M105" i="14"/>
  <c r="N105" i="14"/>
  <c r="O105" i="14"/>
  <c r="P105" i="14"/>
  <c r="Q105" i="14"/>
  <c r="R105" i="14"/>
  <c r="Z105" i="14"/>
  <c r="AA105" i="14"/>
  <c r="AB105" i="14"/>
  <c r="AC105" i="14"/>
  <c r="BA105" i="14"/>
  <c r="BB105" i="14"/>
  <c r="BC105" i="14"/>
  <c r="BD105" i="14"/>
  <c r="BE105" i="14"/>
  <c r="BF105" i="14"/>
  <c r="F106" i="14"/>
  <c r="M106" i="14"/>
  <c r="N106" i="14"/>
  <c r="O106" i="14"/>
  <c r="P106" i="14"/>
  <c r="Q106" i="14"/>
  <c r="R106" i="14"/>
  <c r="Z106" i="14"/>
  <c r="AA106" i="14"/>
  <c r="AB106" i="14"/>
  <c r="AC106" i="14"/>
  <c r="BA106" i="14"/>
  <c r="BB106" i="14"/>
  <c r="BC106" i="14"/>
  <c r="BD106" i="14"/>
  <c r="BE106" i="14"/>
  <c r="BF106" i="14"/>
  <c r="F107" i="14"/>
  <c r="M107" i="14"/>
  <c r="N107" i="14"/>
  <c r="O107" i="14"/>
  <c r="P107" i="14"/>
  <c r="Q107" i="14"/>
  <c r="R107" i="14"/>
  <c r="Z107" i="14"/>
  <c r="AA107" i="14"/>
  <c r="AB107" i="14"/>
  <c r="AC107" i="14"/>
  <c r="BA107" i="14"/>
  <c r="BB107" i="14"/>
  <c r="BC107" i="14"/>
  <c r="BD107" i="14"/>
  <c r="BE107" i="14"/>
  <c r="BF107" i="14"/>
  <c r="F108" i="14"/>
  <c r="M108" i="14"/>
  <c r="N108" i="14"/>
  <c r="O108" i="14"/>
  <c r="P108" i="14"/>
  <c r="Q108" i="14"/>
  <c r="R108" i="14"/>
  <c r="Z108" i="14"/>
  <c r="AA108" i="14"/>
  <c r="AB108" i="14"/>
  <c r="AC108" i="14"/>
  <c r="BA108" i="14"/>
  <c r="BB108" i="14"/>
  <c r="BC108" i="14"/>
  <c r="BD108" i="14"/>
  <c r="BE108" i="14"/>
  <c r="BF108" i="14"/>
  <c r="F110" i="14"/>
  <c r="M110" i="14"/>
  <c r="N110" i="14"/>
  <c r="O110" i="14"/>
  <c r="P110" i="14"/>
  <c r="Q110" i="14"/>
  <c r="R110" i="14"/>
  <c r="Z110" i="14"/>
  <c r="AA110" i="14"/>
  <c r="AB110" i="14"/>
  <c r="AC110" i="14"/>
  <c r="AG110" i="14"/>
  <c r="AP110" i="14"/>
  <c r="BA110" i="14"/>
  <c r="BB110" i="14"/>
  <c r="BC110" i="14"/>
  <c r="BD110" i="14"/>
  <c r="BE110" i="14"/>
  <c r="BF110" i="14"/>
  <c r="AG85" i="6"/>
  <c r="AF85" i="6"/>
  <c r="AE85" i="6"/>
  <c r="AD85" i="6"/>
  <c r="AC85" i="6"/>
  <c r="AB84" i="6"/>
  <c r="AB85" i="6"/>
  <c r="AA84" i="6"/>
  <c r="AA85" i="6"/>
  <c r="AA86" i="6"/>
  <c r="Z85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CQ46" i="6"/>
  <c r="CQ47" i="6"/>
  <c r="CQ49" i="6"/>
  <c r="CQ50" i="6"/>
  <c r="CQ51" i="6"/>
  <c r="CQ52" i="6"/>
  <c r="CQ53" i="6"/>
  <c r="CQ54" i="6"/>
  <c r="CQ55" i="6"/>
  <c r="CQ56" i="6"/>
  <c r="CQ45" i="6"/>
  <c r="CT45" i="6"/>
  <c r="CQ32" i="6"/>
  <c r="CT32" i="6"/>
  <c r="CQ33" i="6"/>
  <c r="CT33" i="6"/>
  <c r="CQ34" i="6"/>
  <c r="CT34" i="6"/>
  <c r="CQ35" i="6"/>
  <c r="CT35" i="6"/>
  <c r="CQ36" i="6"/>
  <c r="CT36" i="6"/>
  <c r="CQ37" i="6"/>
  <c r="CT37" i="6"/>
  <c r="CQ38" i="6"/>
  <c r="CT38" i="6"/>
  <c r="CQ39" i="6"/>
  <c r="CT39" i="6"/>
  <c r="CQ40" i="6"/>
  <c r="CT40" i="6"/>
  <c r="CQ41" i="6"/>
  <c r="CT41" i="6"/>
  <c r="CQ42" i="6"/>
  <c r="CT42" i="6"/>
  <c r="CQ43" i="6"/>
  <c r="CT43" i="6"/>
  <c r="CT46" i="6"/>
  <c r="CT47" i="6"/>
  <c r="CT48" i="6"/>
  <c r="CT49" i="6"/>
  <c r="CT50" i="6"/>
  <c r="CT51" i="6"/>
  <c r="CT52" i="6"/>
  <c r="CT53" i="6"/>
  <c r="CT54" i="6"/>
  <c r="CT55" i="6"/>
  <c r="CT56" i="6"/>
  <c r="CQ31" i="6"/>
  <c r="CT31" i="6"/>
  <c r="CT6" i="6"/>
  <c r="CT7" i="6"/>
  <c r="CT8" i="6"/>
  <c r="CT9" i="6"/>
  <c r="CT10" i="6"/>
  <c r="CT11" i="6"/>
  <c r="CT12" i="6"/>
  <c r="CT13" i="6"/>
  <c r="CT14" i="6"/>
  <c r="CT15" i="6"/>
  <c r="CT16" i="6"/>
  <c r="CT17" i="6"/>
  <c r="CT18" i="6"/>
  <c r="CT19" i="6"/>
  <c r="CT20" i="6"/>
  <c r="CT21" i="6"/>
  <c r="CT22" i="6"/>
  <c r="CT23" i="6"/>
  <c r="CT24" i="6"/>
  <c r="CT25" i="6"/>
  <c r="CT26" i="6"/>
  <c r="CT27" i="6"/>
  <c r="CT28" i="6"/>
  <c r="CT29" i="6"/>
  <c r="CT30" i="6"/>
  <c r="CT5" i="6"/>
  <c r="CS6" i="6"/>
  <c r="CS7" i="6"/>
  <c r="CS8" i="6"/>
  <c r="CS9" i="6"/>
  <c r="CS10" i="6"/>
  <c r="CS11" i="6"/>
  <c r="CS12" i="6"/>
  <c r="CS13" i="6"/>
  <c r="CS14" i="6"/>
  <c r="CS15" i="6"/>
  <c r="CS16" i="6"/>
  <c r="CS17" i="6"/>
  <c r="CS18" i="6"/>
  <c r="CS19" i="6"/>
  <c r="CS20" i="6"/>
  <c r="CS21" i="6"/>
  <c r="CS22" i="6"/>
  <c r="CS23" i="6"/>
  <c r="CS24" i="6"/>
  <c r="CS25" i="6"/>
  <c r="CS26" i="6"/>
  <c r="CS27" i="6"/>
  <c r="CS28" i="6"/>
  <c r="CS29" i="6"/>
  <c r="CS30" i="6"/>
  <c r="CS31" i="6"/>
  <c r="CS32" i="6"/>
  <c r="CS33" i="6"/>
  <c r="CS34" i="6"/>
  <c r="CS35" i="6"/>
  <c r="CS36" i="6"/>
  <c r="CS37" i="6"/>
  <c r="CS38" i="6"/>
  <c r="CS39" i="6"/>
  <c r="CS40" i="6"/>
  <c r="CS41" i="6"/>
  <c r="CS42" i="6"/>
  <c r="CS43" i="6"/>
  <c r="CS45" i="6"/>
  <c r="CS46" i="6"/>
  <c r="CS47" i="6"/>
  <c r="CS48" i="6"/>
  <c r="CS49" i="6"/>
  <c r="CS50" i="6"/>
  <c r="CS51" i="6"/>
  <c r="CS52" i="6"/>
  <c r="CS53" i="6"/>
  <c r="CS54" i="6"/>
  <c r="CS55" i="6"/>
  <c r="CS56" i="6"/>
  <c r="CS5" i="6"/>
  <c r="CR6" i="6"/>
  <c r="CR7" i="6"/>
  <c r="CR8" i="6"/>
  <c r="CR9" i="6"/>
  <c r="CR10" i="6"/>
  <c r="CR11" i="6"/>
  <c r="CR12" i="6"/>
  <c r="CR13" i="6"/>
  <c r="CR14" i="6"/>
  <c r="CR15" i="6"/>
  <c r="CR16" i="6"/>
  <c r="CR17" i="6"/>
  <c r="CR18" i="6"/>
  <c r="CR19" i="6"/>
  <c r="CR20" i="6"/>
  <c r="CR21" i="6"/>
  <c r="CR22" i="6"/>
  <c r="CR23" i="6"/>
  <c r="CR24" i="6"/>
  <c r="CR25" i="6"/>
  <c r="CR26" i="6"/>
  <c r="CR27" i="6"/>
  <c r="CR28" i="6"/>
  <c r="CR29" i="6"/>
  <c r="CR30" i="6"/>
  <c r="CR31" i="6"/>
  <c r="CR32" i="6"/>
  <c r="CR33" i="6"/>
  <c r="CR34" i="6"/>
  <c r="CR35" i="6"/>
  <c r="CR36" i="6"/>
  <c r="CR37" i="6"/>
  <c r="CR38" i="6"/>
  <c r="CR39" i="6"/>
  <c r="CR40" i="6"/>
  <c r="CR41" i="6"/>
  <c r="CR42" i="6"/>
  <c r="CR43" i="6"/>
  <c r="CR45" i="6"/>
  <c r="CR46" i="6"/>
  <c r="CR47" i="6"/>
  <c r="CR48" i="6"/>
  <c r="CR49" i="6"/>
  <c r="CR50" i="6"/>
  <c r="CR51" i="6"/>
  <c r="CR52" i="6"/>
  <c r="CR53" i="6"/>
  <c r="CR54" i="6"/>
  <c r="CR55" i="6"/>
  <c r="CR56" i="6"/>
  <c r="CR5" i="6"/>
  <c r="CK58" i="6"/>
  <c r="BI94" i="6"/>
  <c r="BJ94" i="6"/>
  <c r="BI73" i="6"/>
  <c r="BJ73" i="6"/>
  <c r="BI74" i="6"/>
  <c r="BJ74" i="6"/>
  <c r="BI85" i="6"/>
  <c r="BJ85" i="6"/>
  <c r="BI91" i="6"/>
  <c r="BJ91" i="6"/>
  <c r="BA5" i="10"/>
  <c r="BA6" i="10"/>
  <c r="BA7" i="10"/>
  <c r="BA8" i="10"/>
  <c r="BA9" i="10"/>
  <c r="BA10" i="10"/>
  <c r="BA11" i="10"/>
  <c r="BA12" i="10"/>
  <c r="BA13" i="10"/>
  <c r="BA14" i="10"/>
  <c r="BA15" i="10"/>
  <c r="BA16" i="10"/>
  <c r="BA17" i="10"/>
  <c r="BA18" i="10"/>
  <c r="BA19" i="10"/>
  <c r="BA20" i="10"/>
  <c r="BA21" i="10"/>
  <c r="BA22" i="10"/>
  <c r="BA23" i="10"/>
  <c r="BA24" i="10"/>
  <c r="BA25" i="10"/>
  <c r="BA26" i="10"/>
  <c r="BA27" i="10"/>
  <c r="BA28" i="10"/>
  <c r="BA29" i="10"/>
  <c r="BA30" i="10"/>
  <c r="BA31" i="10"/>
  <c r="BA32" i="10"/>
  <c r="BA33" i="10"/>
  <c r="BA34" i="10"/>
  <c r="BA35" i="10"/>
  <c r="BA36" i="10"/>
  <c r="BA37" i="10"/>
  <c r="BA38" i="10"/>
  <c r="BA39" i="10"/>
  <c r="BA40" i="10"/>
  <c r="BA41" i="10"/>
  <c r="BA42" i="10"/>
  <c r="BA43" i="10"/>
  <c r="BA44" i="10"/>
  <c r="BA45" i="10"/>
  <c r="BA46" i="10"/>
  <c r="BA47" i="10"/>
  <c r="BA48" i="10"/>
  <c r="BA49" i="10"/>
  <c r="BA50" i="10"/>
  <c r="BA51" i="10"/>
  <c r="BA52" i="10"/>
  <c r="BA53" i="10"/>
  <c r="BA54" i="10"/>
  <c r="BA55" i="10"/>
  <c r="BA4" i="10"/>
  <c r="T4" i="10"/>
  <c r="K4" i="10"/>
  <c r="Z5" i="10"/>
  <c r="AA5" i="10"/>
  <c r="Z6" i="10"/>
  <c r="AA6" i="10"/>
  <c r="Z7" i="10"/>
  <c r="AA7" i="10"/>
  <c r="Z8" i="10"/>
  <c r="AA8" i="10"/>
  <c r="Z9" i="10"/>
  <c r="AA9" i="10"/>
  <c r="Z10" i="10"/>
  <c r="AA10" i="10"/>
  <c r="Z11" i="10"/>
  <c r="AA11" i="10"/>
  <c r="Z12" i="10"/>
  <c r="AA12" i="10"/>
  <c r="Z13" i="10"/>
  <c r="AA13" i="10"/>
  <c r="Z14" i="10"/>
  <c r="AA14" i="10"/>
  <c r="Z15" i="10"/>
  <c r="AA15" i="10"/>
  <c r="Z16" i="10"/>
  <c r="AA16" i="10"/>
  <c r="Z17" i="10"/>
  <c r="AA17" i="10"/>
  <c r="Z18" i="10"/>
  <c r="AA18" i="10"/>
  <c r="Z19" i="10"/>
  <c r="AA19" i="10"/>
  <c r="Z20" i="10"/>
  <c r="AA20" i="10"/>
  <c r="Z21" i="10"/>
  <c r="AA21" i="10"/>
  <c r="Z22" i="10"/>
  <c r="AA22" i="10"/>
  <c r="Z23" i="10"/>
  <c r="AA23" i="10"/>
  <c r="Z24" i="10"/>
  <c r="AA24" i="10"/>
  <c r="Z25" i="10"/>
  <c r="AA25" i="10"/>
  <c r="Z26" i="10"/>
  <c r="AA26" i="10"/>
  <c r="Z27" i="10"/>
  <c r="AA27" i="10"/>
  <c r="Z28" i="10"/>
  <c r="AA28" i="10"/>
  <c r="Z29" i="10"/>
  <c r="AA29" i="10"/>
  <c r="Z30" i="10"/>
  <c r="AA30" i="10"/>
  <c r="Z31" i="10"/>
  <c r="AA31" i="10"/>
  <c r="Z32" i="10"/>
  <c r="AA32" i="10"/>
  <c r="Z33" i="10"/>
  <c r="AA33" i="10"/>
  <c r="Z34" i="10"/>
  <c r="AA34" i="10"/>
  <c r="Z35" i="10"/>
  <c r="AA35" i="10"/>
  <c r="Z36" i="10"/>
  <c r="AA36" i="10"/>
  <c r="Z37" i="10"/>
  <c r="AA37" i="10"/>
  <c r="Z38" i="10"/>
  <c r="AA38" i="10"/>
  <c r="Z39" i="10"/>
  <c r="AA39" i="10"/>
  <c r="Z40" i="10"/>
  <c r="AA40" i="10"/>
  <c r="Z41" i="10"/>
  <c r="AA41" i="10"/>
  <c r="Z42" i="10"/>
  <c r="AA42" i="10"/>
  <c r="Z43" i="10"/>
  <c r="AA43" i="10"/>
  <c r="Z44" i="10"/>
  <c r="AA44" i="10"/>
  <c r="Z45" i="10"/>
  <c r="AA45" i="10"/>
  <c r="Z46" i="10"/>
  <c r="AA46" i="10"/>
  <c r="Z47" i="10"/>
  <c r="AA47" i="10"/>
  <c r="Z48" i="10"/>
  <c r="AA48" i="10"/>
  <c r="Z49" i="10"/>
  <c r="AA49" i="10"/>
  <c r="Z50" i="10"/>
  <c r="AA50" i="10"/>
  <c r="Z51" i="10"/>
  <c r="AA51" i="10"/>
  <c r="Z52" i="10"/>
  <c r="AA52" i="10"/>
  <c r="Z53" i="10"/>
  <c r="AA53" i="10"/>
  <c r="Z54" i="10"/>
  <c r="AA54" i="10"/>
  <c r="Z55" i="10"/>
  <c r="AA55" i="10"/>
  <c r="Z56" i="10"/>
  <c r="AA56" i="10"/>
  <c r="Z4" i="10"/>
  <c r="AA4" i="10"/>
  <c r="W5" i="10"/>
  <c r="T5" i="10"/>
  <c r="X5" i="10"/>
  <c r="W6" i="10"/>
  <c r="T6" i="10"/>
  <c r="X6" i="10"/>
  <c r="W7" i="10"/>
  <c r="T7" i="10"/>
  <c r="X7" i="10"/>
  <c r="W8" i="10"/>
  <c r="T8" i="10"/>
  <c r="X8" i="10"/>
  <c r="W9" i="10"/>
  <c r="T9" i="10"/>
  <c r="X9" i="10"/>
  <c r="W10" i="10"/>
  <c r="T10" i="10"/>
  <c r="X10" i="10"/>
  <c r="W11" i="10"/>
  <c r="T11" i="10"/>
  <c r="X11" i="10"/>
  <c r="W12" i="10"/>
  <c r="T12" i="10"/>
  <c r="X12" i="10"/>
  <c r="W13" i="10"/>
  <c r="T13" i="10"/>
  <c r="X13" i="10"/>
  <c r="W14" i="10"/>
  <c r="T14" i="10"/>
  <c r="X14" i="10"/>
  <c r="W15" i="10"/>
  <c r="T15" i="10"/>
  <c r="X15" i="10"/>
  <c r="W16" i="10"/>
  <c r="T16" i="10"/>
  <c r="X16" i="10"/>
  <c r="W17" i="10"/>
  <c r="T17" i="10"/>
  <c r="X17" i="10"/>
  <c r="W18" i="10"/>
  <c r="T18" i="10"/>
  <c r="X18" i="10"/>
  <c r="W19" i="10"/>
  <c r="T19" i="10"/>
  <c r="X19" i="10"/>
  <c r="W20" i="10"/>
  <c r="T20" i="10"/>
  <c r="X20" i="10"/>
  <c r="W21" i="10"/>
  <c r="T21" i="10"/>
  <c r="X21" i="10"/>
  <c r="W22" i="10"/>
  <c r="T22" i="10"/>
  <c r="X22" i="10"/>
  <c r="W23" i="10"/>
  <c r="T23" i="10"/>
  <c r="X23" i="10"/>
  <c r="W24" i="10"/>
  <c r="T24" i="10"/>
  <c r="X24" i="10"/>
  <c r="W25" i="10"/>
  <c r="T25" i="10"/>
  <c r="X25" i="10"/>
  <c r="W26" i="10"/>
  <c r="T26" i="10"/>
  <c r="X26" i="10"/>
  <c r="W27" i="10"/>
  <c r="T27" i="10"/>
  <c r="X27" i="10"/>
  <c r="W28" i="10"/>
  <c r="T28" i="10"/>
  <c r="X28" i="10"/>
  <c r="W29" i="10"/>
  <c r="T29" i="10"/>
  <c r="X29" i="10"/>
  <c r="W30" i="10"/>
  <c r="T30" i="10"/>
  <c r="X30" i="10"/>
  <c r="W31" i="10"/>
  <c r="T31" i="10"/>
  <c r="X31" i="10"/>
  <c r="W32" i="10"/>
  <c r="T32" i="10"/>
  <c r="X32" i="10"/>
  <c r="W33" i="10"/>
  <c r="T33" i="10"/>
  <c r="X33" i="10"/>
  <c r="W34" i="10"/>
  <c r="T34" i="10"/>
  <c r="X34" i="10"/>
  <c r="W35" i="10"/>
  <c r="T35" i="10"/>
  <c r="X35" i="10"/>
  <c r="W36" i="10"/>
  <c r="T36" i="10"/>
  <c r="X36" i="10"/>
  <c r="W37" i="10"/>
  <c r="T37" i="10"/>
  <c r="X37" i="10"/>
  <c r="W38" i="10"/>
  <c r="T38" i="10"/>
  <c r="X38" i="10"/>
  <c r="W39" i="10"/>
  <c r="T39" i="10"/>
  <c r="X39" i="10"/>
  <c r="W40" i="10"/>
  <c r="T40" i="10"/>
  <c r="X40" i="10"/>
  <c r="W41" i="10"/>
  <c r="T41" i="10"/>
  <c r="X41" i="10"/>
  <c r="W42" i="10"/>
  <c r="T42" i="10"/>
  <c r="X42" i="10"/>
  <c r="W43" i="10"/>
  <c r="T43" i="10"/>
  <c r="X43" i="10"/>
  <c r="W44" i="10"/>
  <c r="T44" i="10"/>
  <c r="X44" i="10"/>
  <c r="W45" i="10"/>
  <c r="T45" i="10"/>
  <c r="X45" i="10"/>
  <c r="W46" i="10"/>
  <c r="T46" i="10"/>
  <c r="X46" i="10"/>
  <c r="W47" i="10"/>
  <c r="T47" i="10"/>
  <c r="X47" i="10"/>
  <c r="W48" i="10"/>
  <c r="T48" i="10"/>
  <c r="X48" i="10"/>
  <c r="W49" i="10"/>
  <c r="T49" i="10"/>
  <c r="X49" i="10"/>
  <c r="W50" i="10"/>
  <c r="T50" i="10"/>
  <c r="X50" i="10"/>
  <c r="W51" i="10"/>
  <c r="T51" i="10"/>
  <c r="X51" i="10"/>
  <c r="W52" i="10"/>
  <c r="T52" i="10"/>
  <c r="X52" i="10"/>
  <c r="W53" i="10"/>
  <c r="T53" i="10"/>
  <c r="X53" i="10"/>
  <c r="W54" i="10"/>
  <c r="T54" i="10"/>
  <c r="X54" i="10"/>
  <c r="W55" i="10"/>
  <c r="T55" i="10"/>
  <c r="X55" i="10"/>
  <c r="W56" i="10"/>
  <c r="T56" i="10"/>
  <c r="X56" i="10"/>
  <c r="W4" i="10"/>
  <c r="X4" i="10"/>
  <c r="CT110" i="6"/>
  <c r="CS110" i="6"/>
  <c r="CR110" i="6"/>
  <c r="AS110" i="6"/>
  <c r="AR110" i="6"/>
  <c r="AQ110" i="6"/>
  <c r="AP110" i="6"/>
  <c r="BJ92" i="6"/>
  <c r="BI92" i="6"/>
  <c r="BI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40" i="6"/>
  <c r="AS41" i="6"/>
  <c r="AS42" i="6"/>
  <c r="AS43" i="6"/>
  <c r="AS45" i="6"/>
  <c r="AS46" i="6"/>
  <c r="AS47" i="6"/>
  <c r="AS48" i="6"/>
  <c r="AS49" i="6"/>
  <c r="AS50" i="6"/>
  <c r="AS51" i="6"/>
  <c r="AS52" i="6"/>
  <c r="AS53" i="6"/>
  <c r="AS54" i="6"/>
  <c r="AS55" i="6"/>
  <c r="AS56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S5" i="6"/>
  <c r="AR5" i="6"/>
  <c r="AX53" i="10"/>
  <c r="AX54" i="10"/>
  <c r="AX55" i="10"/>
  <c r="AX56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X24" i="10"/>
  <c r="AX25" i="10"/>
  <c r="AX26" i="10"/>
  <c r="AX27" i="10"/>
  <c r="AX28" i="10"/>
  <c r="AX29" i="10"/>
  <c r="AX30" i="10"/>
  <c r="AX31" i="10"/>
  <c r="AX32" i="10"/>
  <c r="AX33" i="10"/>
  <c r="AX34" i="10"/>
  <c r="AX35" i="10"/>
  <c r="AX36" i="10"/>
  <c r="AX37" i="10"/>
  <c r="AX38" i="10"/>
  <c r="AX39" i="10"/>
  <c r="AX40" i="10"/>
  <c r="AX41" i="10"/>
  <c r="AX42" i="10"/>
  <c r="AX43" i="10"/>
  <c r="AX44" i="10"/>
  <c r="AX45" i="10"/>
  <c r="AX46" i="10"/>
  <c r="AX47" i="10"/>
  <c r="AX48" i="10"/>
  <c r="AX49" i="10"/>
  <c r="AX50" i="10"/>
  <c r="AX51" i="10"/>
  <c r="AX52" i="10"/>
  <c r="AX4" i="10"/>
  <c r="O56" i="13"/>
  <c r="M56" i="13"/>
  <c r="J56" i="13"/>
  <c r="K56" i="13"/>
  <c r="L56" i="13"/>
  <c r="H56" i="13"/>
  <c r="K55" i="13"/>
  <c r="J55" i="13"/>
  <c r="L55" i="13"/>
  <c r="O54" i="13"/>
  <c r="M54" i="13"/>
  <c r="K54" i="13"/>
  <c r="J54" i="13"/>
  <c r="H54" i="13"/>
  <c r="O53" i="13"/>
  <c r="M53" i="13"/>
  <c r="K53" i="13"/>
  <c r="J53" i="13"/>
  <c r="H53" i="13"/>
  <c r="O52" i="13"/>
  <c r="M52" i="13"/>
  <c r="K52" i="13"/>
  <c r="J52" i="13"/>
  <c r="L52" i="13"/>
  <c r="H52" i="13"/>
  <c r="O51" i="13"/>
  <c r="M51" i="13"/>
  <c r="K51" i="13"/>
  <c r="J51" i="13"/>
  <c r="H51" i="13"/>
  <c r="O50" i="13"/>
  <c r="M50" i="13"/>
  <c r="K50" i="13"/>
  <c r="J50" i="13"/>
  <c r="L50" i="13"/>
  <c r="H50" i="13"/>
  <c r="O49" i="13"/>
  <c r="M49" i="13"/>
  <c r="K49" i="13"/>
  <c r="J49" i="13"/>
  <c r="H49" i="13"/>
  <c r="O48" i="13"/>
  <c r="M48" i="13"/>
  <c r="K48" i="13"/>
  <c r="J48" i="13"/>
  <c r="L48" i="13"/>
  <c r="H48" i="13"/>
  <c r="O47" i="13"/>
  <c r="M47" i="13"/>
  <c r="K47" i="13"/>
  <c r="J47" i="13"/>
  <c r="H47" i="13"/>
  <c r="O46" i="13"/>
  <c r="M46" i="13"/>
  <c r="K46" i="13"/>
  <c r="J46" i="13"/>
  <c r="L46" i="13"/>
  <c r="H46" i="13"/>
  <c r="O45" i="13"/>
  <c r="M45" i="13"/>
  <c r="K45" i="13"/>
  <c r="J45" i="13"/>
  <c r="L45" i="13"/>
  <c r="H45" i="13"/>
  <c r="O44" i="13"/>
  <c r="M44" i="13"/>
  <c r="K44" i="13"/>
  <c r="J44" i="13"/>
  <c r="L44" i="13"/>
  <c r="H44" i="13"/>
  <c r="O43" i="13"/>
  <c r="M43" i="13"/>
  <c r="K43" i="13"/>
  <c r="J43" i="13"/>
  <c r="L43" i="13"/>
  <c r="H43" i="13"/>
  <c r="O42" i="13"/>
  <c r="M42" i="13"/>
  <c r="K42" i="13"/>
  <c r="J42" i="13"/>
  <c r="L42" i="13"/>
  <c r="H42" i="13"/>
  <c r="O41" i="13"/>
  <c r="M41" i="13"/>
  <c r="K41" i="13"/>
  <c r="J41" i="13"/>
  <c r="L41" i="13"/>
  <c r="H41" i="13"/>
  <c r="O40" i="13"/>
  <c r="M40" i="13"/>
  <c r="K40" i="13"/>
  <c r="J40" i="13"/>
  <c r="L40" i="13"/>
  <c r="H40" i="13"/>
  <c r="O39" i="13"/>
  <c r="M39" i="13"/>
  <c r="K39" i="13"/>
  <c r="J39" i="13"/>
  <c r="L39" i="13"/>
  <c r="H39" i="13"/>
  <c r="O38" i="13"/>
  <c r="M38" i="13"/>
  <c r="K38" i="13"/>
  <c r="J38" i="13"/>
  <c r="L38" i="13"/>
  <c r="H38" i="13"/>
  <c r="O37" i="13"/>
  <c r="M37" i="13"/>
  <c r="K37" i="13"/>
  <c r="J37" i="13"/>
  <c r="L37" i="13"/>
  <c r="H37" i="13"/>
  <c r="O36" i="13"/>
  <c r="M36" i="13"/>
  <c r="K36" i="13"/>
  <c r="J36" i="13"/>
  <c r="L36" i="13"/>
  <c r="H36" i="13"/>
  <c r="O35" i="13"/>
  <c r="M35" i="13"/>
  <c r="K35" i="13"/>
  <c r="J35" i="13"/>
  <c r="L35" i="13"/>
  <c r="H35" i="13"/>
  <c r="O34" i="13"/>
  <c r="M34" i="13"/>
  <c r="K34" i="13"/>
  <c r="J34" i="13"/>
  <c r="L34" i="13"/>
  <c r="H34" i="13"/>
  <c r="O33" i="13"/>
  <c r="M33" i="13"/>
  <c r="K33" i="13"/>
  <c r="J33" i="13"/>
  <c r="L33" i="13"/>
  <c r="H33" i="13"/>
  <c r="O32" i="13"/>
  <c r="M32" i="13"/>
  <c r="K32" i="13"/>
  <c r="J32" i="13"/>
  <c r="L32" i="13"/>
  <c r="H32" i="13"/>
  <c r="O31" i="13"/>
  <c r="M31" i="13"/>
  <c r="K31" i="13"/>
  <c r="J31" i="13"/>
  <c r="L31" i="13"/>
  <c r="H31" i="13"/>
  <c r="O30" i="13"/>
  <c r="M30" i="13"/>
  <c r="K30" i="13"/>
  <c r="J30" i="13"/>
  <c r="L30" i="13"/>
  <c r="H30" i="13"/>
  <c r="O29" i="13"/>
  <c r="M29" i="13"/>
  <c r="K29" i="13"/>
  <c r="J29" i="13"/>
  <c r="L29" i="13"/>
  <c r="H29" i="13"/>
  <c r="O28" i="13"/>
  <c r="M28" i="13"/>
  <c r="J28" i="13"/>
  <c r="K28" i="13"/>
  <c r="L28" i="13"/>
  <c r="H28" i="13"/>
  <c r="O27" i="13"/>
  <c r="M27" i="13"/>
  <c r="K27" i="13"/>
  <c r="J27" i="13"/>
  <c r="L27" i="13"/>
  <c r="H27" i="13"/>
  <c r="O26" i="13"/>
  <c r="M26" i="13"/>
  <c r="K26" i="13"/>
  <c r="J26" i="13"/>
  <c r="L26" i="13"/>
  <c r="H26" i="13"/>
  <c r="O25" i="13"/>
  <c r="M25" i="13"/>
  <c r="K25" i="13"/>
  <c r="J25" i="13"/>
  <c r="L25" i="13"/>
  <c r="H25" i="13"/>
  <c r="O24" i="13"/>
  <c r="M24" i="13"/>
  <c r="J24" i="13"/>
  <c r="K24" i="13"/>
  <c r="L24" i="13"/>
  <c r="H24" i="13"/>
  <c r="O23" i="13"/>
  <c r="M23" i="13"/>
  <c r="K23" i="13"/>
  <c r="J23" i="13"/>
  <c r="L23" i="13"/>
  <c r="H23" i="13"/>
  <c r="O22" i="13"/>
  <c r="M22" i="13"/>
  <c r="K22" i="13"/>
  <c r="J22" i="13"/>
  <c r="H22" i="13"/>
  <c r="O21" i="13"/>
  <c r="M21" i="13"/>
  <c r="K21" i="13"/>
  <c r="J21" i="13"/>
  <c r="L21" i="13"/>
  <c r="H21" i="13"/>
  <c r="O20" i="13"/>
  <c r="M20" i="13"/>
  <c r="K20" i="13"/>
  <c r="J20" i="13"/>
  <c r="L20" i="13"/>
  <c r="H20" i="13"/>
  <c r="O19" i="13"/>
  <c r="M19" i="13"/>
  <c r="K19" i="13"/>
  <c r="J19" i="13"/>
  <c r="L19" i="13"/>
  <c r="H19" i="13"/>
  <c r="O18" i="13"/>
  <c r="M18" i="13"/>
  <c r="K18" i="13"/>
  <c r="J18" i="13"/>
  <c r="H18" i="13"/>
  <c r="O17" i="13"/>
  <c r="M17" i="13"/>
  <c r="K17" i="13"/>
  <c r="J17" i="13"/>
  <c r="L17" i="13"/>
  <c r="H17" i="13"/>
  <c r="O16" i="13"/>
  <c r="M16" i="13"/>
  <c r="K16" i="13"/>
  <c r="J16" i="13"/>
  <c r="L16" i="13"/>
  <c r="H16" i="13"/>
  <c r="O15" i="13"/>
  <c r="M15" i="13"/>
  <c r="K15" i="13"/>
  <c r="J15" i="13"/>
  <c r="L15" i="13"/>
  <c r="H15" i="13"/>
  <c r="O14" i="13"/>
  <c r="M14" i="13"/>
  <c r="K14" i="13"/>
  <c r="J14" i="13"/>
  <c r="L14" i="13"/>
  <c r="H14" i="13"/>
  <c r="O13" i="13"/>
  <c r="M13" i="13"/>
  <c r="K13" i="13"/>
  <c r="J13" i="13"/>
  <c r="L13" i="13"/>
  <c r="H13" i="13"/>
  <c r="O12" i="13"/>
  <c r="M12" i="13"/>
  <c r="K12" i="13"/>
  <c r="J12" i="13"/>
  <c r="L12" i="13"/>
  <c r="H12" i="13"/>
  <c r="O11" i="13"/>
  <c r="M11" i="13"/>
  <c r="K11" i="13"/>
  <c r="J11" i="13"/>
  <c r="H11" i="13"/>
  <c r="O10" i="13"/>
  <c r="M10" i="13"/>
  <c r="K10" i="13"/>
  <c r="J10" i="13"/>
  <c r="L10" i="13"/>
  <c r="H10" i="13"/>
  <c r="O9" i="13"/>
  <c r="M9" i="13"/>
  <c r="K9" i="13"/>
  <c r="J9" i="13"/>
  <c r="H9" i="13"/>
  <c r="O8" i="13"/>
  <c r="M8" i="13"/>
  <c r="K8" i="13"/>
  <c r="J8" i="13"/>
  <c r="L8" i="13"/>
  <c r="H8" i="13"/>
  <c r="O7" i="13"/>
  <c r="M7" i="13"/>
  <c r="K7" i="13"/>
  <c r="J7" i="13"/>
  <c r="L7" i="13"/>
  <c r="H7" i="13"/>
  <c r="O6" i="13"/>
  <c r="M6" i="13"/>
  <c r="K6" i="13"/>
  <c r="J6" i="13"/>
  <c r="L6" i="13"/>
  <c r="H6" i="13"/>
  <c r="O5" i="13"/>
  <c r="M5" i="13"/>
  <c r="K5" i="13"/>
  <c r="J5" i="13"/>
  <c r="H5" i="13"/>
  <c r="O4" i="13"/>
  <c r="M4" i="13"/>
  <c r="K4" i="13"/>
  <c r="J4" i="13"/>
  <c r="L4" i="13"/>
  <c r="H4" i="13"/>
  <c r="AU19" i="10"/>
  <c r="AU20" i="10"/>
  <c r="AU21" i="10"/>
  <c r="AU22" i="10"/>
  <c r="AU23" i="10"/>
  <c r="AU24" i="10"/>
  <c r="AU25" i="10"/>
  <c r="AU26" i="10"/>
  <c r="AU27" i="10"/>
  <c r="AU28" i="10"/>
  <c r="AU29" i="10"/>
  <c r="AU30" i="10"/>
  <c r="AU31" i="10"/>
  <c r="AU32" i="10"/>
  <c r="AU33" i="10"/>
  <c r="AU34" i="10"/>
  <c r="AU35" i="10"/>
  <c r="AU36" i="10"/>
  <c r="AU37" i="10"/>
  <c r="AU38" i="10"/>
  <c r="AU39" i="10"/>
  <c r="AU40" i="10"/>
  <c r="AU41" i="10"/>
  <c r="AU42" i="10"/>
  <c r="AU44" i="10"/>
  <c r="AU45" i="10"/>
  <c r="AU46" i="10"/>
  <c r="AU47" i="10"/>
  <c r="AU48" i="10"/>
  <c r="AU50" i="10"/>
  <c r="AU51" i="10"/>
  <c r="AU52" i="10"/>
  <c r="AU53" i="10"/>
  <c r="AU54" i="10"/>
  <c r="AU56" i="10"/>
  <c r="AU5" i="10"/>
  <c r="AU7" i="10"/>
  <c r="AU8" i="10"/>
  <c r="AU9" i="10"/>
  <c r="AU10" i="10"/>
  <c r="AU11" i="10"/>
  <c r="AU12" i="10"/>
  <c r="AU13" i="10"/>
  <c r="AU14" i="10"/>
  <c r="AU15" i="10"/>
  <c r="AU16" i="10"/>
  <c r="AU17" i="10"/>
  <c r="AU18" i="10"/>
  <c r="AU4" i="10"/>
  <c r="L11" i="13"/>
  <c r="L49" i="13"/>
  <c r="L9" i="13"/>
  <c r="L5" i="13"/>
  <c r="L22" i="13"/>
  <c r="L51" i="13"/>
  <c r="L54" i="13"/>
  <c r="L18" i="13"/>
  <c r="L47" i="13"/>
  <c r="L53" i="13"/>
  <c r="M5" i="10"/>
  <c r="M6" i="10"/>
  <c r="M7" i="10"/>
  <c r="M8" i="10"/>
  <c r="M9" i="10"/>
  <c r="M10" i="10"/>
  <c r="M11" i="10"/>
  <c r="M12" i="10"/>
  <c r="K12" i="10"/>
  <c r="P12" i="10"/>
  <c r="M13" i="10"/>
  <c r="M14" i="10"/>
  <c r="M15" i="10"/>
  <c r="M16" i="10"/>
  <c r="K16" i="10"/>
  <c r="L16" i="10"/>
  <c r="O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K40" i="10"/>
  <c r="P40" i="10"/>
  <c r="M41" i="10"/>
  <c r="K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6" i="10"/>
  <c r="M4" i="10"/>
  <c r="L5" i="10"/>
  <c r="K5" i="10"/>
  <c r="L6" i="10"/>
  <c r="L7" i="10"/>
  <c r="L8" i="10"/>
  <c r="K8" i="10"/>
  <c r="L9" i="10"/>
  <c r="K9" i="10"/>
  <c r="N9" i="10"/>
  <c r="L10" i="10"/>
  <c r="L11" i="10"/>
  <c r="L12" i="10"/>
  <c r="L13" i="10"/>
  <c r="L14" i="10"/>
  <c r="L15" i="10"/>
  <c r="L17" i="10"/>
  <c r="K17" i="10"/>
  <c r="N17" i="10"/>
  <c r="L18" i="10"/>
  <c r="L19" i="10"/>
  <c r="L20" i="10"/>
  <c r="L21" i="10"/>
  <c r="L22" i="10"/>
  <c r="L23" i="10"/>
  <c r="L24" i="10"/>
  <c r="K24" i="10"/>
  <c r="L25" i="10"/>
  <c r="L26" i="10"/>
  <c r="L27" i="10"/>
  <c r="L28" i="10"/>
  <c r="L29" i="10"/>
  <c r="K29" i="10"/>
  <c r="N29" i="10"/>
  <c r="L30" i="10"/>
  <c r="L31" i="10"/>
  <c r="L32" i="10"/>
  <c r="K32" i="10"/>
  <c r="P32" i="10"/>
  <c r="L33" i="10"/>
  <c r="L34" i="10"/>
  <c r="L35" i="10"/>
  <c r="L36" i="10"/>
  <c r="L37" i="10"/>
  <c r="L38" i="10"/>
  <c r="L39" i="10"/>
  <c r="K39" i="10"/>
  <c r="N39" i="10"/>
  <c r="L40" i="10"/>
  <c r="N40" i="10"/>
  <c r="L41" i="10"/>
  <c r="L42" i="10"/>
  <c r="L43" i="10"/>
  <c r="L44" i="10"/>
  <c r="L45" i="10"/>
  <c r="L46" i="10"/>
  <c r="L47" i="10"/>
  <c r="K47" i="10"/>
  <c r="N47" i="10"/>
  <c r="L48" i="10"/>
  <c r="K48" i="10"/>
  <c r="L49" i="10"/>
  <c r="L50" i="10"/>
  <c r="L51" i="10"/>
  <c r="L52" i="10"/>
  <c r="L53" i="10"/>
  <c r="L54" i="10"/>
  <c r="L56" i="10"/>
  <c r="L4" i="10"/>
  <c r="K6" i="10"/>
  <c r="K7" i="10"/>
  <c r="K10" i="10"/>
  <c r="N10" i="10"/>
  <c r="K11" i="10"/>
  <c r="K13" i="10"/>
  <c r="K14" i="10"/>
  <c r="K15" i="10"/>
  <c r="K18" i="10"/>
  <c r="P18" i="10"/>
  <c r="K19" i="10"/>
  <c r="O19" i="10"/>
  <c r="K20" i="10"/>
  <c r="K21" i="10"/>
  <c r="K22" i="10"/>
  <c r="K23" i="10"/>
  <c r="K25" i="10"/>
  <c r="P25" i="10"/>
  <c r="K26" i="10"/>
  <c r="K27" i="10"/>
  <c r="K28" i="10"/>
  <c r="K30" i="10"/>
  <c r="K31" i="10"/>
  <c r="K33" i="10"/>
  <c r="K34" i="10"/>
  <c r="K35" i="10"/>
  <c r="P35" i="10"/>
  <c r="K36" i="10"/>
  <c r="N36" i="10"/>
  <c r="K37" i="10"/>
  <c r="K38" i="10"/>
  <c r="P38" i="10"/>
  <c r="K42" i="10"/>
  <c r="P42" i="10"/>
  <c r="K43" i="10"/>
  <c r="K44" i="10"/>
  <c r="K45" i="10"/>
  <c r="K46" i="10"/>
  <c r="K49" i="10"/>
  <c r="K50" i="10"/>
  <c r="P50" i="10"/>
  <c r="K51" i="10"/>
  <c r="K52" i="10"/>
  <c r="K53" i="10"/>
  <c r="P53" i="10"/>
  <c r="K54" i="10"/>
  <c r="K56" i="10"/>
  <c r="BI10" i="6"/>
  <c r="BJ10" i="6"/>
  <c r="BI11" i="6"/>
  <c r="BJ11" i="6"/>
  <c r="BI12" i="6"/>
  <c r="BJ12" i="6"/>
  <c r="BI13" i="6"/>
  <c r="BJ13" i="6"/>
  <c r="BI14" i="6"/>
  <c r="BJ14" i="6"/>
  <c r="BI15" i="6"/>
  <c r="BJ15" i="6"/>
  <c r="BI16" i="6"/>
  <c r="BJ16" i="6"/>
  <c r="BI17" i="6"/>
  <c r="BJ17" i="6"/>
  <c r="BI18" i="6"/>
  <c r="BJ18" i="6"/>
  <c r="BI19" i="6"/>
  <c r="BJ19" i="6"/>
  <c r="BI20" i="6"/>
  <c r="BJ20" i="6"/>
  <c r="BI21" i="6"/>
  <c r="BJ21" i="6"/>
  <c r="BI22" i="6"/>
  <c r="BJ22" i="6"/>
  <c r="BI23" i="6"/>
  <c r="BJ23" i="6"/>
  <c r="BI24" i="6"/>
  <c r="BJ24" i="6"/>
  <c r="BI25" i="6"/>
  <c r="BJ25" i="6"/>
  <c r="BI26" i="6"/>
  <c r="BJ26" i="6"/>
  <c r="BI27" i="6"/>
  <c r="BJ27" i="6"/>
  <c r="BI28" i="6"/>
  <c r="BJ28" i="6"/>
  <c r="BI29" i="6"/>
  <c r="BJ29" i="6"/>
  <c r="BI30" i="6"/>
  <c r="BJ30" i="6"/>
  <c r="BI31" i="6"/>
  <c r="BJ31" i="6"/>
  <c r="BI32" i="6"/>
  <c r="BJ32" i="6"/>
  <c r="BI33" i="6"/>
  <c r="BJ33" i="6"/>
  <c r="BI34" i="6"/>
  <c r="BJ34" i="6"/>
  <c r="BI35" i="6"/>
  <c r="BJ35" i="6"/>
  <c r="BI36" i="6"/>
  <c r="BJ36" i="6"/>
  <c r="BI37" i="6"/>
  <c r="BJ37" i="6"/>
  <c r="BI38" i="6"/>
  <c r="BJ38" i="6"/>
  <c r="BI39" i="6"/>
  <c r="BJ39" i="6"/>
  <c r="BI40" i="6"/>
  <c r="BJ40" i="6"/>
  <c r="BI41" i="6"/>
  <c r="BJ41" i="6"/>
  <c r="BI42" i="6"/>
  <c r="BJ42" i="6"/>
  <c r="BI43" i="6"/>
  <c r="BJ43" i="6"/>
  <c r="BI45" i="6"/>
  <c r="BJ45" i="6"/>
  <c r="BI46" i="6"/>
  <c r="BJ46" i="6"/>
  <c r="BI47" i="6"/>
  <c r="BJ47" i="6"/>
  <c r="BI48" i="6"/>
  <c r="BJ48" i="6"/>
  <c r="BI49" i="6"/>
  <c r="BJ49" i="6"/>
  <c r="BI50" i="6"/>
  <c r="BJ50" i="6"/>
  <c r="BI51" i="6"/>
  <c r="BJ51" i="6"/>
  <c r="BI52" i="6"/>
  <c r="BJ52" i="6"/>
  <c r="BI53" i="6"/>
  <c r="BJ53" i="6"/>
  <c r="BI54" i="6"/>
  <c r="BJ54" i="6"/>
  <c r="BI55" i="6"/>
  <c r="BJ55" i="6"/>
  <c r="BI56" i="6"/>
  <c r="BJ56" i="6"/>
  <c r="BI44" i="6"/>
  <c r="BJ44" i="6"/>
  <c r="BI58" i="6"/>
  <c r="BJ58" i="6"/>
  <c r="BI59" i="6"/>
  <c r="BJ59" i="6"/>
  <c r="BI86" i="6"/>
  <c r="BJ86" i="6"/>
  <c r="BI80" i="6"/>
  <c r="BJ80" i="6"/>
  <c r="BI90" i="6"/>
  <c r="BJ90" i="6"/>
  <c r="BI105" i="6"/>
  <c r="BJ105" i="6"/>
  <c r="AM4" i="10"/>
  <c r="AM5" i="10"/>
  <c r="AM6" i="10"/>
  <c r="AM7" i="10"/>
  <c r="AM8" i="10"/>
  <c r="AM9" i="10"/>
  <c r="AM10" i="10"/>
  <c r="AI5" i="10"/>
  <c r="AI6" i="10"/>
  <c r="AI7" i="10"/>
  <c r="AI8" i="10"/>
  <c r="AI9" i="10"/>
  <c r="AH9" i="10"/>
  <c r="AJ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H21" i="10"/>
  <c r="AJ21" i="10"/>
  <c r="AI22" i="10"/>
  <c r="AI23" i="10"/>
  <c r="AI24" i="10"/>
  <c r="AI25" i="10"/>
  <c r="AI26" i="10"/>
  <c r="AH26" i="10"/>
  <c r="AJ26" i="10"/>
  <c r="AI27" i="10"/>
  <c r="AI28" i="10"/>
  <c r="AI29" i="10"/>
  <c r="AI30" i="10"/>
  <c r="AI31" i="10"/>
  <c r="AH31" i="10"/>
  <c r="AJ31" i="10"/>
  <c r="AI32" i="10"/>
  <c r="AI33" i="10"/>
  <c r="AI34" i="10"/>
  <c r="AI35" i="10"/>
  <c r="AI36" i="10"/>
  <c r="AI37" i="10"/>
  <c r="AI38" i="10"/>
  <c r="AI39" i="10"/>
  <c r="AI40" i="10"/>
  <c r="AI41" i="10"/>
  <c r="AH41" i="10"/>
  <c r="AJ41" i="10"/>
  <c r="AI42" i="10"/>
  <c r="AI43" i="10"/>
  <c r="AH43" i="10"/>
  <c r="AJ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H55" i="10"/>
  <c r="AJ55" i="10"/>
  <c r="AI56" i="10"/>
  <c r="AI4" i="10"/>
  <c r="AH5" i="10"/>
  <c r="AH6" i="10"/>
  <c r="AH7" i="10"/>
  <c r="AH8" i="10"/>
  <c r="AH10" i="10"/>
  <c r="AH11" i="10"/>
  <c r="AH12" i="10"/>
  <c r="AH13" i="10"/>
  <c r="AH14" i="10"/>
  <c r="AH15" i="10"/>
  <c r="AJ15" i="10"/>
  <c r="AH16" i="10"/>
  <c r="AH17" i="10"/>
  <c r="AH18" i="10"/>
  <c r="AH19" i="10"/>
  <c r="AH20" i="10"/>
  <c r="AH22" i="10"/>
  <c r="AH23" i="10"/>
  <c r="AJ23" i="10"/>
  <c r="AH24" i="10"/>
  <c r="AH25" i="10"/>
  <c r="AH27" i="10"/>
  <c r="AH28" i="10"/>
  <c r="AH29" i="10"/>
  <c r="AH30" i="10"/>
  <c r="AH32" i="10"/>
  <c r="AH33" i="10"/>
  <c r="AH34" i="10"/>
  <c r="AH35" i="10"/>
  <c r="AJ35" i="10"/>
  <c r="AH36" i="10"/>
  <c r="AH37" i="10"/>
  <c r="AH38" i="10"/>
  <c r="AH39" i="10"/>
  <c r="AH40" i="10"/>
  <c r="AH42" i="10"/>
  <c r="AH44" i="10"/>
  <c r="AJ44" i="10"/>
  <c r="AH45" i="10"/>
  <c r="AH46" i="10"/>
  <c r="AJ46" i="10"/>
  <c r="AH47" i="10"/>
  <c r="AJ47" i="10"/>
  <c r="AH48" i="10"/>
  <c r="AH49" i="10"/>
  <c r="AH50" i="10"/>
  <c r="AH51" i="10"/>
  <c r="AH52" i="10"/>
  <c r="AH53" i="10"/>
  <c r="AH54" i="10"/>
  <c r="AH56" i="10"/>
  <c r="AH4" i="10"/>
  <c r="AJ4" i="10"/>
  <c r="AF4" i="10"/>
  <c r="BI67" i="6"/>
  <c r="BJ67" i="6"/>
  <c r="BI68" i="6"/>
  <c r="BJ68" i="6"/>
  <c r="BI69" i="6"/>
  <c r="BJ69" i="6"/>
  <c r="BI71" i="6"/>
  <c r="BJ71" i="6"/>
  <c r="BI72" i="6"/>
  <c r="BJ72" i="6"/>
  <c r="BI107" i="6"/>
  <c r="BJ107" i="6"/>
  <c r="BI76" i="6"/>
  <c r="BJ76" i="6"/>
  <c r="BI77" i="6"/>
  <c r="BJ77" i="6"/>
  <c r="BI78" i="6"/>
  <c r="BJ78" i="6"/>
  <c r="BI79" i="6"/>
  <c r="BJ79" i="6"/>
  <c r="BI81" i="6"/>
  <c r="BJ81" i="6"/>
  <c r="BI82" i="6"/>
  <c r="BJ82" i="6"/>
  <c r="BI83" i="6"/>
  <c r="BJ83" i="6"/>
  <c r="BI84" i="6"/>
  <c r="BJ84" i="6"/>
  <c r="BI87" i="6"/>
  <c r="BJ87" i="6"/>
  <c r="BI88" i="6"/>
  <c r="BJ88" i="6"/>
  <c r="BI89" i="6"/>
  <c r="BJ89" i="6"/>
  <c r="BI95" i="6"/>
  <c r="BJ95" i="6"/>
  <c r="BI96" i="6"/>
  <c r="BJ96" i="6"/>
  <c r="BI97" i="6"/>
  <c r="BJ97" i="6"/>
  <c r="BI98" i="6"/>
  <c r="BJ98" i="6"/>
  <c r="BI99" i="6"/>
  <c r="BJ99" i="6"/>
  <c r="BI100" i="6"/>
  <c r="BJ100" i="6"/>
  <c r="BI101" i="6"/>
  <c r="BJ101" i="6"/>
  <c r="BI102" i="6"/>
  <c r="BJ102" i="6"/>
  <c r="BI103" i="6"/>
  <c r="BJ103" i="6"/>
  <c r="BI104" i="6"/>
  <c r="BJ104" i="6"/>
  <c r="BI106" i="6"/>
  <c r="BJ106" i="6"/>
  <c r="BI108" i="6"/>
  <c r="BJ108" i="6"/>
  <c r="BI110" i="6"/>
  <c r="BJ110" i="6"/>
  <c r="BI8" i="6"/>
  <c r="CE108" i="6"/>
  <c r="CE106" i="6"/>
  <c r="CE104" i="6"/>
  <c r="CE103" i="6"/>
  <c r="CE102" i="6"/>
  <c r="CE101" i="6"/>
  <c r="CE100" i="6"/>
  <c r="CE99" i="6"/>
  <c r="CE98" i="6"/>
  <c r="CE97" i="6"/>
  <c r="CE96" i="6"/>
  <c r="CE95" i="6"/>
  <c r="CE93" i="6"/>
  <c r="CE92" i="6"/>
  <c r="CE91" i="6"/>
  <c r="CE90" i="6"/>
  <c r="CE89" i="6"/>
  <c r="CE88" i="6"/>
  <c r="CE87" i="6"/>
  <c r="CE85" i="6"/>
  <c r="CE84" i="6"/>
  <c r="CE83" i="6"/>
  <c r="CE82" i="6"/>
  <c r="CE81" i="6"/>
  <c r="CE80" i="6"/>
  <c r="CE79" i="6"/>
  <c r="CE78" i="6"/>
  <c r="CE76" i="6"/>
  <c r="CE107" i="6"/>
  <c r="CE74" i="6"/>
  <c r="CE73" i="6"/>
  <c r="CE72" i="6"/>
  <c r="CD71" i="6"/>
  <c r="CC71" i="6"/>
  <c r="CE70" i="6"/>
  <c r="CE69" i="6"/>
  <c r="CE68" i="6"/>
  <c r="CE67" i="6"/>
  <c r="CE65" i="6"/>
  <c r="CE64" i="6"/>
  <c r="CE63" i="6"/>
  <c r="CE62" i="6"/>
  <c r="CE61" i="6"/>
  <c r="CE59" i="6"/>
  <c r="CE58" i="6"/>
  <c r="AJ50" i="10"/>
  <c r="AG107" i="6"/>
  <c r="AF107" i="6"/>
  <c r="AE107" i="6"/>
  <c r="AD107" i="6"/>
  <c r="AC107" i="6"/>
  <c r="AB107" i="6"/>
  <c r="AA107" i="6"/>
  <c r="Z107" i="6"/>
  <c r="AM56" i="10"/>
  <c r="AK56" i="10"/>
  <c r="AF56" i="10"/>
  <c r="AM54" i="10"/>
  <c r="AK54" i="10"/>
  <c r="AF54" i="10"/>
  <c r="AM53" i="10"/>
  <c r="AK53" i="10"/>
  <c r="AF53" i="10"/>
  <c r="AM52" i="10"/>
  <c r="AK52" i="10"/>
  <c r="AF52" i="10"/>
  <c r="AM51" i="10"/>
  <c r="AK51" i="10"/>
  <c r="AF51" i="10"/>
  <c r="AM50" i="10"/>
  <c r="AK50" i="10"/>
  <c r="AF50" i="10"/>
  <c r="AM49" i="10"/>
  <c r="AK49" i="10"/>
  <c r="AF49" i="10"/>
  <c r="AM48" i="10"/>
  <c r="AK48" i="10"/>
  <c r="AF48" i="10"/>
  <c r="AM47" i="10"/>
  <c r="AK47" i="10"/>
  <c r="AF47" i="10"/>
  <c r="AM46" i="10"/>
  <c r="AK46" i="10"/>
  <c r="AF46" i="10"/>
  <c r="AM45" i="10"/>
  <c r="AK45" i="10"/>
  <c r="AF45" i="10"/>
  <c r="AM44" i="10"/>
  <c r="AK44" i="10"/>
  <c r="AF44" i="10"/>
  <c r="AM43" i="10"/>
  <c r="AK43" i="10"/>
  <c r="AF43" i="10"/>
  <c r="AM42" i="10"/>
  <c r="AK42" i="10"/>
  <c r="AF42" i="10"/>
  <c r="AM41" i="10"/>
  <c r="AK41" i="10"/>
  <c r="AF41" i="10"/>
  <c r="AM40" i="10"/>
  <c r="AK40" i="10"/>
  <c r="AF40" i="10"/>
  <c r="AM39" i="10"/>
  <c r="AK39" i="10"/>
  <c r="AF39" i="10"/>
  <c r="AM38" i="10"/>
  <c r="AK38" i="10"/>
  <c r="AF38" i="10"/>
  <c r="AM37" i="10"/>
  <c r="AK37" i="10"/>
  <c r="AF37" i="10"/>
  <c r="AM36" i="10"/>
  <c r="AK36" i="10"/>
  <c r="AF36" i="10"/>
  <c r="AM35" i="10"/>
  <c r="AK35" i="10"/>
  <c r="AF35" i="10"/>
  <c r="AM34" i="10"/>
  <c r="AK34" i="10"/>
  <c r="AF34" i="10"/>
  <c r="AM33" i="10"/>
  <c r="AK33" i="10"/>
  <c r="AF33" i="10"/>
  <c r="AM32" i="10"/>
  <c r="AK32" i="10"/>
  <c r="AF32" i="10"/>
  <c r="AM31" i="10"/>
  <c r="AK31" i="10"/>
  <c r="AF31" i="10"/>
  <c r="AM30" i="10"/>
  <c r="AK30" i="10"/>
  <c r="AF30" i="10"/>
  <c r="AM29" i="10"/>
  <c r="AK29" i="10"/>
  <c r="AF29" i="10"/>
  <c r="AM28" i="10"/>
  <c r="AK28" i="10"/>
  <c r="AF28" i="10"/>
  <c r="AM27" i="10"/>
  <c r="AK27" i="10"/>
  <c r="AF27" i="10"/>
  <c r="AM26" i="10"/>
  <c r="AK26" i="10"/>
  <c r="AF26" i="10"/>
  <c r="AM25" i="10"/>
  <c r="AK25" i="10"/>
  <c r="AF25" i="10"/>
  <c r="AM24" i="10"/>
  <c r="AK24" i="10"/>
  <c r="AF24" i="10"/>
  <c r="AM23" i="10"/>
  <c r="AK23" i="10"/>
  <c r="AF23" i="10"/>
  <c r="AM22" i="10"/>
  <c r="AK22" i="10"/>
  <c r="AF22" i="10"/>
  <c r="AM21" i="10"/>
  <c r="AK21" i="10"/>
  <c r="AF21" i="10"/>
  <c r="AM20" i="10"/>
  <c r="AK20" i="10"/>
  <c r="AF20" i="10"/>
  <c r="AM19" i="10"/>
  <c r="AK19" i="10"/>
  <c r="AF19" i="10"/>
  <c r="AM18" i="10"/>
  <c r="AK18" i="10"/>
  <c r="AF18" i="10"/>
  <c r="AM17" i="10"/>
  <c r="AK17" i="10"/>
  <c r="AF17" i="10"/>
  <c r="AM16" i="10"/>
  <c r="AK16" i="10"/>
  <c r="AF16" i="10"/>
  <c r="AM15" i="10"/>
  <c r="AK15" i="10"/>
  <c r="AF15" i="10"/>
  <c r="AM14" i="10"/>
  <c r="AK14" i="10"/>
  <c r="AF14" i="10"/>
  <c r="AM13" i="10"/>
  <c r="AK13" i="10"/>
  <c r="AF13" i="10"/>
  <c r="AM12" i="10"/>
  <c r="AK12" i="10"/>
  <c r="AF12" i="10"/>
  <c r="AM11" i="10"/>
  <c r="AK11" i="10"/>
  <c r="AF11" i="10"/>
  <c r="AK10" i="10"/>
  <c r="AF10" i="10"/>
  <c r="AK9" i="10"/>
  <c r="AF9" i="10"/>
  <c r="AK8" i="10"/>
  <c r="AF8" i="10"/>
  <c r="AK7" i="10"/>
  <c r="AF7" i="10"/>
  <c r="AK6" i="10"/>
  <c r="AF6" i="10"/>
  <c r="AK5" i="10"/>
  <c r="AF5" i="10"/>
  <c r="AK4" i="10"/>
  <c r="Z78" i="6"/>
  <c r="AA78" i="6"/>
  <c r="AB78" i="6"/>
  <c r="AC78" i="6"/>
  <c r="AD78" i="6"/>
  <c r="AE78" i="6"/>
  <c r="AF78" i="6"/>
  <c r="AG78" i="6"/>
  <c r="Z79" i="6"/>
  <c r="AA79" i="6"/>
  <c r="AB79" i="6"/>
  <c r="AC79" i="6"/>
  <c r="AD79" i="6"/>
  <c r="AE79" i="6"/>
  <c r="AF79" i="6"/>
  <c r="AG79" i="6"/>
  <c r="Z80" i="6"/>
  <c r="AA80" i="6"/>
  <c r="AB80" i="6"/>
  <c r="AC80" i="6"/>
  <c r="AD80" i="6"/>
  <c r="AE80" i="6"/>
  <c r="AF80" i="6"/>
  <c r="AG80" i="6"/>
  <c r="Z81" i="6"/>
  <c r="AA81" i="6"/>
  <c r="AB81" i="6"/>
  <c r="AC81" i="6"/>
  <c r="AD81" i="6"/>
  <c r="AE81" i="6"/>
  <c r="AF81" i="6"/>
  <c r="AG81" i="6"/>
  <c r="Z82" i="6"/>
  <c r="AA82" i="6"/>
  <c r="AB82" i="6"/>
  <c r="AC82" i="6"/>
  <c r="AD82" i="6"/>
  <c r="AE82" i="6"/>
  <c r="AF82" i="6"/>
  <c r="AG82" i="6"/>
  <c r="Z83" i="6"/>
  <c r="AA83" i="6"/>
  <c r="AB83" i="6"/>
  <c r="AC83" i="6"/>
  <c r="AD83" i="6"/>
  <c r="AE83" i="6"/>
  <c r="AF83" i="6"/>
  <c r="AG83" i="6"/>
  <c r="Z84" i="6"/>
  <c r="AC84" i="6"/>
  <c r="AD84" i="6"/>
  <c r="AE84" i="6"/>
  <c r="AF84" i="6"/>
  <c r="AG84" i="6"/>
  <c r="Z86" i="6"/>
  <c r="AB86" i="6"/>
  <c r="AC86" i="6"/>
  <c r="AD86" i="6"/>
  <c r="AE86" i="6"/>
  <c r="AF86" i="6"/>
  <c r="AG86" i="6"/>
  <c r="Z87" i="6"/>
  <c r="AA87" i="6"/>
  <c r="AB87" i="6"/>
  <c r="AC87" i="6"/>
  <c r="AD87" i="6"/>
  <c r="AE87" i="6"/>
  <c r="AF87" i="6"/>
  <c r="AG87" i="6"/>
  <c r="Z88" i="6"/>
  <c r="AA88" i="6"/>
  <c r="AB88" i="6"/>
  <c r="AC88" i="6"/>
  <c r="AD88" i="6"/>
  <c r="AE88" i="6"/>
  <c r="AF88" i="6"/>
  <c r="AG88" i="6"/>
  <c r="Z89" i="6"/>
  <c r="AA89" i="6"/>
  <c r="AB89" i="6"/>
  <c r="AC89" i="6"/>
  <c r="AD89" i="6"/>
  <c r="AE89" i="6"/>
  <c r="AF89" i="6"/>
  <c r="AG89" i="6"/>
  <c r="Z90" i="6"/>
  <c r="AA90" i="6"/>
  <c r="AB90" i="6"/>
  <c r="AC90" i="6"/>
  <c r="AD90" i="6"/>
  <c r="AE90" i="6"/>
  <c r="AF90" i="6"/>
  <c r="AG90" i="6"/>
  <c r="Z91" i="6"/>
  <c r="AA91" i="6"/>
  <c r="AB91" i="6"/>
  <c r="AC91" i="6"/>
  <c r="AD91" i="6"/>
  <c r="AE91" i="6"/>
  <c r="AF91" i="6"/>
  <c r="AG91" i="6"/>
  <c r="Z92" i="6"/>
  <c r="AA92" i="6"/>
  <c r="AB92" i="6"/>
  <c r="AC92" i="6"/>
  <c r="AD92" i="6"/>
  <c r="AE92" i="6"/>
  <c r="AF92" i="6"/>
  <c r="AG92" i="6"/>
  <c r="Z93" i="6"/>
  <c r="AA93" i="6"/>
  <c r="AB93" i="6"/>
  <c r="AC93" i="6"/>
  <c r="AD93" i="6"/>
  <c r="AE93" i="6"/>
  <c r="AF93" i="6"/>
  <c r="AG93" i="6"/>
  <c r="Z94" i="6"/>
  <c r="AA94" i="6"/>
  <c r="AB94" i="6"/>
  <c r="AC94" i="6"/>
  <c r="AD94" i="6"/>
  <c r="AE94" i="6"/>
  <c r="AF94" i="6"/>
  <c r="AG94" i="6"/>
  <c r="Z95" i="6"/>
  <c r="AA95" i="6"/>
  <c r="AB95" i="6"/>
  <c r="AC95" i="6"/>
  <c r="AD95" i="6"/>
  <c r="AE95" i="6"/>
  <c r="AF95" i="6"/>
  <c r="AG95" i="6"/>
  <c r="Z96" i="6"/>
  <c r="AA96" i="6"/>
  <c r="AB96" i="6"/>
  <c r="AC96" i="6"/>
  <c r="AD96" i="6"/>
  <c r="AE96" i="6"/>
  <c r="AF96" i="6"/>
  <c r="AG96" i="6"/>
  <c r="Z97" i="6"/>
  <c r="AA97" i="6"/>
  <c r="AB97" i="6"/>
  <c r="AC97" i="6"/>
  <c r="AD97" i="6"/>
  <c r="AE97" i="6"/>
  <c r="AF97" i="6"/>
  <c r="AG97" i="6"/>
  <c r="Z98" i="6"/>
  <c r="AA98" i="6"/>
  <c r="AB98" i="6"/>
  <c r="AC98" i="6"/>
  <c r="AD98" i="6"/>
  <c r="AE98" i="6"/>
  <c r="AF98" i="6"/>
  <c r="AG98" i="6"/>
  <c r="Z99" i="6"/>
  <c r="AA99" i="6"/>
  <c r="AB99" i="6"/>
  <c r="AC99" i="6"/>
  <c r="AD99" i="6"/>
  <c r="AE99" i="6"/>
  <c r="AF99" i="6"/>
  <c r="AG99" i="6"/>
  <c r="Z100" i="6"/>
  <c r="AA100" i="6"/>
  <c r="AB100" i="6"/>
  <c r="AC100" i="6"/>
  <c r="AD100" i="6"/>
  <c r="AE100" i="6"/>
  <c r="AF100" i="6"/>
  <c r="AG100" i="6"/>
  <c r="Z101" i="6"/>
  <c r="AA101" i="6"/>
  <c r="AB101" i="6"/>
  <c r="AC101" i="6"/>
  <c r="AD101" i="6"/>
  <c r="AE101" i="6"/>
  <c r="AF101" i="6"/>
  <c r="AG101" i="6"/>
  <c r="Z102" i="6"/>
  <c r="AA102" i="6"/>
  <c r="AB102" i="6"/>
  <c r="AC102" i="6"/>
  <c r="AD102" i="6"/>
  <c r="AE102" i="6"/>
  <c r="AF102" i="6"/>
  <c r="AG102" i="6"/>
  <c r="Z103" i="6"/>
  <c r="AA103" i="6"/>
  <c r="AB103" i="6"/>
  <c r="AC103" i="6"/>
  <c r="AD103" i="6"/>
  <c r="AE103" i="6"/>
  <c r="AF103" i="6"/>
  <c r="AG103" i="6"/>
  <c r="Z104" i="6"/>
  <c r="AA104" i="6"/>
  <c r="AB104" i="6"/>
  <c r="AC104" i="6"/>
  <c r="AD104" i="6"/>
  <c r="AE104" i="6"/>
  <c r="AF104" i="6"/>
  <c r="AG104" i="6"/>
  <c r="Z105" i="6"/>
  <c r="AA105" i="6"/>
  <c r="AB105" i="6"/>
  <c r="AC105" i="6"/>
  <c r="AD105" i="6"/>
  <c r="AE105" i="6"/>
  <c r="AF105" i="6"/>
  <c r="AG105" i="6"/>
  <c r="Z106" i="6"/>
  <c r="AA106" i="6"/>
  <c r="AB106" i="6"/>
  <c r="AC106" i="6"/>
  <c r="AD106" i="6"/>
  <c r="AE106" i="6"/>
  <c r="AF106" i="6"/>
  <c r="AG106" i="6"/>
  <c r="Z108" i="6"/>
  <c r="AA108" i="6"/>
  <c r="AB108" i="6"/>
  <c r="AC108" i="6"/>
  <c r="AD108" i="6"/>
  <c r="AE108" i="6"/>
  <c r="AF108" i="6"/>
  <c r="AG108" i="6"/>
  <c r="Z110" i="6"/>
  <c r="AA110" i="6"/>
  <c r="AB110" i="6"/>
  <c r="AC110" i="6"/>
  <c r="AD110" i="6"/>
  <c r="AE110" i="6"/>
  <c r="AF110" i="6"/>
  <c r="AG110" i="6"/>
  <c r="AG77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23" i="6"/>
  <c r="AP24" i="6"/>
  <c r="AP25" i="6"/>
  <c r="AP26" i="6"/>
  <c r="AP27" i="6"/>
  <c r="AP28" i="6"/>
  <c r="AP29" i="6"/>
  <c r="AP30" i="6"/>
  <c r="AP31" i="6"/>
  <c r="AP32" i="6"/>
  <c r="AP33" i="6"/>
  <c r="AP34" i="6"/>
  <c r="AP35" i="6"/>
  <c r="AP36" i="6"/>
  <c r="AP37" i="6"/>
  <c r="AP38" i="6"/>
  <c r="AP39" i="6"/>
  <c r="AP40" i="6"/>
  <c r="AP41" i="6"/>
  <c r="AP42" i="6"/>
  <c r="AP43" i="6"/>
  <c r="AP45" i="6"/>
  <c r="AP46" i="6"/>
  <c r="AP47" i="6"/>
  <c r="AP48" i="6"/>
  <c r="AP49" i="6"/>
  <c r="AP50" i="6"/>
  <c r="AP51" i="6"/>
  <c r="AP52" i="6"/>
  <c r="AP53" i="6"/>
  <c r="AP54" i="6"/>
  <c r="AP55" i="6"/>
  <c r="AP56" i="6"/>
  <c r="AG58" i="6"/>
  <c r="AG59" i="6"/>
  <c r="AG75" i="6"/>
  <c r="AG76" i="6"/>
  <c r="AF58" i="6"/>
  <c r="AF59" i="6"/>
  <c r="AF75" i="6"/>
  <c r="AF76" i="6"/>
  <c r="AF77" i="6"/>
  <c r="AE58" i="6"/>
  <c r="AE59" i="6"/>
  <c r="AE76" i="6"/>
  <c r="AE77" i="6"/>
  <c r="AD58" i="6"/>
  <c r="AD59" i="6"/>
  <c r="AD75" i="6"/>
  <c r="AD76" i="6"/>
  <c r="AD77" i="6"/>
  <c r="AC58" i="6"/>
  <c r="AC59" i="6"/>
  <c r="AC76" i="6"/>
  <c r="AC77" i="6"/>
  <c r="AA77" i="6"/>
  <c r="AB77" i="6"/>
  <c r="AB58" i="6"/>
  <c r="AA58" i="6"/>
  <c r="Z58" i="6"/>
  <c r="Z76" i="6"/>
  <c r="Z77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AD5" i="6"/>
  <c r="BJ6" i="6"/>
  <c r="BJ7" i="6"/>
  <c r="BJ8" i="6"/>
  <c r="BJ9" i="6"/>
  <c r="BJ61" i="6"/>
  <c r="BJ62" i="6"/>
  <c r="BJ63" i="6"/>
  <c r="BJ64" i="6"/>
  <c r="BJ66" i="6"/>
  <c r="BI61" i="6"/>
  <c r="BI62" i="6"/>
  <c r="BI63" i="6"/>
  <c r="BI64" i="6"/>
  <c r="BI66" i="6"/>
  <c r="BI6" i="6"/>
  <c r="BI7" i="6"/>
  <c r="BI9" i="6"/>
  <c r="Z5" i="6"/>
  <c r="Z6" i="6"/>
  <c r="Z7" i="6"/>
  <c r="Z8" i="6"/>
  <c r="Z9" i="6"/>
  <c r="Z43" i="6"/>
  <c r="Z45" i="6"/>
  <c r="Z46" i="6"/>
  <c r="Z47" i="6"/>
  <c r="Z48" i="6"/>
  <c r="Z49" i="6"/>
  <c r="Z50" i="6"/>
  <c r="Z51" i="6"/>
  <c r="Z52" i="6"/>
  <c r="Z53" i="6"/>
  <c r="Z54" i="6"/>
  <c r="Z55" i="6"/>
  <c r="Z56" i="6"/>
  <c r="Z44" i="6"/>
  <c r="AC5" i="6"/>
  <c r="AD6" i="6"/>
  <c r="AA6" i="6"/>
  <c r="AE6" i="6"/>
  <c r="AB6" i="6"/>
  <c r="AF6" i="6"/>
  <c r="AC6" i="6"/>
  <c r="AG6" i="6"/>
  <c r="AD7" i="6"/>
  <c r="AA7" i="6"/>
  <c r="AE7" i="6"/>
  <c r="AB7" i="6"/>
  <c r="AF7" i="6"/>
  <c r="AC7" i="6"/>
  <c r="AG7" i="6"/>
  <c r="AD8" i="6"/>
  <c r="AA8" i="6"/>
  <c r="AE8" i="6"/>
  <c r="AB8" i="6"/>
  <c r="AF8" i="6"/>
  <c r="AC8" i="6"/>
  <c r="AG8" i="6"/>
  <c r="AD9" i="6"/>
  <c r="AA9" i="6"/>
  <c r="AE9" i="6"/>
  <c r="AB9" i="6"/>
  <c r="AF9" i="6"/>
  <c r="AC9" i="6"/>
  <c r="AG9" i="6"/>
  <c r="AD10" i="6"/>
  <c r="AA10" i="6"/>
  <c r="AE10" i="6"/>
  <c r="AB10" i="6"/>
  <c r="AF10" i="6"/>
  <c r="AC10" i="6"/>
  <c r="AG10" i="6"/>
  <c r="AD11" i="6"/>
  <c r="AA11" i="6"/>
  <c r="AE11" i="6"/>
  <c r="AB11" i="6"/>
  <c r="AF11" i="6"/>
  <c r="AC11" i="6"/>
  <c r="AG11" i="6"/>
  <c r="AD12" i="6"/>
  <c r="AA12" i="6"/>
  <c r="AE12" i="6"/>
  <c r="AB12" i="6"/>
  <c r="AF12" i="6"/>
  <c r="AC12" i="6"/>
  <c r="AG12" i="6"/>
  <c r="AD13" i="6"/>
  <c r="AA13" i="6"/>
  <c r="AE13" i="6"/>
  <c r="AB13" i="6"/>
  <c r="AF13" i="6"/>
  <c r="AC13" i="6"/>
  <c r="AG13" i="6"/>
  <c r="AD14" i="6"/>
  <c r="AA14" i="6"/>
  <c r="AE14" i="6"/>
  <c r="AB14" i="6"/>
  <c r="AF14" i="6"/>
  <c r="AC14" i="6"/>
  <c r="AG14" i="6"/>
  <c r="AD15" i="6"/>
  <c r="AA15" i="6"/>
  <c r="AE15" i="6"/>
  <c r="AB15" i="6"/>
  <c r="AF15" i="6"/>
  <c r="AC15" i="6"/>
  <c r="AG15" i="6"/>
  <c r="AD16" i="6"/>
  <c r="AA16" i="6"/>
  <c r="AE16" i="6"/>
  <c r="AB16" i="6"/>
  <c r="AF16" i="6"/>
  <c r="AC16" i="6"/>
  <c r="AG16" i="6"/>
  <c r="AD17" i="6"/>
  <c r="AA17" i="6"/>
  <c r="AE17" i="6"/>
  <c r="AB17" i="6"/>
  <c r="AF17" i="6"/>
  <c r="AC17" i="6"/>
  <c r="AG17" i="6"/>
  <c r="AD18" i="6"/>
  <c r="AA18" i="6"/>
  <c r="AE18" i="6"/>
  <c r="AB18" i="6"/>
  <c r="AF18" i="6"/>
  <c r="AC18" i="6"/>
  <c r="AG18" i="6"/>
  <c r="AD19" i="6"/>
  <c r="AA19" i="6"/>
  <c r="AE19" i="6"/>
  <c r="AB19" i="6"/>
  <c r="AF19" i="6"/>
  <c r="AC19" i="6"/>
  <c r="AG19" i="6"/>
  <c r="AD20" i="6"/>
  <c r="AA20" i="6"/>
  <c r="AE20" i="6"/>
  <c r="AB20" i="6"/>
  <c r="AF20" i="6"/>
  <c r="AC20" i="6"/>
  <c r="AG20" i="6"/>
  <c r="AD21" i="6"/>
  <c r="AA21" i="6"/>
  <c r="AE21" i="6"/>
  <c r="AB21" i="6"/>
  <c r="AF21" i="6"/>
  <c r="AC21" i="6"/>
  <c r="AG21" i="6"/>
  <c r="AD22" i="6"/>
  <c r="AA22" i="6"/>
  <c r="AE22" i="6"/>
  <c r="AB22" i="6"/>
  <c r="AF22" i="6"/>
  <c r="AC22" i="6"/>
  <c r="AG22" i="6"/>
  <c r="AD23" i="6"/>
  <c r="AA23" i="6"/>
  <c r="AE23" i="6"/>
  <c r="AB23" i="6"/>
  <c r="AF23" i="6"/>
  <c r="AC23" i="6"/>
  <c r="AG23" i="6"/>
  <c r="AD24" i="6"/>
  <c r="AA24" i="6"/>
  <c r="AE24" i="6"/>
  <c r="AB24" i="6"/>
  <c r="AF24" i="6"/>
  <c r="AC24" i="6"/>
  <c r="AG24" i="6"/>
  <c r="AD25" i="6"/>
  <c r="AA25" i="6"/>
  <c r="AE25" i="6"/>
  <c r="AB25" i="6"/>
  <c r="AF25" i="6"/>
  <c r="AC25" i="6"/>
  <c r="AG25" i="6"/>
  <c r="AD26" i="6"/>
  <c r="AA26" i="6"/>
  <c r="AE26" i="6"/>
  <c r="AB26" i="6"/>
  <c r="AF26" i="6"/>
  <c r="AC26" i="6"/>
  <c r="AG26" i="6"/>
  <c r="AD27" i="6"/>
  <c r="AA27" i="6"/>
  <c r="AE27" i="6"/>
  <c r="AB27" i="6"/>
  <c r="AF27" i="6"/>
  <c r="AC27" i="6"/>
  <c r="AG27" i="6"/>
  <c r="AD28" i="6"/>
  <c r="AA28" i="6"/>
  <c r="AE28" i="6"/>
  <c r="AB28" i="6"/>
  <c r="AF28" i="6"/>
  <c r="AC28" i="6"/>
  <c r="AG28" i="6"/>
  <c r="AD29" i="6"/>
  <c r="AA29" i="6"/>
  <c r="AE29" i="6"/>
  <c r="AB29" i="6"/>
  <c r="AF29" i="6"/>
  <c r="AC29" i="6"/>
  <c r="AG29" i="6"/>
  <c r="AD30" i="6"/>
  <c r="AA30" i="6"/>
  <c r="AE30" i="6"/>
  <c r="AB30" i="6"/>
  <c r="AF30" i="6"/>
  <c r="AC30" i="6"/>
  <c r="AG30" i="6"/>
  <c r="AD31" i="6"/>
  <c r="AA31" i="6"/>
  <c r="AE31" i="6"/>
  <c r="AB31" i="6"/>
  <c r="AF31" i="6"/>
  <c r="AC31" i="6"/>
  <c r="AG31" i="6"/>
  <c r="AD32" i="6"/>
  <c r="AA32" i="6"/>
  <c r="AE32" i="6"/>
  <c r="AB32" i="6"/>
  <c r="AF32" i="6"/>
  <c r="AC32" i="6"/>
  <c r="AG32" i="6"/>
  <c r="AD33" i="6"/>
  <c r="AA33" i="6"/>
  <c r="AE33" i="6"/>
  <c r="AB33" i="6"/>
  <c r="AF33" i="6"/>
  <c r="AC33" i="6"/>
  <c r="AG33" i="6"/>
  <c r="AD34" i="6"/>
  <c r="AA34" i="6"/>
  <c r="AE34" i="6"/>
  <c r="AB34" i="6"/>
  <c r="AF34" i="6"/>
  <c r="AC34" i="6"/>
  <c r="AG34" i="6"/>
  <c r="AD35" i="6"/>
  <c r="AA35" i="6"/>
  <c r="AE35" i="6"/>
  <c r="AB35" i="6"/>
  <c r="AF35" i="6"/>
  <c r="AC35" i="6"/>
  <c r="AG35" i="6"/>
  <c r="AD36" i="6"/>
  <c r="AA36" i="6"/>
  <c r="AE36" i="6"/>
  <c r="AB36" i="6"/>
  <c r="AF36" i="6"/>
  <c r="AC36" i="6"/>
  <c r="AG36" i="6"/>
  <c r="AD37" i="6"/>
  <c r="AA37" i="6"/>
  <c r="AE37" i="6"/>
  <c r="AB37" i="6"/>
  <c r="AF37" i="6"/>
  <c r="AC37" i="6"/>
  <c r="AG37" i="6"/>
  <c r="AD38" i="6"/>
  <c r="AA38" i="6"/>
  <c r="AE38" i="6"/>
  <c r="AB38" i="6"/>
  <c r="AF38" i="6"/>
  <c r="AC38" i="6"/>
  <c r="AG38" i="6"/>
  <c r="AD39" i="6"/>
  <c r="AA39" i="6"/>
  <c r="AE39" i="6"/>
  <c r="AB39" i="6"/>
  <c r="AF39" i="6"/>
  <c r="AC39" i="6"/>
  <c r="AG39" i="6"/>
  <c r="AD40" i="6"/>
  <c r="AA40" i="6"/>
  <c r="AE40" i="6"/>
  <c r="AB40" i="6"/>
  <c r="AF40" i="6"/>
  <c r="AC40" i="6"/>
  <c r="AG40" i="6"/>
  <c r="AD41" i="6"/>
  <c r="AA41" i="6"/>
  <c r="AE41" i="6"/>
  <c r="AB41" i="6"/>
  <c r="AF41" i="6"/>
  <c r="AC41" i="6"/>
  <c r="AG41" i="6"/>
  <c r="AD42" i="6"/>
  <c r="AA42" i="6"/>
  <c r="AE42" i="6"/>
  <c r="AB42" i="6"/>
  <c r="AF42" i="6"/>
  <c r="AC42" i="6"/>
  <c r="AG42" i="6"/>
  <c r="AD43" i="6"/>
  <c r="AA43" i="6"/>
  <c r="AE43" i="6"/>
  <c r="AB43" i="6"/>
  <c r="AF43" i="6"/>
  <c r="AC43" i="6"/>
  <c r="AG43" i="6"/>
  <c r="AD45" i="6"/>
  <c r="AA45" i="6"/>
  <c r="AE45" i="6"/>
  <c r="AB45" i="6"/>
  <c r="AF45" i="6"/>
  <c r="AC45" i="6"/>
  <c r="AG45" i="6"/>
  <c r="AD46" i="6"/>
  <c r="AA46" i="6"/>
  <c r="AE46" i="6"/>
  <c r="AB46" i="6"/>
  <c r="AF46" i="6"/>
  <c r="AC46" i="6"/>
  <c r="AG46" i="6"/>
  <c r="AD47" i="6"/>
  <c r="AA47" i="6"/>
  <c r="AE47" i="6"/>
  <c r="AB47" i="6"/>
  <c r="AF47" i="6"/>
  <c r="AC47" i="6"/>
  <c r="AG47" i="6"/>
  <c r="AD48" i="6"/>
  <c r="AA48" i="6"/>
  <c r="AE48" i="6"/>
  <c r="AB48" i="6"/>
  <c r="AF48" i="6"/>
  <c r="AC48" i="6"/>
  <c r="AG48" i="6"/>
  <c r="AD49" i="6"/>
  <c r="AA49" i="6"/>
  <c r="AE49" i="6"/>
  <c r="AB49" i="6"/>
  <c r="AF49" i="6"/>
  <c r="AC49" i="6"/>
  <c r="AG49" i="6"/>
  <c r="AD50" i="6"/>
  <c r="AA50" i="6"/>
  <c r="AE50" i="6"/>
  <c r="AB50" i="6"/>
  <c r="AF50" i="6"/>
  <c r="AC50" i="6"/>
  <c r="AG50" i="6"/>
  <c r="AD51" i="6"/>
  <c r="AA51" i="6"/>
  <c r="AE51" i="6"/>
  <c r="AB51" i="6"/>
  <c r="AF51" i="6"/>
  <c r="AC51" i="6"/>
  <c r="AG51" i="6"/>
  <c r="AD52" i="6"/>
  <c r="AA52" i="6"/>
  <c r="AE52" i="6"/>
  <c r="AB52" i="6"/>
  <c r="AF52" i="6"/>
  <c r="AC52" i="6"/>
  <c r="AG52" i="6"/>
  <c r="AD53" i="6"/>
  <c r="AA53" i="6"/>
  <c r="AE53" i="6"/>
  <c r="AB53" i="6"/>
  <c r="AF53" i="6"/>
  <c r="AC53" i="6"/>
  <c r="AG53" i="6"/>
  <c r="AD54" i="6"/>
  <c r="AA54" i="6"/>
  <c r="AE54" i="6"/>
  <c r="AB54" i="6"/>
  <c r="AF54" i="6"/>
  <c r="AC54" i="6"/>
  <c r="AG54" i="6"/>
  <c r="AD55" i="6"/>
  <c r="AA55" i="6"/>
  <c r="AE55" i="6"/>
  <c r="AB55" i="6"/>
  <c r="AF55" i="6"/>
  <c r="AC55" i="6"/>
  <c r="AG55" i="6"/>
  <c r="AD56" i="6"/>
  <c r="AA56" i="6"/>
  <c r="AE56" i="6"/>
  <c r="AB56" i="6"/>
  <c r="AF56" i="6"/>
  <c r="AC56" i="6"/>
  <c r="AG56" i="6"/>
  <c r="AD44" i="6"/>
  <c r="AA44" i="6"/>
  <c r="AE44" i="6"/>
  <c r="AB44" i="6"/>
  <c r="AF44" i="6"/>
  <c r="AC44" i="6"/>
  <c r="AG44" i="6"/>
  <c r="AG5" i="6"/>
  <c r="AF5" i="6"/>
  <c r="AB5" i="6"/>
  <c r="AE5" i="6"/>
  <c r="AA5" i="6"/>
  <c r="AP6" i="6"/>
  <c r="AQ6" i="6"/>
  <c r="AP7" i="6"/>
  <c r="AQ7" i="6"/>
  <c r="AP8" i="6"/>
  <c r="AQ8" i="6"/>
  <c r="AP9" i="6"/>
  <c r="AQ9" i="6"/>
  <c r="AQ5" i="6"/>
  <c r="AP5" i="6"/>
  <c r="BJ5" i="6"/>
  <c r="AJ37" i="10"/>
  <c r="AJ51" i="10"/>
  <c r="AJ27" i="10"/>
  <c r="AJ19" i="10"/>
  <c r="AJ11" i="10"/>
  <c r="P47" i="10"/>
  <c r="P14" i="10"/>
  <c r="P48" i="10"/>
  <c r="P56" i="10"/>
  <c r="P54" i="10"/>
  <c r="O15" i="10"/>
  <c r="P23" i="10"/>
  <c r="N56" i="10"/>
  <c r="N12" i="10"/>
  <c r="P4" i="10"/>
  <c r="N24" i="10"/>
  <c r="N4" i="10"/>
  <c r="N11" i="10"/>
  <c r="N52" i="10"/>
  <c r="AJ45" i="10"/>
  <c r="AJ29" i="10"/>
  <c r="AJ13" i="10"/>
  <c r="AJ36" i="10"/>
  <c r="AJ20" i="10"/>
  <c r="AJ25" i="10"/>
  <c r="AJ56" i="10"/>
  <c r="AJ32" i="10"/>
  <c r="O4" i="10"/>
  <c r="N8" i="10"/>
  <c r="AJ53" i="10"/>
  <c r="AJ5" i="10"/>
  <c r="AJ28" i="10"/>
  <c r="AJ33" i="10"/>
  <c r="AJ17" i="10"/>
  <c r="AJ7" i="10"/>
  <c r="N21" i="10"/>
  <c r="AJ49" i="10"/>
  <c r="O41" i="10"/>
  <c r="P33" i="10"/>
  <c r="AJ40" i="10"/>
  <c r="N31" i="10"/>
  <c r="O22" i="10"/>
  <c r="N16" i="10"/>
  <c r="P46" i="10"/>
  <c r="O14" i="10"/>
  <c r="P6" i="10"/>
  <c r="AJ52" i="10"/>
  <c r="AJ54" i="10"/>
  <c r="AJ38" i="10"/>
  <c r="AJ30" i="10"/>
  <c r="AJ22" i="10"/>
  <c r="AJ14" i="10"/>
  <c r="AJ6" i="10"/>
  <c r="O11" i="10"/>
  <c r="O48" i="10"/>
  <c r="N41" i="10"/>
  <c r="N14" i="10"/>
  <c r="AJ39" i="10"/>
  <c r="AJ12" i="10"/>
  <c r="AJ42" i="10"/>
  <c r="AJ34" i="10"/>
  <c r="AJ18" i="10"/>
  <c r="AJ10" i="10"/>
  <c r="O33" i="10"/>
  <c r="O56" i="10"/>
  <c r="N33" i="10"/>
  <c r="P22" i="10"/>
  <c r="O31" i="10"/>
  <c r="N13" i="10"/>
  <c r="N49" i="10"/>
  <c r="P49" i="10"/>
  <c r="N7" i="10"/>
  <c r="O7" i="10"/>
  <c r="P7" i="10"/>
  <c r="N20" i="10"/>
  <c r="AJ48" i="10"/>
  <c r="AJ24" i="10"/>
  <c r="AJ16" i="10"/>
  <c r="AJ8" i="10"/>
  <c r="O49" i="10"/>
  <c r="N37" i="10"/>
  <c r="O23" i="10"/>
  <c r="N23" i="10"/>
  <c r="P30" i="10"/>
  <c r="O30" i="10"/>
  <c r="N30" i="10"/>
  <c r="N51" i="10"/>
  <c r="N48" i="10"/>
  <c r="N22" i="10"/>
  <c r="P8" i="10"/>
  <c r="O8" i="10"/>
  <c r="P39" i="10"/>
  <c r="P31" i="10"/>
  <c r="O25" i="10"/>
  <c r="O6" i="10"/>
  <c r="N46" i="10"/>
  <c r="O24" i="10"/>
  <c r="N38" i="10"/>
  <c r="P16" i="10"/>
  <c r="P45" i="10"/>
  <c r="P15" i="10"/>
  <c r="O21" i="10"/>
  <c r="O38" i="10"/>
  <c r="P20" i="10"/>
  <c r="N28" i="10"/>
  <c r="O27" i="10"/>
  <c r="O10" i="10"/>
  <c r="P11" i="10"/>
  <c r="O13" i="10"/>
  <c r="O12" i="10"/>
  <c r="P26" i="10"/>
  <c r="O34" i="10"/>
  <c r="O46" i="10"/>
  <c r="N44" i="10"/>
  <c r="O36" i="10"/>
  <c r="O45" i="10"/>
  <c r="N45" i="10"/>
  <c r="P10" i="10"/>
  <c r="O52" i="10"/>
  <c r="O37" i="10"/>
  <c r="P29" i="10"/>
  <c r="P21" i="10"/>
  <c r="P13" i="10"/>
  <c r="P5" i="10"/>
  <c r="N54" i="10"/>
  <c r="P28" i="10"/>
  <c r="N19" i="10"/>
  <c r="P19" i="10"/>
  <c r="O44" i="10"/>
  <c r="N34" i="10"/>
  <c r="N32" i="10"/>
  <c r="N35" i="10"/>
  <c r="O32" i="10"/>
  <c r="O35" i="10"/>
  <c r="O53" i="10"/>
  <c r="N53" i="10"/>
  <c r="O20" i="10"/>
  <c r="O28" i="10"/>
  <c r="P52" i="10"/>
  <c r="P43" i="10"/>
  <c r="P9" i="10"/>
  <c r="P17" i="10"/>
  <c r="P37" i="10"/>
  <c r="P44" i="10"/>
  <c r="O5" i="10"/>
  <c r="O29" i="10"/>
  <c r="O51" i="10"/>
  <c r="P41" i="10"/>
  <c r="P36" i="10"/>
  <c r="O47" i="10"/>
  <c r="N5" i="10"/>
  <c r="O40" i="10"/>
  <c r="O54" i="10"/>
  <c r="N6" i="10"/>
  <c r="N25" i="10"/>
  <c r="O39" i="10"/>
  <c r="O26" i="10"/>
  <c r="O18" i="10"/>
  <c r="O17" i="10"/>
  <c r="N26" i="10"/>
  <c r="N18" i="10"/>
  <c r="N42" i="10"/>
  <c r="O43" i="10"/>
  <c r="P24" i="10"/>
  <c r="N50" i="10"/>
  <c r="O42" i="10"/>
  <c r="N15" i="10"/>
  <c r="N43" i="10"/>
  <c r="N27" i="10"/>
  <c r="O50" i="10"/>
  <c r="P34" i="10"/>
  <c r="P27" i="10"/>
  <c r="O9" i="10"/>
  <c r="P51" i="10"/>
  <c r="CE71" i="6"/>
</calcChain>
</file>

<file path=xl/sharedStrings.xml><?xml version="1.0" encoding="utf-8"?>
<sst xmlns="http://schemas.openxmlformats.org/spreadsheetml/2006/main" count="4830" uniqueCount="584">
  <si>
    <t>Amy</t>
  </si>
  <si>
    <t>Age</t>
  </si>
  <si>
    <t>Race</t>
  </si>
  <si>
    <t>Type of Disability</t>
  </si>
  <si>
    <t>Gender</t>
  </si>
  <si>
    <t>Raw Data</t>
  </si>
  <si>
    <t>Percentages</t>
  </si>
  <si>
    <t>State</t>
  </si>
  <si>
    <t>State Abbreviation</t>
  </si>
  <si>
    <t>City</t>
  </si>
  <si>
    <t>Total Population</t>
  </si>
  <si>
    <t>PWD</t>
  </si>
  <si>
    <t>PWD 18 - 64 years</t>
  </si>
  <si>
    <t>PWD 65+ years</t>
  </si>
  <si>
    <t>TotalPopulation18-64</t>
  </si>
  <si>
    <t>TotalPopulation65+</t>
  </si>
  <si>
    <t>Percent of Total Population with a Disability</t>
  </si>
  <si>
    <t>Percent People 18-64 with a disability</t>
  </si>
  <si>
    <t>Percent People 65+ with a disability</t>
  </si>
  <si>
    <t>PWD Caucasian</t>
  </si>
  <si>
    <t>PWD Black or African American</t>
  </si>
  <si>
    <t>PWD Of another Race (sum of five columns to Right)</t>
  </si>
  <si>
    <t>PWD American Indian and Alaska Native alone</t>
  </si>
  <si>
    <t>PWD Asian alone</t>
  </si>
  <si>
    <t>PWD Native Hawaiian and Other Pacific Islander alone</t>
  </si>
  <si>
    <t>PWD Some other race alone</t>
  </si>
  <si>
    <t>PWD Two or more races</t>
  </si>
  <si>
    <t>PWD Hispanic</t>
  </si>
  <si>
    <t>PWD White, Non-Hispanic</t>
  </si>
  <si>
    <t>Percent of PWD who are Caucasian</t>
  </si>
  <si>
    <t>Percent of PWD who are Black/African American</t>
  </si>
  <si>
    <t>Percent of PWD who are Of Another Race</t>
  </si>
  <si>
    <t>Percent of  PWD who are Hispanic</t>
  </si>
  <si>
    <t>Percent of PWD who are white, non-hispanic</t>
  </si>
  <si>
    <t>Hearing</t>
  </si>
  <si>
    <t>Vision</t>
  </si>
  <si>
    <t>Cognitive</t>
  </si>
  <si>
    <t>Ambulatory</t>
  </si>
  <si>
    <t>Self Care</t>
  </si>
  <si>
    <t>Independent Living</t>
  </si>
  <si>
    <t>Percent of Total Population, Hearing Disability</t>
  </si>
  <si>
    <t>Percent of Total Population, Vision Disability</t>
  </si>
  <si>
    <t>Percent of Total Population, Cognitive Disability</t>
  </si>
  <si>
    <t>Percent of Total Population, Ambulatory Disability</t>
  </si>
  <si>
    <t>Percent of Total Population Self Care Disability</t>
  </si>
  <si>
    <t>Percent of Total Population, Independent Living Disability</t>
  </si>
  <si>
    <t>Total Male Population</t>
  </si>
  <si>
    <t>Male Population with a Disability</t>
  </si>
  <si>
    <t xml:space="preserve">Total Female Population </t>
  </si>
  <si>
    <t>Female Population with a Disability</t>
  </si>
  <si>
    <t>Percent of Male Population with a Disability</t>
  </si>
  <si>
    <t>Percent of Female Population with a Disability</t>
  </si>
  <si>
    <t>Percent PWD Male</t>
  </si>
  <si>
    <t>Percent PWD Female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</si>
  <si>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</si>
  <si>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</si>
  <si>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</si>
  <si>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</si>
  <si>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</si>
  <si>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</si>
  <si>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</si>
  <si>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</si>
  <si>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</si>
  <si>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</si>
  <si>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</si>
  <si>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</si>
  <si>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</si>
  <si>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</si>
  <si>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</si>
  <si>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</si>
  <si>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</si>
  <si>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</si>
  <si>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</si>
  <si>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</si>
  <si>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</si>
  <si>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</si>
  <si>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</si>
  <si>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</si>
  <si>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</si>
  <si>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</si>
  <si>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</si>
  <si>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</si>
  <si>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</si>
  <si>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</si>
  <si>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</si>
  <si>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</si>
  <si>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</si>
  <si>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</si>
  <si>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</si>
  <si>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</si>
  <si>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</si>
  <si>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</si>
  <si>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</si>
  <si>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</si>
  <si>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</si>
  <si>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</si>
  <si>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</si>
  <si>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</si>
  <si>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</si>
  <si>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</si>
  <si>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</si>
  <si>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</si>
  <si>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</si>
  <si>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</si>
  <si>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</si>
  <si>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</si>
  <si>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</si>
  <si>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</si>
  <si>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</si>
  <si>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</si>
  <si>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</si>
  <si>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</si>
  <si>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</si>
  <si>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</si>
  <si>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</si>
  <si>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</si>
  <si>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</si>
  <si>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</si>
  <si>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</si>
  <si>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</si>
  <si>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</si>
  <si>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</si>
  <si>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</si>
  <si>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</si>
  <si>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</si>
  <si>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</si>
  <si>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</si>
  <si>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</si>
  <si>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</si>
  <si>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</si>
  <si>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</si>
  <si>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</si>
  <si>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</si>
  <si>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</si>
  <si>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</si>
  <si>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</si>
  <si>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</si>
  <si>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</si>
  <si>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</si>
  <si>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</si>
  <si>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</si>
  <si>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</si>
  <si>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</si>
  <si>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</si>
  <si>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</si>
  <si>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</si>
  <si>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</si>
  <si>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</si>
  <si>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</si>
  <si>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</si>
  <si>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</si>
  <si>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</si>
  <si>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</si>
  <si>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</si>
  <si>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</si>
  <si>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</si>
  <si>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</si>
  <si>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</si>
  <si>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Albuquerque</t>
  </si>
  <si>
    <t>Anchorage</t>
  </si>
  <si>
    <t>Arlington Heights Village</t>
  </si>
  <si>
    <t>Asheville</t>
  </si>
  <si>
    <t>Austin</t>
  </si>
  <si>
    <t>Baltimore</t>
  </si>
  <si>
    <t>Baton Rouge</t>
  </si>
  <si>
    <t>Birmingham</t>
  </si>
  <si>
    <t>N</t>
  </si>
  <si>
    <t>Boise City</t>
  </si>
  <si>
    <t>Chicago</t>
  </si>
  <si>
    <t>Columbia</t>
  </si>
  <si>
    <t>Columbus</t>
  </si>
  <si>
    <t>Denver</t>
  </si>
  <si>
    <t>Detroit</t>
  </si>
  <si>
    <t>Fresno</t>
  </si>
  <si>
    <t>Gastonia</t>
  </si>
  <si>
    <t>Greensboro</t>
  </si>
  <si>
    <t>Hazel Crest Village</t>
  </si>
  <si>
    <t>Houston</t>
  </si>
  <si>
    <t>Indianapolis</t>
  </si>
  <si>
    <t>Lansing</t>
  </si>
  <si>
    <t>Las Vegas</t>
  </si>
  <si>
    <t>Little Rock</t>
  </si>
  <si>
    <t>Memphis</t>
  </si>
  <si>
    <t>Wisconson</t>
  </si>
  <si>
    <t>Milwaukee</t>
  </si>
  <si>
    <t>Minneapolis</t>
  </si>
  <si>
    <t>Missoula</t>
  </si>
  <si>
    <t>Montgomery</t>
  </si>
  <si>
    <t>Naperville City</t>
  </si>
  <si>
    <t>Nashville-Davidson</t>
  </si>
  <si>
    <t>New Orleans</t>
  </si>
  <si>
    <t>Oakland</t>
  </si>
  <si>
    <t>Phoenix</t>
  </si>
  <si>
    <t>Pensylvania</t>
  </si>
  <si>
    <t>Pittsburgh</t>
  </si>
  <si>
    <t>Portland</t>
  </si>
  <si>
    <t>Raleigh</t>
  </si>
  <si>
    <t>Richmond</t>
  </si>
  <si>
    <t>Riverside</t>
  </si>
  <si>
    <t>Sacramento</t>
  </si>
  <si>
    <t>Salt Lake City</t>
  </si>
  <si>
    <t>San Francisco</t>
  </si>
  <si>
    <t>Santa Barbara</t>
  </si>
  <si>
    <t>Seattle</t>
  </si>
  <si>
    <t>Spokane</t>
  </si>
  <si>
    <t>St. Petersburg</t>
  </si>
  <si>
    <t>Tacoma</t>
  </si>
  <si>
    <t>Tampa</t>
  </si>
  <si>
    <t>Tucson</t>
  </si>
  <si>
    <t>Tulsa</t>
  </si>
  <si>
    <t>Urban Honolulu</t>
  </si>
  <si>
    <t>USA</t>
  </si>
  <si>
    <t>United States</t>
  </si>
  <si>
    <t>Jacqueline</t>
  </si>
  <si>
    <t>Where People with Disabilities Live in the Community</t>
  </si>
  <si>
    <t>Nursing Home Residents</t>
  </si>
  <si>
    <t>Programs and Spending for Community Living</t>
  </si>
  <si>
    <t>2017 ACS 5 year</t>
  </si>
  <si>
    <t>2015 CMS (FY2014)</t>
  </si>
  <si>
    <t>2015 CMS (FY 2014)</t>
  </si>
  <si>
    <t>2011AO2:AQ47 UCSF Annual Survey - removed because no update</t>
  </si>
  <si>
    <t xml:space="preserve">2014 Medicaid </t>
  </si>
  <si>
    <t xml:space="preserve">2018 KFF (2017 data) </t>
  </si>
  <si>
    <t xml:space="preserve">2018 (FY 2016) Medicaid </t>
  </si>
  <si>
    <t>2018 KFF (2017 data)  and 2016 ACS 5 year</t>
  </si>
  <si>
    <t xml:space="preserve">2016 data MFP Mathematica and 2016 ACS 5 year </t>
  </si>
  <si>
    <t>Abbrev</t>
  </si>
  <si>
    <t>Total Group Quarters</t>
  </si>
  <si>
    <t>Institutionalized Group Quarters</t>
  </si>
  <si>
    <t>Non-Institutionalized Group Quarters</t>
  </si>
  <si>
    <t>% of Total Population with a Disability</t>
  </si>
  <si>
    <t>% of PWD in Institutionalized Group Quarters</t>
  </si>
  <si>
    <t>% of PWD in Non-Institutional Group Quarters</t>
  </si>
  <si>
    <t>Total Population PWD</t>
  </si>
  <si>
    <t>PWD in Institutionalized Group Quarters</t>
  </si>
  <si>
    <t>PWD in Non-Institutional Group Quarters</t>
  </si>
  <si>
    <t>% PWD Institution</t>
  </si>
  <si>
    <t>% PWD Home</t>
  </si>
  <si>
    <t>% PWD Other Group Quarters</t>
  </si>
  <si>
    <t>Total population living in nursing</t>
  </si>
  <si>
    <t>Total Population 18-64</t>
  </si>
  <si>
    <t>% total pop w disability 18-64</t>
  </si>
  <si>
    <t xml:space="preserve">Estimated population PWD 18-64 </t>
  </si>
  <si>
    <t>Total population in nursing 18-64</t>
  </si>
  <si>
    <t>% pop in nursing with disability</t>
  </si>
  <si>
    <t xml:space="preserve">Estimated population PWD in nursing 18-64 </t>
  </si>
  <si>
    <t xml:space="preserve">% of PWD 18-64 in Nursing </t>
  </si>
  <si>
    <t>Correctional Facilities</t>
  </si>
  <si>
    <t>?? Population Institutional quarters (mental health and nursing home) ??</t>
  </si>
  <si>
    <t>?? Mental Health Facilites ??</t>
  </si>
  <si>
    <t>Total # PWD in Certified Nursing Facilities 2014</t>
  </si>
  <si>
    <t>Total # PWD in Certified Nursing Facilities 2011</t>
  </si>
  <si>
    <t>State Population ACS 1 year 2014</t>
  </si>
  <si>
    <t>State Population ACS 1 year 2011</t>
  </si>
  <si>
    <t>Percentage of State Residents in a Nursing home 2014 Calculated</t>
  </si>
  <si>
    <t>Percentage of State Residents in a Nursing Home CMS 2014</t>
  </si>
  <si>
    <t>Institutionalization rate per 10,000 people 2014</t>
  </si>
  <si>
    <t>Number of People in NH per 10,000 people 2011</t>
  </si>
  <si>
    <t>Change in Instituationalization rate per 10,000 people 2014-2011</t>
  </si>
  <si>
    <t>Percentage of State Residents in a Nursing home 2011 Calculated</t>
  </si>
  <si>
    <t>Percentage of State Residents in a Nursing Home CMS 2011</t>
  </si>
  <si>
    <t>% change of PWD in Certified Nursing Facilities from 2014-2011</t>
  </si>
  <si>
    <t>Facility Occupancy Rates 2014</t>
  </si>
  <si>
    <t xml:space="preserve">% Residents Who Have Asked to be Returned to the Community </t>
  </si>
  <si>
    <t>Ratio HCBS Participants to Total LTSS</t>
  </si>
  <si>
    <t xml:space="preserve">HCBS 1915C waiver participants </t>
  </si>
  <si>
    <t>Ratio of HCBS Expenditures to Total LTSS</t>
  </si>
  <si>
    <t># Persons on Medicaid 1915(c) HCBS Waiver Wait Lists 2017</t>
  </si>
  <si>
    <t>2016 State Population 5 year ACS</t>
  </si>
  <si>
    <t>HCBS Waiver Waitlist per 10,000 people</t>
  </si>
  <si>
    <t># MFP Transitions Since Inception (trhough 2015)</t>
  </si>
  <si>
    <t>MFP Transitions since Inception Per 10,000 people</t>
  </si>
  <si>
    <t xml:space="preserve">MFP transitions Older adults </t>
  </si>
  <si>
    <t xml:space="preserve">MFP transitions "other" </t>
  </si>
  <si>
    <t>MFP transitions for PWD (includes "other")</t>
  </si>
  <si>
    <t>N/A</t>
  </si>
  <si>
    <t xml:space="preserve">IN </t>
  </si>
  <si>
    <t>Unknown</t>
  </si>
  <si>
    <t xml:space="preserve">OH </t>
  </si>
  <si>
    <t xml:space="preserve">Virginia </t>
  </si>
  <si>
    <t xml:space="preserve">Washington </t>
  </si>
  <si>
    <t xml:space="preserve">West Virginia </t>
  </si>
  <si>
    <t>null</t>
  </si>
  <si>
    <t>US</t>
  </si>
  <si>
    <t>Health Insurance</t>
  </si>
  <si>
    <t>Medicare/Medicaid</t>
  </si>
  <si>
    <t>Community Based Subsidized Housing</t>
  </si>
  <si>
    <t>Access to Community Resources</t>
  </si>
  <si>
    <t>Transit Usage</t>
  </si>
  <si>
    <t>Crime</t>
  </si>
  <si>
    <t>Educational Attainment</t>
  </si>
  <si>
    <t>Transportation Information</t>
  </si>
  <si>
    <t>Voter Turnout</t>
  </si>
  <si>
    <t>2018 ACS 5 year</t>
  </si>
  <si>
    <t>Medicare: CMS, Medicare Statistical Supplement FY 2017,  Medicaid from kff.org (FY2014) estimates ACS: 2014 5 and 2017 5 year</t>
  </si>
  <si>
    <t xml:space="preserve">HUD, Picture of Subsidized Households Report, 2019 (based on 2010 census); HUD Resident Characteristics Report (RCR), </t>
  </si>
  <si>
    <t>Walkscore.com</t>
  </si>
  <si>
    <t xml:space="preserve">USDA 2010 </t>
  </si>
  <si>
    <t>2013 ACS 5-year</t>
  </si>
  <si>
    <t>FBI Uniform Crime Reports, 2017</t>
  </si>
  <si>
    <t>DOT?</t>
  </si>
  <si>
    <t>Rutgers Fact Sheet on Voter turnout, 2016</t>
  </si>
  <si>
    <t>Raw Data (as pulled from source) - Subsidized Housing</t>
  </si>
  <si>
    <t>Raw Data (as pulled from source) - Access to Resources</t>
  </si>
  <si>
    <t>calculated through GIS</t>
  </si>
  <si>
    <t>Raw Data (as pulled from source) - Commuting</t>
  </si>
  <si>
    <t>Rates per 10,000</t>
  </si>
  <si>
    <t>Raw Data (as pulled from source) - Education</t>
  </si>
  <si>
    <t>Rail Proximity</t>
  </si>
  <si>
    <t>Bus Proximity</t>
  </si>
  <si>
    <t>All Transit</t>
  </si>
  <si>
    <t>Accessible Vehicles</t>
  </si>
  <si>
    <t>Accessible Stations</t>
  </si>
  <si>
    <t>Raw Data (as pulled from source)-state breakdown in voter turnout</t>
  </si>
  <si>
    <t>Calculated difference between 2016 and 2012 data</t>
  </si>
  <si>
    <t>TotPop 19 - 64</t>
  </si>
  <si>
    <t>PWD 19 - 64</t>
  </si>
  <si>
    <t>PWD 19 - 64 with health insurance</t>
  </si>
  <si>
    <t>PWD 19 - 64 with private health insruance</t>
  </si>
  <si>
    <t>PWD 19 - 64 with public health insurance</t>
  </si>
  <si>
    <t>PWD 19 - 64 without health insurance</t>
  </si>
  <si>
    <t>PWOD 19 - 64</t>
  </si>
  <si>
    <t>PWOD 19 - 64 with health insurance</t>
  </si>
  <si>
    <t>PWOD 19 - 64 with private health insurance</t>
  </si>
  <si>
    <t>PWOD 19 - 64 with public health insurance</t>
  </si>
  <si>
    <t>PWOD 19 - 64 without health insurance</t>
  </si>
  <si>
    <t>TotPop 65+</t>
  </si>
  <si>
    <t>PWD 65+</t>
  </si>
  <si>
    <t>PWD 65+ with health insurance</t>
  </si>
  <si>
    <t>PWD 65+ with private health insurance</t>
  </si>
  <si>
    <t>PWD 65+ with public health insurance</t>
  </si>
  <si>
    <t>PWD 65+ without health insurance</t>
  </si>
  <si>
    <t>PWOD 65+</t>
  </si>
  <si>
    <t>PWOD 65+ with health insurance</t>
  </si>
  <si>
    <t>PWOD 65+ with private health insurance</t>
  </si>
  <si>
    <t>PWOD 65+ with public health insurance</t>
  </si>
  <si>
    <t>PWOD 65+ without health insurance</t>
  </si>
  <si>
    <t>Percent PWD 19-64 No Health Insurance</t>
  </si>
  <si>
    <t>Percent PWOD 19-64 No Health Insurance</t>
  </si>
  <si>
    <t>Percent PWD 65+ No Health Insurance</t>
  </si>
  <si>
    <t>Percent PWOD 65+ No Health Insurance</t>
  </si>
  <si>
    <t>Percent PWD 19-64 Private Health Insurance</t>
  </si>
  <si>
    <t>Percent PWOD 19-64 Private Health Insurance</t>
  </si>
  <si>
    <t>Percent PWD 65+ Private Health Insurance</t>
  </si>
  <si>
    <t>Percent PWOD 65+ Private Health Insurance</t>
  </si>
  <si>
    <t>Total Population of PWD, 2017 5 yr ACS</t>
  </si>
  <si>
    <t>Total Population of PWOD, 2017 5 yr AC</t>
  </si>
  <si>
    <t>Total Population of PWD, 2014 5 yr ACS</t>
  </si>
  <si>
    <t xml:space="preserve">Total Population of PWOD, 2014 5 yr AC </t>
  </si>
  <si>
    <t>PWD Enrolled in Medicare Part A and/or B, 2017 (CMS)</t>
  </si>
  <si>
    <t>PWOD Enrollees in Medicare Part A and/or B, 2017 (CMS)</t>
  </si>
  <si>
    <t>PWD Enrolled in Medicaid, 2014 KFF</t>
  </si>
  <si>
    <t>PWOD (total - disability) KFF 2014</t>
  </si>
  <si>
    <t>Percent people Enrolled in Medicare Part A and/or B, PWD 2017 (CMS &amp; ACS)</t>
  </si>
  <si>
    <t>Percent people Enrolled in Medicare Part A and/or B, PWOD 2017 (CMS &amp; ACS)</t>
  </si>
  <si>
    <t>Percent People enrolled in Medicaid, PWD (KFF &amp; ACS)</t>
  </si>
  <si>
    <t>Percent People Enrolled in Medicaid, PWOD (KFF &amp; ACS)</t>
  </si>
  <si>
    <t>Percent of Households in Public Housing with residents that are Disabled (HUD Picture 2019)</t>
  </si>
  <si>
    <t>Percent Residents with Housing Choice Vouchers who are disabled (HUD Picture 2018)</t>
  </si>
  <si>
    <t>Percent Households in Public Housing that have a Disabled Resident (09.1.18-12.31.19)</t>
  </si>
  <si>
    <t>Percent of Households with a Tenant Based Voucher that have a Disabled Resident (09.1.18-12.31.19)</t>
  </si>
  <si>
    <t>Walk Score</t>
  </si>
  <si>
    <t>Transit Score</t>
  </si>
  <si>
    <t>Food desert</t>
  </si>
  <si>
    <t>Percent of PWD within 5mi of CIL</t>
  </si>
  <si>
    <t>Percent PWD that Commute to work by Public Transit (Age 16+)</t>
  </si>
  <si>
    <t>Percent PWOD that Commute to Work by Public Transit (Age 16+)</t>
  </si>
  <si>
    <t>Percent PWD that commute to Work by Car-drove alone (Age 16+)</t>
  </si>
  <si>
    <t>Percent PWOD that Commute to Work by Car-drove alone (Age 16+)</t>
  </si>
  <si>
    <t>Number of Property Crimes</t>
  </si>
  <si>
    <t>Number of Violent Crimes</t>
  </si>
  <si>
    <t>Number of Property Crimes Per 10,000 people</t>
  </si>
  <si>
    <t>Number of Violent Crimes per 10,000 people</t>
  </si>
  <si>
    <t>Percent PWD less than high school (Age 25+)</t>
  </si>
  <si>
    <t>Percent PWOD less than high school (Age 25+)</t>
  </si>
  <si>
    <t>Percent PWD HS or GED (Age 25+)</t>
  </si>
  <si>
    <t>Percent PWOD HS or GED (Age 25+)</t>
  </si>
  <si>
    <t>Percent PWD College or Assoc Degree (Age 25+)</t>
  </si>
  <si>
    <t>Percent PWOD College or Assoc Degree (Age 25+)</t>
  </si>
  <si>
    <t>Percent PWD Bachelors Degree or Higher (Age 25+)</t>
  </si>
  <si>
    <t>Percent PWOD Bachelors Degree or Higher (Age 25+)</t>
  </si>
  <si>
    <t>PWD Percent</t>
  </si>
  <si>
    <t>Total Population Percent</t>
  </si>
  <si>
    <t>Total PWD Percent</t>
  </si>
  <si>
    <t>Total Fleet</t>
  </si>
  <si>
    <t>Active Fleet</t>
  </si>
  <si>
    <t>ADA-Accessible</t>
  </si>
  <si>
    <t>Percent ADA-Accessible (Active Fleet)</t>
  </si>
  <si>
    <t>Total Stations</t>
  </si>
  <si>
    <t>Percent Accessible</t>
  </si>
  <si>
    <t>PWD Voter Turnout, 2012</t>
  </si>
  <si>
    <t>PWOD Voter Turnout, 2012</t>
  </si>
  <si>
    <t>Disability Gap, 2012</t>
  </si>
  <si>
    <t>PWD Voter Turnout, 2014</t>
  </si>
  <si>
    <t>PWOD Voter Turnout, 2014</t>
  </si>
  <si>
    <t>Disability Gap, 2014</t>
  </si>
  <si>
    <t>PWD Voter Turnout, 2016</t>
  </si>
  <si>
    <t>PWOD Voter Turnout, 2016</t>
  </si>
  <si>
    <t>Disability Gap, 2016</t>
  </si>
  <si>
    <t>PWD Voter Turnout, 2018</t>
  </si>
  <si>
    <t>PWOD Voter Turnout, 2018</t>
  </si>
  <si>
    <t>Disability Gap, 2018</t>
  </si>
  <si>
    <t>Change in PWD Voter Turnout</t>
  </si>
  <si>
    <t>Change in PWOD Turnout</t>
  </si>
  <si>
    <t>Change in Disability Gap</t>
  </si>
  <si>
    <t>Arlington Heights</t>
  </si>
  <si>
    <t>Hazel Crest</t>
  </si>
  <si>
    <t xml:space="preserve">Naperville </t>
  </si>
  <si>
    <t>Employment Status</t>
  </si>
  <si>
    <t>Poverty Status</t>
  </si>
  <si>
    <t>Affordability</t>
  </si>
  <si>
    <t>SSDI Recipients</t>
  </si>
  <si>
    <t>Full and Part Time Workers</t>
  </si>
  <si>
    <t>Employment to Population Ratio</t>
  </si>
  <si>
    <t>Income</t>
  </si>
  <si>
    <t>Working from Home</t>
  </si>
  <si>
    <t>2018 ACS 5 Year</t>
  </si>
  <si>
    <t>Out of Reach 2019</t>
  </si>
  <si>
    <t>Technical Assistance Collaborative, Priced Out, 2017 (FY2016)-most up to date as of 2.18.2020</t>
  </si>
  <si>
    <t>2018 5-Year ACS</t>
  </si>
  <si>
    <t>Social Security Administration, 2018 Annual Statistical Report on SSDI</t>
  </si>
  <si>
    <t>2018 ACS 5 Year ACS</t>
  </si>
  <si>
    <t>2017 ACS 1 Year</t>
  </si>
  <si>
    <t xml:space="preserve"> www.disabilitystatistics.org (2017ACS)-not updated as of 2.18.2020</t>
  </si>
  <si>
    <t>C2ER, Arlington, VA, ACCRA Cost of Living Index, Annual Average 2017 (city/state)</t>
  </si>
  <si>
    <t xml:space="preserve">ACS 2018 5 year </t>
  </si>
  <si>
    <r>
      <rPr>
        <b/>
        <sz val="9"/>
        <color theme="1"/>
        <rFont val="Calibri "/>
      </rPr>
      <t xml:space="preserve">Raw Data </t>
    </r>
    <r>
      <rPr>
        <sz val="9"/>
        <color theme="1"/>
        <rFont val="Calibri "/>
      </rPr>
      <t>- Population,  Age 18-64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</si>
  <si>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>- Employment Status, Age 18 - 64 yrs</t>
    </r>
  </si>
  <si>
    <r>
      <rPr>
        <b/>
        <sz val="9"/>
        <color theme="1"/>
        <rFont val="Calibri "/>
      </rPr>
      <t xml:space="preserve">Percentages- </t>
    </r>
    <r>
      <rPr>
        <sz val="9"/>
        <color theme="1"/>
        <rFont val="Calibri "/>
      </rPr>
      <t>Employment Status, Age 18 - 64 yrs</t>
    </r>
  </si>
  <si>
    <r>
      <rPr>
        <b/>
        <sz val="9"/>
        <color theme="1"/>
        <rFont val="Calibri "/>
      </rPr>
      <t>Raw Data-</t>
    </r>
    <r>
      <rPr>
        <sz val="9"/>
        <color theme="1"/>
        <rFont val="Calibri "/>
      </rPr>
      <t>Poverty Status, 18 - 64 yrs</t>
    </r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</si>
  <si>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Poverty Status, 18-64 yrs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</si>
  <si>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 xml:space="preserve"> (as pulled from source) - Affordability</t>
    </r>
  </si>
  <si>
    <t>Percentage calculated</t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</si>
  <si>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SSDI Recipients</t>
    </r>
  </si>
  <si>
    <r>
      <rPr>
        <b/>
        <sz val="9"/>
        <color theme="1"/>
        <rFont val="Calibri "/>
      </rPr>
      <t xml:space="preserve">Percentage - </t>
    </r>
    <r>
      <rPr>
        <sz val="9"/>
        <color theme="1"/>
        <rFont val="Calibri "/>
      </rPr>
      <t>SSDI Recipients</t>
    </r>
  </si>
  <si>
    <t>Raw Data - Civilian noninstitutionalized population, 18 - 64 years</t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</si>
  <si>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Civilian noninstitutionalized population, 18-64</t>
    </r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</si>
  <si>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Employment to Population Ratio (Percentages Provided from source)</t>
    </r>
  </si>
  <si>
    <t>Individual Income</t>
  </si>
  <si>
    <t>Household Income</t>
  </si>
  <si>
    <t xml:space="preserve">Cost of Living </t>
  </si>
  <si>
    <t>Percentage Reported</t>
  </si>
  <si>
    <t>People With Disabilities</t>
  </si>
  <si>
    <t>People Without Disabilities</t>
  </si>
  <si>
    <t>PWD:  Employed</t>
  </si>
  <si>
    <t>PWOD:  Employed</t>
  </si>
  <si>
    <t>PWD:  Unemployed</t>
  </si>
  <si>
    <t>PWOD:  Unemployed</t>
  </si>
  <si>
    <t>PWD:  Not in the Labor Force</t>
  </si>
  <si>
    <t>PWOD:  Not in the Labor Force</t>
  </si>
  <si>
    <t>Percent PWD Employed</t>
  </si>
  <si>
    <t>Percent PWOD Employed</t>
  </si>
  <si>
    <t>Percent PWD Unemployed</t>
  </si>
  <si>
    <t>Percent PWOD Unemployed</t>
  </si>
  <si>
    <t>Percent PWD Not in the Labor Force</t>
  </si>
  <si>
    <t>Percent PWOD Not in the Labor Force</t>
  </si>
  <si>
    <t>PWD 18 - 64</t>
  </si>
  <si>
    <t>PWOD 18 - 64</t>
  </si>
  <si>
    <t>PWD Income in past 12 months below poverty level</t>
  </si>
  <si>
    <t>PWD Income in the past 12 months at or above poverty level</t>
  </si>
  <si>
    <t>PWOD Income in past 12 months below poverty level</t>
  </si>
  <si>
    <t>PWOD Income in past 12 months at or above poverty level</t>
  </si>
  <si>
    <t>Percent PWD Below Poverty Level</t>
  </si>
  <si>
    <t>Percent PWOD Below Poverty Level</t>
  </si>
  <si>
    <t>Percent PWD Above Poverty Level</t>
  </si>
  <si>
    <t>Percent PWOD Above Poverty Level</t>
  </si>
  <si>
    <t>2 bedroom rental unit housing wage (US Dollars) from nlihc.org FY 2019</t>
  </si>
  <si>
    <t>2016 Total Population</t>
  </si>
  <si>
    <t>Number SSI Recipients*</t>
  </si>
  <si>
    <t>Percent of Total Population Receiving SSI</t>
  </si>
  <si>
    <t>SSI Monthly Payment (US Dollars)</t>
  </si>
  <si>
    <t>SSI as % Median Income (Percentage)</t>
  </si>
  <si>
    <t>% SSI for 1-Bedroom (Percentage)</t>
  </si>
  <si>
    <t>% SSI for Efficiency Apt. (Percentage)</t>
  </si>
  <si>
    <t xml:space="preserve">Cost Burdened </t>
  </si>
  <si>
    <t>Rent Burdened 2017</t>
  </si>
  <si>
    <t>Number of SSI Beneficiaries 18-64</t>
  </si>
  <si>
    <t>% Pop 18-64 receiving SSDI</t>
  </si>
  <si>
    <t>Population:  Worked Full Time Year Round</t>
  </si>
  <si>
    <t>Population: Worked Full Time Year Round with a Disability</t>
  </si>
  <si>
    <t>Population: Worked Full Time Year Round without a Disability</t>
  </si>
  <si>
    <t>Population:  Worked Less than Full Time Year Round</t>
  </si>
  <si>
    <t>Population:  Worked Less than Full Time Year Round with a Disability</t>
  </si>
  <si>
    <t>Population: Worked Less than Full Time Year Round without a Disability</t>
  </si>
  <si>
    <t>Population:  Did Not Work</t>
  </si>
  <si>
    <t>Population with Disability: Did Not Work</t>
  </si>
  <si>
    <t>Population without Disability: Did Not Work</t>
  </si>
  <si>
    <t>PWD Full Time</t>
  </si>
  <si>
    <t>PWOD Full Time</t>
  </si>
  <si>
    <t>PWD Part Time</t>
  </si>
  <si>
    <t>PWOD Part Time</t>
  </si>
  <si>
    <t>PWD Did not Work</t>
  </si>
  <si>
    <t>PWOD Did not Work</t>
  </si>
  <si>
    <t>PWD 18 - 64 years (Percent)</t>
  </si>
  <si>
    <t>PWOD 16 - 64 years (Percent)</t>
  </si>
  <si>
    <t>PWD:  Median Individual Income 16 yrs and older with earnings in past 12 months (US Dollars)</t>
  </si>
  <si>
    <t>PWOD:  Median Individual Income 16 yrs and older with earnings in past 12 months (US Dollars)</t>
  </si>
  <si>
    <t>PWD:  Median Household Income (include any working age people age 21 - 64) (US Dollars)</t>
  </si>
  <si>
    <t>PWOD:  Median Household Income (include any working age people age 21 - 64) (US Dollars)</t>
  </si>
  <si>
    <t>Cost of Living Index (COLI)</t>
  </si>
  <si>
    <t xml:space="preserve">PWD percentage of people working from home </t>
  </si>
  <si>
    <t>PWOD percentage of people working from home</t>
  </si>
  <si>
    <t>-</t>
  </si>
  <si>
    <t>Naperville</t>
  </si>
  <si>
    <t>Bakersfield</t>
  </si>
  <si>
    <t>Bloomington</t>
  </si>
  <si>
    <t>Boise</t>
  </si>
  <si>
    <t>Boston city</t>
  </si>
  <si>
    <t>Bridgeport</t>
  </si>
  <si>
    <t>Carson City</t>
  </si>
  <si>
    <t>Charleston</t>
  </si>
  <si>
    <t>Cheyenne city</t>
  </si>
  <si>
    <t>Chico</t>
  </si>
  <si>
    <t>Cincinnati</t>
  </si>
  <si>
    <t>Cleveland</t>
  </si>
  <si>
    <t>Colorado Springs</t>
  </si>
  <si>
    <t>Concord city</t>
  </si>
  <si>
    <t>Dallas</t>
  </si>
  <si>
    <t>Dayton</t>
  </si>
  <si>
    <t>Downey</t>
  </si>
  <si>
    <t>Duluth</t>
  </si>
  <si>
    <t>Evansville</t>
  </si>
  <si>
    <t>Fall River</t>
  </si>
  <si>
    <t>Fargo</t>
  </si>
  <si>
    <t>Flagstaff</t>
  </si>
  <si>
    <t>Flint</t>
  </si>
  <si>
    <t>Fort Wayne</t>
  </si>
  <si>
    <t>Fort Worth</t>
  </si>
  <si>
    <t xml:space="preserve">Frederick </t>
  </si>
  <si>
    <t>Gary</t>
  </si>
  <si>
    <t>Grand Rapids</t>
  </si>
  <si>
    <t>Green Bay</t>
  </si>
  <si>
    <t>Hammond</t>
  </si>
  <si>
    <t>Hartford</t>
  </si>
  <si>
    <t>Hayward</t>
  </si>
  <si>
    <t>Kalamazoo</t>
  </si>
  <si>
    <t>La Crosse</t>
  </si>
  <si>
    <t>Lafayette</t>
  </si>
  <si>
    <t>Lake Havasu City</t>
  </si>
  <si>
    <t>Lancaster</t>
  </si>
  <si>
    <t>Long Beach</t>
  </si>
  <si>
    <t>Los Angeles</t>
  </si>
  <si>
    <t>Madison</t>
  </si>
  <si>
    <t>Modesto</t>
  </si>
  <si>
    <t>Muncie</t>
  </si>
  <si>
    <t>Napa</t>
  </si>
  <si>
    <t>Nashville</t>
  </si>
  <si>
    <t>New Bedford</t>
  </si>
  <si>
    <t>New Haven</t>
  </si>
  <si>
    <t>Norfolk</t>
  </si>
  <si>
    <t>Oklahoma City</t>
  </si>
  <si>
    <t>Palmdale</t>
  </si>
  <si>
    <t>Peoria</t>
  </si>
  <si>
    <t>Philadelphia</t>
  </si>
  <si>
    <t>Providence</t>
  </si>
  <si>
    <t>Redding</t>
  </si>
  <si>
    <t>Reno</t>
  </si>
  <si>
    <t>Roanoke</t>
  </si>
  <si>
    <t>Rockford</t>
  </si>
  <si>
    <t>Salinas</t>
  </si>
  <si>
    <t>San Antonio</t>
  </si>
  <si>
    <t>San Bernardino</t>
  </si>
  <si>
    <t>San Diego</t>
  </si>
  <si>
    <t>San Jose</t>
  </si>
  <si>
    <t>Santa Cruz</t>
  </si>
  <si>
    <t>Santa Fe</t>
  </si>
  <si>
    <t>Santa Rosa</t>
  </si>
  <si>
    <t>Sioux Falls</t>
  </si>
  <si>
    <t>South Bend</t>
  </si>
  <si>
    <t>Springfield</t>
  </si>
  <si>
    <t>St. Paul</t>
  </si>
  <si>
    <t>Stamford</t>
  </si>
  <si>
    <t>Stockton</t>
  </si>
  <si>
    <t>Syracuse</t>
  </si>
  <si>
    <t>Taunton</t>
  </si>
  <si>
    <t>Tempe</t>
  </si>
  <si>
    <t>Terre Haute</t>
  </si>
  <si>
    <t>Urban Honolulu CDP</t>
  </si>
  <si>
    <t>Vallejo</t>
  </si>
  <si>
    <t>Worcester</t>
  </si>
  <si>
    <t>Yuma</t>
  </si>
  <si>
    <t>U.S.</t>
  </si>
  <si>
    <t>2014 CMS</t>
  </si>
  <si>
    <t>State Population ACS 5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</si>
</sst>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_);\(0\)"/>
    <numFmt numFmtId="167" formatCode="0.000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indexed="10"/>
      <name val="MS Sans Serif"/>
      <family val="2"/>
    </font>
    <font>
      <sz val="9"/>
      <color rgb="FF000000"/>
      <name val="Calibri "/>
    </font>
    <font>
      <sz val="9"/>
      <color theme="1"/>
      <name val="Calibri "/>
    </font>
    <font>
      <b/>
      <sz val="9"/>
      <color theme="1"/>
      <name val="Calibri "/>
    </font>
    <font>
      <sz val="9"/>
      <name val="Calibri "/>
    </font>
    <font>
      <sz val="11"/>
      <color theme="1"/>
      <name val="Arial"/>
      <family val="2"/>
    </font>
    <font>
      <sz val="10"/>
      <name val="Arial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 style="thin">
        <color auto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231F2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" fontId="12" fillId="0" borderId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" fillId="0" borderId="0"/>
    <xf numFmtId="49" fontId="16" fillId="0" borderId="2">
      <alignment horizontal="right" wrapText="1"/>
    </xf>
    <xf numFmtId="49" fontId="16" fillId="0" borderId="2">
      <alignment horizontal="left" vertical="center" wrapText="1"/>
    </xf>
    <xf numFmtId="49" fontId="15" fillId="0" borderId="5">
      <alignment horizontal="left" wrapText="1"/>
    </xf>
    <xf numFmtId="49" fontId="15" fillId="0" borderId="3">
      <alignment horizontal="center" wrapText="1"/>
    </xf>
    <xf numFmtId="49" fontId="15" fillId="0" borderId="3">
      <alignment horizontal="right" wrapText="1"/>
    </xf>
    <xf numFmtId="49" fontId="17" fillId="0" borderId="0">
      <alignment horizontal="center" vertical="center" wrapText="1"/>
    </xf>
    <xf numFmtId="49" fontId="15" fillId="0" borderId="0">
      <alignment horizontal="left" wrapText="1"/>
    </xf>
    <xf numFmtId="3" fontId="15" fillId="0" borderId="0">
      <alignment horizontal="right"/>
    </xf>
    <xf numFmtId="0" fontId="15" fillId="0" borderId="0">
      <alignment horizontal="left" vertical="top" wrapText="1"/>
    </xf>
    <xf numFmtId="49" fontId="15" fillId="0" borderId="2">
      <alignment horizontal="left" vertical="top" wrapText="1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9" borderId="44" applyNumberFormat="0" applyFont="0" applyAlignment="0" applyProtection="0"/>
    <xf numFmtId="9" fontId="11" fillId="0" borderId="0" applyFont="0" applyFill="0" applyBorder="0" applyAlignment="0" applyProtection="0"/>
  </cellStyleXfs>
  <cellXfs count="427">
    <xf numFmtId="0" fontId="0" fillId="0" borderId="0" xfId="0"/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3" xfId="0" applyBorder="1"/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0" fillId="3" borderId="24" xfId="0" applyFill="1" applyBorder="1" applyAlignment="1">
      <alignment horizontal="right" wrapText="1"/>
    </xf>
    <xf numFmtId="0" fontId="0" fillId="3" borderId="25" xfId="0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165" fontId="0" fillId="0" borderId="0" xfId="0" applyNumberFormat="1" applyFill="1" applyBorder="1"/>
    <xf numFmtId="1" fontId="0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3" xfId="0" applyFill="1" applyBorder="1"/>
    <xf numFmtId="0" fontId="0" fillId="0" borderId="30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3" borderId="16" xfId="0" applyFill="1" applyBorder="1" applyAlignment="1">
      <alignment horizontal="right" wrapText="1"/>
    </xf>
    <xf numFmtId="0" fontId="0" fillId="3" borderId="31" xfId="0" applyFill="1" applyBorder="1" applyAlignment="1">
      <alignment horizontal="right" wrapText="1"/>
    </xf>
    <xf numFmtId="3" fontId="0" fillId="0" borderId="0" xfId="0" applyNumberFormat="1"/>
    <xf numFmtId="167" fontId="0" fillId="0" borderId="0" xfId="0" applyNumberFormat="1" applyBorder="1" applyAlignment="1">
      <alignment horizontal="right" wrapText="1"/>
    </xf>
    <xf numFmtId="167" fontId="0" fillId="3" borderId="31" xfId="0" applyNumberFormat="1" applyFill="1" applyBorder="1" applyAlignment="1">
      <alignment horizontal="right" wrapText="1"/>
    </xf>
    <xf numFmtId="1" fontId="0" fillId="0" borderId="0" xfId="0" applyNumberFormat="1" applyFill="1"/>
    <xf numFmtId="165" fontId="0" fillId="0" borderId="10" xfId="0" applyNumberFormat="1" applyFill="1" applyBorder="1"/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 vertical="top"/>
    </xf>
    <xf numFmtId="165" fontId="0" fillId="0" borderId="0" xfId="0" applyNumberFormat="1" applyFill="1"/>
    <xf numFmtId="0" fontId="0" fillId="0" borderId="10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2" fontId="0" fillId="0" borderId="0" xfId="0" applyNumberFormat="1" applyBorder="1" applyAlignment="1">
      <alignment horizontal="right" wrapText="1"/>
    </xf>
    <xf numFmtId="2" fontId="0" fillId="0" borderId="0" xfId="0" applyNumberFormat="1" applyFont="1" applyBorder="1" applyAlignment="1">
      <alignment horizontal="right" wrapText="1"/>
    </xf>
    <xf numFmtId="2" fontId="0" fillId="0" borderId="0" xfId="0" applyNumberFormat="1" applyAlignment="1">
      <alignment horizontal="right" wrapText="1"/>
    </xf>
    <xf numFmtId="0" fontId="0" fillId="3" borderId="0" xfId="0" applyFill="1" applyBorder="1" applyAlignment="1">
      <alignment horizontal="right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" fontId="0" fillId="2" borderId="0" xfId="0" applyNumberFormat="1" applyFill="1" applyBorder="1"/>
    <xf numFmtId="0" fontId="0" fillId="3" borderId="0" xfId="0" applyFill="1" applyBorder="1"/>
    <xf numFmtId="0" fontId="0" fillId="3" borderId="0" xfId="0" applyFill="1"/>
    <xf numFmtId="0" fontId="5" fillId="3" borderId="29" xfId="13" applyFont="1" applyFill="1" applyBorder="1" applyAlignment="1">
      <alignment horizontal="center" vertical="top" wrapText="1"/>
    </xf>
    <xf numFmtId="2" fontId="5" fillId="3" borderId="29" xfId="13" applyNumberFormat="1" applyFont="1" applyFill="1" applyBorder="1" applyAlignment="1">
      <alignment horizontal="center" vertical="top" wrapText="1"/>
    </xf>
    <xf numFmtId="0" fontId="5" fillId="7" borderId="29" xfId="13" applyFont="1" applyFill="1" applyBorder="1" applyAlignment="1">
      <alignment horizontal="center" vertical="top" wrapText="1"/>
    </xf>
    <xf numFmtId="0" fontId="0" fillId="8" borderId="0" xfId="0" applyFill="1"/>
    <xf numFmtId="0" fontId="0" fillId="3" borderId="1" xfId="0" applyFill="1" applyBorder="1" applyAlignment="1">
      <alignment horizontal="left"/>
    </xf>
    <xf numFmtId="1" fontId="0" fillId="3" borderId="0" xfId="0" applyNumberFormat="1" applyFill="1"/>
    <xf numFmtId="0" fontId="0" fillId="3" borderId="0" xfId="0" applyFill="1" applyBorder="1" applyAlignment="1">
      <alignment horizontal="left" vertical="top"/>
    </xf>
    <xf numFmtId="0" fontId="0" fillId="3" borderId="8" xfId="0" applyFill="1" applyBorder="1" applyAlignment="1">
      <alignment horizontal="right" wrapText="1"/>
    </xf>
    <xf numFmtId="167" fontId="0" fillId="3" borderId="0" xfId="0" applyNumberFormat="1" applyFill="1" applyBorder="1" applyAlignment="1">
      <alignment horizontal="right" wrapText="1"/>
    </xf>
    <xf numFmtId="2" fontId="0" fillId="3" borderId="0" xfId="0" applyNumberFormat="1" applyFill="1" applyBorder="1" applyAlignment="1">
      <alignment horizontal="right" wrapText="1"/>
    </xf>
    <xf numFmtId="165" fontId="0" fillId="0" borderId="11" xfId="0" applyNumberFormat="1" applyFill="1" applyBorder="1"/>
    <xf numFmtId="166" fontId="5" fillId="0" borderId="0" xfId="1" quotePrefix="1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3" xfId="0" applyFill="1" applyBorder="1" applyAlignment="1">
      <alignment horizontal="right"/>
    </xf>
    <xf numFmtId="9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right" vertical="top"/>
    </xf>
    <xf numFmtId="9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2" fontId="0" fillId="0" borderId="0" xfId="2" applyNumberFormat="1" applyFont="1" applyFill="1"/>
    <xf numFmtId="2" fontId="0" fillId="0" borderId="10" xfId="2" applyNumberFormat="1" applyFont="1" applyFill="1" applyBorder="1"/>
    <xf numFmtId="1" fontId="3" fillId="0" borderId="0" xfId="0" applyNumberFormat="1" applyFont="1" applyFill="1" applyAlignment="1">
      <alignment horizontal="right"/>
    </xf>
    <xf numFmtId="0" fontId="0" fillId="0" borderId="32" xfId="0" applyNumberFormat="1" applyFont="1" applyFill="1" applyBorder="1" applyAlignment="1">
      <alignment horizontal="right"/>
    </xf>
    <xf numFmtId="1" fontId="0" fillId="0" borderId="32" xfId="2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vertical="top"/>
    </xf>
    <xf numFmtId="0" fontId="5" fillId="0" borderId="32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2" fontId="0" fillId="0" borderId="0" xfId="2" applyNumberFormat="1" applyFont="1" applyFill="1" applyBorder="1"/>
    <xf numFmtId="1" fontId="0" fillId="0" borderId="0" xfId="2" applyNumberFormat="1" applyFont="1" applyFill="1" applyBorder="1" applyAlignment="1">
      <alignment horizontal="right"/>
    </xf>
    <xf numFmtId="0" fontId="1" fillId="0" borderId="8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horizontal="center" wrapText="1"/>
    </xf>
    <xf numFmtId="0" fontId="5" fillId="0" borderId="29" xfId="13" applyFont="1" applyFill="1" applyBorder="1" applyAlignment="1">
      <alignment horizontal="center" vertical="top" wrapText="1"/>
    </xf>
    <xf numFmtId="0" fontId="20" fillId="0" borderId="29" xfId="13" applyFont="1" applyFill="1" applyBorder="1" applyAlignment="1">
      <alignment horizontal="center" vertical="top" wrapText="1"/>
    </xf>
    <xf numFmtId="2" fontId="5" fillId="0" borderId="29" xfId="13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165" fontId="0" fillId="0" borderId="8" xfId="0" applyNumberFormat="1" applyFill="1" applyBorder="1" applyAlignment="1"/>
    <xf numFmtId="0" fontId="0" fillId="0" borderId="8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167" fontId="0" fillId="0" borderId="0" xfId="0" applyNumberFormat="1" applyFill="1" applyBorder="1" applyAlignment="1">
      <alignment horizontal="right" wrapText="1"/>
    </xf>
    <xf numFmtId="2" fontId="0" fillId="0" borderId="10" xfId="0" applyNumberFormat="1" applyFill="1" applyBorder="1" applyAlignment="1">
      <alignment horizontal="right" wrapText="1"/>
    </xf>
    <xf numFmtId="0" fontId="0" fillId="0" borderId="15" xfId="0" applyFill="1" applyBorder="1" applyAlignment="1">
      <alignment horizontal="right" wrapText="1"/>
    </xf>
    <xf numFmtId="1" fontId="10" fillId="0" borderId="0" xfId="0" applyNumberFormat="1" applyFont="1" applyFill="1" applyBorder="1" applyAlignment="1">
      <alignment horizontal="right" wrapText="1"/>
    </xf>
    <xf numFmtId="2" fontId="10" fillId="0" borderId="10" xfId="0" applyNumberFormat="1" applyFont="1" applyFill="1" applyBorder="1" applyAlignment="1">
      <alignment horizontal="right" wrapText="1"/>
    </xf>
    <xf numFmtId="166" fontId="0" fillId="0" borderId="0" xfId="1" applyNumberFormat="1" applyFont="1" applyFill="1" applyBorder="1"/>
    <xf numFmtId="167" fontId="0" fillId="0" borderId="10" xfId="0" applyNumberFormat="1" applyFill="1" applyBorder="1"/>
    <xf numFmtId="0" fontId="0" fillId="0" borderId="23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26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3" xfId="0" applyFill="1" applyBorder="1" applyAlignment="1">
      <alignment horizontal="right" wrapText="1"/>
    </xf>
    <xf numFmtId="0" fontId="0" fillId="0" borderId="30" xfId="0" applyFill="1" applyBorder="1" applyAlignment="1">
      <alignment horizontal="right" wrapText="1"/>
    </xf>
    <xf numFmtId="0" fontId="0" fillId="0" borderId="39" xfId="0" applyFill="1" applyBorder="1" applyAlignment="1">
      <alignment horizontal="right" wrapText="1"/>
    </xf>
    <xf numFmtId="0" fontId="0" fillId="0" borderId="2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4" xfId="0" applyFill="1" applyBorder="1" applyAlignment="1">
      <alignment horizontal="right" wrapText="1"/>
    </xf>
    <xf numFmtId="0" fontId="0" fillId="0" borderId="16" xfId="0" applyFill="1" applyBorder="1" applyAlignment="1">
      <alignment horizontal="right" wrapText="1"/>
    </xf>
    <xf numFmtId="1" fontId="0" fillId="0" borderId="0" xfId="0" applyNumberFormat="1" applyFill="1" applyBorder="1" applyAlignment="1">
      <alignment horizontal="right" wrapText="1"/>
    </xf>
    <xf numFmtId="165" fontId="0" fillId="0" borderId="8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7" fontId="0" fillId="0" borderId="16" xfId="0" applyNumberFormat="1" applyFill="1" applyBorder="1" applyAlignment="1">
      <alignment horizontal="right" wrapText="1"/>
    </xf>
    <xf numFmtId="3" fontId="10" fillId="0" borderId="0" xfId="0" applyNumberFormat="1" applyFont="1" applyFill="1" applyBorder="1" applyAlignment="1">
      <alignment horizontal="right" wrapText="1"/>
    </xf>
    <xf numFmtId="0" fontId="0" fillId="0" borderId="35" xfId="0" applyFill="1" applyBorder="1" applyAlignment="1">
      <alignment wrapText="1"/>
    </xf>
    <xf numFmtId="0" fontId="0" fillId="0" borderId="36" xfId="0" applyFill="1" applyBorder="1" applyAlignment="1">
      <alignment wrapText="1"/>
    </xf>
    <xf numFmtId="0" fontId="0" fillId="0" borderId="37" xfId="0" applyFill="1" applyBorder="1" applyAlignment="1">
      <alignment wrapText="1"/>
    </xf>
    <xf numFmtId="0" fontId="0" fillId="0" borderId="38" xfId="0" applyFill="1" applyBorder="1"/>
    <xf numFmtId="1" fontId="0" fillId="0" borderId="38" xfId="0" applyNumberFormat="1" applyFill="1" applyBorder="1" applyAlignment="1">
      <alignment wrapText="1"/>
    </xf>
    <xf numFmtId="165" fontId="0" fillId="0" borderId="35" xfId="0" applyNumberFormat="1" applyFill="1" applyBorder="1" applyAlignment="1"/>
    <xf numFmtId="165" fontId="0" fillId="0" borderId="38" xfId="0" applyNumberFormat="1" applyFill="1" applyBorder="1"/>
    <xf numFmtId="0" fontId="0" fillId="0" borderId="35" xfId="0" applyFill="1" applyBorder="1" applyAlignment="1">
      <alignment horizontal="right" wrapText="1"/>
    </xf>
    <xf numFmtId="3" fontId="0" fillId="0" borderId="38" xfId="0" applyNumberFormat="1" applyFill="1" applyBorder="1"/>
    <xf numFmtId="0" fontId="0" fillId="0" borderId="38" xfId="0" applyFill="1" applyBorder="1" applyAlignment="1">
      <alignment horizontal="right" wrapText="1"/>
    </xf>
    <xf numFmtId="167" fontId="0" fillId="0" borderId="38" xfId="0" applyNumberFormat="1" applyFill="1" applyBorder="1" applyAlignment="1">
      <alignment horizontal="right" wrapText="1"/>
    </xf>
    <xf numFmtId="2" fontId="0" fillId="0" borderId="37" xfId="0" applyNumberFormat="1" applyFill="1" applyBorder="1" applyAlignment="1">
      <alignment horizontal="right" wrapText="1"/>
    </xf>
    <xf numFmtId="0" fontId="0" fillId="0" borderId="41" xfId="0" applyFill="1" applyBorder="1" applyAlignment="1">
      <alignment horizontal="right" wrapText="1"/>
    </xf>
    <xf numFmtId="1" fontId="10" fillId="0" borderId="37" xfId="0" applyNumberFormat="1" applyFont="1" applyFill="1" applyBorder="1" applyAlignment="1">
      <alignment horizontal="right" wrapText="1"/>
    </xf>
    <xf numFmtId="166" fontId="0" fillId="0" borderId="38" xfId="1" applyNumberFormat="1" applyFont="1" applyFill="1" applyBorder="1"/>
    <xf numFmtId="167" fontId="0" fillId="0" borderId="37" xfId="0" applyNumberFormat="1" applyFill="1" applyBorder="1"/>
    <xf numFmtId="0" fontId="0" fillId="0" borderId="0" xfId="0" applyFont="1" applyFill="1" applyBorder="1" applyAlignment="1">
      <alignment horizontal="right" wrapText="1"/>
    </xf>
    <xf numFmtId="2" fontId="0" fillId="0" borderId="0" xfId="0" applyNumberFormat="1" applyFont="1" applyFill="1" applyBorder="1" applyAlignment="1">
      <alignment horizontal="right" wrapText="1"/>
    </xf>
    <xf numFmtId="2" fontId="0" fillId="0" borderId="0" xfId="0" applyNumberFormat="1" applyFill="1" applyBorder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2" fontId="0" fillId="0" borderId="0" xfId="0" applyNumberFormat="1" applyFill="1" applyAlignment="1">
      <alignment horizontal="right" wrapText="1"/>
    </xf>
    <xf numFmtId="165" fontId="5" fillId="0" borderId="0" xfId="75" applyNumberFormat="1" applyFont="1" applyFill="1"/>
    <xf numFmtId="165" fontId="5" fillId="0" borderId="11" xfId="75" applyNumberFormat="1" applyFont="1" applyFill="1" applyBorder="1"/>
    <xf numFmtId="165" fontId="5" fillId="0" borderId="10" xfId="75" applyNumberFormat="1" applyFont="1" applyFill="1" applyBorder="1"/>
    <xf numFmtId="165" fontId="5" fillId="0" borderId="2" xfId="75" applyNumberFormat="1" applyFont="1" applyFill="1" applyBorder="1"/>
    <xf numFmtId="165" fontId="5" fillId="0" borderId="9" xfId="75" applyNumberFormat="1" applyFont="1" applyFill="1" applyBorder="1"/>
    <xf numFmtId="165" fontId="5" fillId="0" borderId="0" xfId="75" applyNumberFormat="1" applyFont="1" applyFill="1" applyAlignment="1">
      <alignment horizontal="right"/>
    </xf>
    <xf numFmtId="165" fontId="5" fillId="0" borderId="13" xfId="75" applyNumberFormat="1" applyFont="1" applyFill="1" applyBorder="1"/>
    <xf numFmtId="165" fontId="0" fillId="0" borderId="0" xfId="0" applyNumberFormat="1" applyFill="1" applyBorder="1" applyAlignment="1">
      <alignment horizontal="right" vertical="top"/>
    </xf>
    <xf numFmtId="1" fontId="3" fillId="0" borderId="0" xfId="0" applyNumberFormat="1" applyFont="1" applyFill="1" applyBorder="1" applyAlignment="1">
      <alignment horizontal="right"/>
    </xf>
    <xf numFmtId="0" fontId="0" fillId="8" borderId="0" xfId="0" applyFill="1" applyBorder="1"/>
    <xf numFmtId="0" fontId="0" fillId="8" borderId="1" xfId="0" applyFill="1" applyBorder="1" applyAlignment="1">
      <alignment horizontal="left" vertical="top" wrapText="1"/>
    </xf>
    <xf numFmtId="1" fontId="5" fillId="0" borderId="0" xfId="1" applyNumberFormat="1" applyFont="1" applyFill="1"/>
    <xf numFmtId="1" fontId="5" fillId="0" borderId="0" xfId="1" applyNumberFormat="1" applyFont="1" applyFill="1" applyBorder="1"/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top"/>
    </xf>
    <xf numFmtId="3" fontId="0" fillId="0" borderId="0" xfId="0" applyNumberFormat="1" applyFill="1" applyBorder="1"/>
    <xf numFmtId="1" fontId="0" fillId="0" borderId="11" xfId="0" applyNumberFormat="1" applyFill="1" applyBorder="1" applyAlignment="1">
      <alignment horizontal="right"/>
    </xf>
    <xf numFmtId="2" fontId="10" fillId="0" borderId="15" xfId="0" applyNumberFormat="1" applyFont="1" applyFill="1" applyBorder="1" applyAlignment="1">
      <alignment horizontal="center"/>
    </xf>
    <xf numFmtId="2" fontId="11" fillId="0" borderId="41" xfId="0" applyNumberFormat="1" applyFont="1" applyFill="1" applyBorder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ont="1" applyFill="1" applyAlignment="1">
      <alignment horizontal="right"/>
    </xf>
    <xf numFmtId="0" fontId="0" fillId="8" borderId="11" xfId="0" applyFill="1" applyBorder="1"/>
    <xf numFmtId="0" fontId="0" fillId="8" borderId="10" xfId="0" applyFill="1" applyBorder="1" applyAlignment="1">
      <alignment horizontal="right"/>
    </xf>
    <xf numFmtId="0" fontId="0" fillId="8" borderId="10" xfId="0" applyFill="1" applyBorder="1"/>
    <xf numFmtId="0" fontId="0" fillId="8" borderId="0" xfId="0" applyFill="1" applyBorder="1" applyAlignment="1">
      <alignment horizontal="right"/>
    </xf>
    <xf numFmtId="0" fontId="0" fillId="0" borderId="30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38" xfId="0" applyFill="1" applyBorder="1" applyAlignment="1">
      <alignment wrapText="1"/>
    </xf>
    <xf numFmtId="0" fontId="0" fillId="8" borderId="29" xfId="0" applyFont="1" applyFill="1" applyBorder="1" applyAlignment="1">
      <alignment horizontal="center" wrapText="1"/>
    </xf>
    <xf numFmtId="0" fontId="0" fillId="8" borderId="33" xfId="0" applyFont="1" applyFill="1" applyBorder="1" applyAlignment="1">
      <alignment horizontal="center" wrapText="1"/>
    </xf>
    <xf numFmtId="0" fontId="20" fillId="8" borderId="29" xfId="12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8" borderId="29" xfId="0" applyFont="1" applyFill="1" applyBorder="1" applyAlignment="1">
      <alignment horizontal="center" wrapText="1"/>
    </xf>
    <xf numFmtId="0" fontId="0" fillId="8" borderId="0" xfId="0" applyFill="1" applyAlignment="1">
      <alignment wrapText="1"/>
    </xf>
    <xf numFmtId="0" fontId="5" fillId="8" borderId="29" xfId="13" applyFont="1" applyFill="1" applyBorder="1" applyAlignment="1">
      <alignment horizontal="center" vertical="top" wrapText="1"/>
    </xf>
    <xf numFmtId="0" fontId="20" fillId="8" borderId="29" xfId="13" applyFont="1" applyFill="1" applyBorder="1" applyAlignment="1">
      <alignment horizontal="center" vertical="top" wrapText="1"/>
    </xf>
    <xf numFmtId="0" fontId="5" fillId="8" borderId="34" xfId="12" applyFont="1" applyFill="1" applyBorder="1" applyAlignment="1">
      <alignment horizontal="center" vertical="top" wrapText="1"/>
    </xf>
    <xf numFmtId="0" fontId="5" fillId="8" borderId="1" xfId="12" applyFont="1" applyFill="1" applyBorder="1" applyAlignment="1">
      <alignment horizontal="center" vertical="top" wrapText="1"/>
    </xf>
    <xf numFmtId="0" fontId="5" fillId="2" borderId="34" xfId="12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right" wrapText="1"/>
    </xf>
    <xf numFmtId="0" fontId="1" fillId="10" borderId="1" xfId="0" applyFont="1" applyFill="1" applyBorder="1" applyAlignment="1">
      <alignment horizontal="center" vertical="center" wrapText="1"/>
    </xf>
    <xf numFmtId="0" fontId="19" fillId="10" borderId="29" xfId="13" applyFont="1" applyFill="1" applyBorder="1" applyAlignment="1">
      <alignment horizontal="center" vertical="top" wrapText="1"/>
    </xf>
    <xf numFmtId="0" fontId="5" fillId="10" borderId="29" xfId="12" applyFont="1" applyFill="1" applyBorder="1" applyAlignment="1">
      <alignment horizontal="center" vertical="top" wrapText="1"/>
    </xf>
    <xf numFmtId="0" fontId="0" fillId="10" borderId="15" xfId="0" applyFill="1" applyBorder="1" applyAlignment="1">
      <alignment horizontal="right" wrapText="1"/>
    </xf>
    <xf numFmtId="2" fontId="10" fillId="10" borderId="0" xfId="0" applyNumberFormat="1" applyFont="1" applyFill="1" applyBorder="1" applyAlignment="1">
      <alignment horizontal="center"/>
    </xf>
    <xf numFmtId="0" fontId="0" fillId="10" borderId="39" xfId="0" applyFill="1" applyBorder="1" applyAlignment="1">
      <alignment horizontal="right" wrapText="1"/>
    </xf>
    <xf numFmtId="0" fontId="0" fillId="10" borderId="40" xfId="0" applyFill="1" applyBorder="1" applyAlignment="1">
      <alignment horizontal="right" wrapText="1"/>
    </xf>
    <xf numFmtId="0" fontId="0" fillId="10" borderId="42" xfId="0" applyFill="1" applyBorder="1" applyAlignment="1">
      <alignment horizontal="right" wrapText="1"/>
    </xf>
    <xf numFmtId="0" fontId="0" fillId="10" borderId="41" xfId="0" applyFill="1" applyBorder="1" applyAlignment="1">
      <alignment horizontal="right" wrapText="1"/>
    </xf>
    <xf numFmtId="2" fontId="11" fillId="10" borderId="0" xfId="0" applyNumberFormat="1" applyFont="1" applyFill="1" applyBorder="1" applyAlignment="1">
      <alignment horizontal="center"/>
    </xf>
    <xf numFmtId="0" fontId="5" fillId="8" borderId="5" xfId="12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20" fillId="8" borderId="1" xfId="12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21" fillId="8" borderId="1" xfId="0" applyFont="1" applyFill="1" applyBorder="1" applyAlignment="1">
      <alignment horizontal="center" vertical="top" wrapText="1"/>
    </xf>
    <xf numFmtId="166" fontId="0" fillId="2" borderId="0" xfId="0" applyNumberFormat="1" applyFill="1"/>
    <xf numFmtId="0" fontId="0" fillId="8" borderId="9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left" vertical="top" wrapText="1"/>
    </xf>
    <xf numFmtId="9" fontId="0" fillId="8" borderId="1" xfId="2" applyNumberFormat="1" applyFont="1" applyFill="1" applyBorder="1" applyAlignment="1">
      <alignment vertical="top" wrapText="1"/>
    </xf>
    <xf numFmtId="0" fontId="3" fillId="8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2" applyFont="1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1" fontId="5" fillId="8" borderId="0" xfId="0" applyNumberFormat="1" applyFont="1" applyFill="1" applyBorder="1" applyAlignment="1" applyProtection="1">
      <alignment horizontal="right"/>
    </xf>
    <xf numFmtId="1" fontId="0" fillId="8" borderId="0" xfId="0" applyNumberFormat="1" applyFill="1" applyAlignment="1">
      <alignment horizontal="right"/>
    </xf>
    <xf numFmtId="0" fontId="0" fillId="8" borderId="0" xfId="1" applyNumberFormat="1" applyFont="1" applyFill="1" applyAlignment="1">
      <alignment horizontal="right"/>
    </xf>
    <xf numFmtId="0" fontId="0" fillId="8" borderId="0" xfId="0" applyFill="1" applyBorder="1" applyAlignment="1">
      <alignment horizontal="right" vertical="top"/>
    </xf>
    <xf numFmtId="0" fontId="0" fillId="8" borderId="12" xfId="0" applyFill="1" applyBorder="1" applyAlignment="1">
      <alignment horizontal="left" vertical="top" wrapText="1"/>
    </xf>
    <xf numFmtId="0" fontId="0" fillId="8" borderId="0" xfId="0" applyNumberFormat="1" applyFont="1" applyFill="1" applyBorder="1" applyAlignment="1">
      <alignment horizontal="right" vertical="top"/>
    </xf>
    <xf numFmtId="1" fontId="0" fillId="8" borderId="0" xfId="0" applyNumberFormat="1" applyFill="1" applyBorder="1"/>
    <xf numFmtId="0" fontId="0" fillId="8" borderId="0" xfId="0" applyNumberFormat="1" applyFont="1" applyFill="1" applyBorder="1" applyAlignment="1">
      <alignment vertical="top"/>
    </xf>
    <xf numFmtId="1" fontId="5" fillId="8" borderId="0" xfId="0" applyNumberFormat="1" applyFont="1" applyFill="1" applyBorder="1"/>
    <xf numFmtId="1" fontId="5" fillId="8" borderId="0" xfId="0" applyNumberFormat="1" applyFont="1" applyFill="1" applyBorder="1" applyAlignment="1">
      <alignment horizontal="right"/>
    </xf>
    <xf numFmtId="0" fontId="0" fillId="8" borderId="0" xfId="0" applyFont="1" applyFill="1" applyBorder="1"/>
    <xf numFmtId="0" fontId="0" fillId="0" borderId="0" xfId="0" applyNumberFormat="1" applyFont="1" applyFill="1" applyBorder="1"/>
    <xf numFmtId="1" fontId="2" fillId="0" borderId="0" xfId="2" applyNumberFormat="1" applyFont="1" applyFill="1"/>
    <xf numFmtId="0" fontId="0" fillId="0" borderId="32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165" fontId="23" fillId="0" borderId="0" xfId="0" applyNumberFormat="1" applyFont="1"/>
    <xf numFmtId="1" fontId="0" fillId="0" borderId="0" xfId="0" applyNumberFormat="1" applyAlignment="1">
      <alignment vertical="center" wrapText="1"/>
    </xf>
    <xf numFmtId="165" fontId="0" fillId="0" borderId="10" xfId="0" applyNumberFormat="1" applyBorder="1"/>
    <xf numFmtId="1" fontId="15" fillId="0" borderId="0" xfId="100" applyNumberFormat="1">
      <alignment horizontal="right"/>
    </xf>
    <xf numFmtId="165" fontId="22" fillId="0" borderId="0" xfId="0" applyNumberFormat="1" applyFont="1" applyAlignment="1">
      <alignment vertical="top" shrinkToFit="1"/>
    </xf>
    <xf numFmtId="1" fontId="22" fillId="0" borderId="0" xfId="0" applyNumberFormat="1" applyFont="1" applyAlignment="1">
      <alignment vertical="top" shrinkToFit="1"/>
    </xf>
    <xf numFmtId="1" fontId="0" fillId="0" borderId="0" xfId="0" applyNumberFormat="1" applyAlignment="1">
      <alignment horizontal="right"/>
    </xf>
    <xf numFmtId="1" fontId="22" fillId="0" borderId="0" xfId="0" applyNumberFormat="1" applyFont="1" applyAlignment="1">
      <alignment horizontal="right" vertical="top" indent="1" shrinkToFit="1"/>
    </xf>
    <xf numFmtId="2" fontId="0" fillId="0" borderId="0" xfId="0" applyNumberFormat="1" applyAlignment="1">
      <alignment horizontal="right"/>
    </xf>
    <xf numFmtId="165" fontId="0" fillId="0" borderId="0" xfId="2" applyNumberFormat="1" applyFont="1"/>
    <xf numFmtId="11" fontId="30" fillId="0" borderId="0" xfId="0" applyNumberFormat="1" applyFont="1"/>
    <xf numFmtId="0" fontId="30" fillId="0" borderId="0" xfId="0" applyFont="1"/>
    <xf numFmtId="0" fontId="18" fillId="0" borderId="0" xfId="129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25" fillId="0" borderId="0" xfId="0" applyNumberFormat="1" applyFont="1"/>
    <xf numFmtId="0" fontId="25" fillId="0" borderId="10" xfId="0" applyFont="1" applyBorder="1" applyAlignment="1">
      <alignment horizontal="right"/>
    </xf>
    <xf numFmtId="0" fontId="25" fillId="0" borderId="8" xfId="0" applyFont="1" applyBorder="1" applyAlignment="1">
      <alignment horizontal="right"/>
    </xf>
    <xf numFmtId="0" fontId="25" fillId="0" borderId="0" xfId="0" applyFont="1"/>
    <xf numFmtId="165" fontId="25" fillId="0" borderId="10" xfId="0" applyNumberFormat="1" applyFont="1" applyBorder="1"/>
    <xf numFmtId="0" fontId="25" fillId="0" borderId="0" xfId="0" applyFont="1" applyAlignment="1">
      <alignment horizontal="right"/>
    </xf>
    <xf numFmtId="165" fontId="25" fillId="0" borderId="0" xfId="0" applyNumberFormat="1" applyFont="1" applyAlignment="1">
      <alignment horizontal="right"/>
    </xf>
    <xf numFmtId="1" fontId="25" fillId="0" borderId="0" xfId="0" applyNumberFormat="1" applyFont="1" applyAlignment="1">
      <alignment horizontal="right"/>
    </xf>
    <xf numFmtId="2" fontId="25" fillId="0" borderId="0" xfId="0" applyNumberFormat="1" applyFont="1" applyAlignment="1">
      <alignment horizontal="right"/>
    </xf>
    <xf numFmtId="165" fontId="25" fillId="0" borderId="0" xfId="2" applyNumberFormat="1" applyFont="1"/>
    <xf numFmtId="1" fontId="25" fillId="0" borderId="0" xfId="0" applyNumberFormat="1" applyFont="1"/>
    <xf numFmtId="0" fontId="25" fillId="0" borderId="0" xfId="129" applyFont="1" applyAlignment="1">
      <alignment horizontal="right"/>
    </xf>
    <xf numFmtId="0" fontId="24" fillId="0" borderId="0" xfId="129" applyFont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right"/>
    </xf>
    <xf numFmtId="165" fontId="29" fillId="0" borderId="0" xfId="134" applyNumberFormat="1"/>
    <xf numFmtId="165" fontId="27" fillId="0" borderId="0" xfId="129" applyNumberFormat="1" applyFont="1" applyAlignment="1">
      <alignment horizontal="right"/>
    </xf>
    <xf numFmtId="165" fontId="27" fillId="0" borderId="10" xfId="129" applyNumberFormat="1" applyFont="1" applyBorder="1" applyAlignment="1">
      <alignment horizontal="right"/>
    </xf>
    <xf numFmtId="165" fontId="25" fillId="0" borderId="10" xfId="2" applyNumberFormat="1" applyFont="1" applyBorder="1"/>
    <xf numFmtId="1" fontId="27" fillId="0" borderId="0" xfId="0" applyNumberFormat="1" applyFont="1" applyAlignment="1">
      <alignment horizontal="right"/>
    </xf>
    <xf numFmtId="1" fontId="25" fillId="0" borderId="8" xfId="0" applyNumberFormat="1" applyFont="1" applyBorder="1" applyAlignment="1">
      <alignment horizontal="right" wrapText="1"/>
    </xf>
    <xf numFmtId="1" fontId="27" fillId="0" borderId="0" xfId="0" applyNumberFormat="1" applyFont="1"/>
    <xf numFmtId="0" fontId="25" fillId="0" borderId="10" xfId="129" applyFont="1" applyBorder="1" applyAlignment="1">
      <alignment horizontal="right"/>
    </xf>
    <xf numFmtId="164" fontId="0" fillId="0" borderId="0" xfId="2" applyNumberFormat="1" applyFont="1"/>
    <xf numFmtId="0" fontId="25" fillId="0" borderId="10" xfId="0" applyFont="1" applyBorder="1" applyAlignment="1">
      <alignment horizontal="right" vertical="top" wrapText="1"/>
    </xf>
    <xf numFmtId="1" fontId="25" fillId="0" borderId="10" xfId="0" applyNumberFormat="1" applyFont="1" applyBorder="1" applyAlignment="1">
      <alignment horizontal="right" wrapText="1"/>
    </xf>
    <xf numFmtId="1" fontId="25" fillId="0" borderId="6" xfId="0" applyNumberFormat="1" applyFont="1" applyBorder="1" applyAlignment="1">
      <alignment horizontal="right" wrapText="1"/>
    </xf>
    <xf numFmtId="0" fontId="24" fillId="0" borderId="0" xfId="0" applyFont="1"/>
    <xf numFmtId="0" fontId="25" fillId="0" borderId="0" xfId="0" applyFont="1" applyAlignment="1">
      <alignment horizontal="left" vertical="top"/>
    </xf>
    <xf numFmtId="0" fontId="0" fillId="0" borderId="2" xfId="0" applyBorder="1"/>
    <xf numFmtId="2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2" xfId="2" applyNumberFormat="1" applyFont="1" applyBorder="1"/>
    <xf numFmtId="2" fontId="0" fillId="0" borderId="2" xfId="0" applyNumberFormat="1" applyBorder="1"/>
    <xf numFmtId="0" fontId="25" fillId="0" borderId="7" xfId="0" applyFont="1" applyBorder="1" applyAlignment="1">
      <alignment horizontal="right" vertical="top" wrapText="1"/>
    </xf>
    <xf numFmtId="1" fontId="25" fillId="0" borderId="0" xfId="0" applyNumberFormat="1" applyFont="1" applyAlignment="1">
      <alignment vertical="center" wrapText="1"/>
    </xf>
    <xf numFmtId="0" fontId="28" fillId="0" borderId="0" xfId="0" applyFont="1"/>
    <xf numFmtId="0" fontId="25" fillId="0" borderId="9" xfId="0" applyFont="1" applyBorder="1" applyAlignment="1">
      <alignment horizontal="right"/>
    </xf>
    <xf numFmtId="0" fontId="25" fillId="0" borderId="2" xfId="0" applyFont="1" applyBorder="1" applyAlignment="1">
      <alignment horizontal="right"/>
    </xf>
    <xf numFmtId="165" fontId="25" fillId="0" borderId="9" xfId="2" applyNumberFormat="1" applyFont="1" applyBorder="1"/>
    <xf numFmtId="165" fontId="25" fillId="0" borderId="2" xfId="2" applyNumberFormat="1" applyFont="1" applyBorder="1"/>
    <xf numFmtId="165" fontId="25" fillId="0" borderId="2" xfId="0" applyNumberFormat="1" applyFont="1" applyBorder="1" applyAlignment="1">
      <alignment horizontal="right"/>
    </xf>
    <xf numFmtId="1" fontId="25" fillId="0" borderId="2" xfId="0" applyNumberFormat="1" applyFont="1" applyBorder="1" applyAlignment="1">
      <alignment horizontal="right"/>
    </xf>
    <xf numFmtId="2" fontId="25" fillId="0" borderId="2" xfId="0" applyNumberFormat="1" applyFont="1" applyBorder="1" applyAlignment="1">
      <alignment horizontal="right"/>
    </xf>
    <xf numFmtId="165" fontId="25" fillId="0" borderId="2" xfId="0" applyNumberFormat="1" applyFont="1" applyBorder="1"/>
    <xf numFmtId="0" fontId="25" fillId="0" borderId="2" xfId="0" applyFont="1" applyBorder="1"/>
    <xf numFmtId="0" fontId="25" fillId="0" borderId="2" xfId="0" applyFont="1" applyBorder="1" applyAlignment="1">
      <alignment horizontal="left" vertical="top"/>
    </xf>
    <xf numFmtId="2" fontId="25" fillId="0" borderId="15" xfId="0" applyNumberFormat="1" applyFont="1" applyBorder="1"/>
    <xf numFmtId="165" fontId="25" fillId="0" borderId="10" xfId="0" applyNumberFormat="1" applyFont="1" applyBorder="1" applyAlignment="1">
      <alignment horizontal="right"/>
    </xf>
    <xf numFmtId="1" fontId="25" fillId="0" borderId="0" xfId="100" applyNumberFormat="1" applyFont="1">
      <alignment horizontal="right"/>
    </xf>
    <xf numFmtId="165" fontId="24" fillId="0" borderId="0" xfId="0" applyNumberFormat="1" applyFont="1" applyAlignment="1">
      <alignment vertical="top" shrinkToFit="1"/>
    </xf>
    <xf numFmtId="1" fontId="24" fillId="0" borderId="0" xfId="0" applyNumberFormat="1" applyFont="1" applyAlignment="1">
      <alignment vertical="top" shrinkToFit="1"/>
    </xf>
    <xf numFmtId="1" fontId="24" fillId="0" borderId="0" xfId="0" applyNumberFormat="1" applyFont="1" applyAlignment="1">
      <alignment horizontal="right" vertical="top" indent="1" shrinkToFit="1"/>
    </xf>
    <xf numFmtId="165" fontId="24" fillId="0" borderId="43" xfId="0" applyNumberFormat="1" applyFont="1" applyBorder="1" applyAlignment="1">
      <alignment vertical="top" shrinkToFit="1"/>
    </xf>
    <xf numFmtId="1" fontId="24" fillId="0" borderId="43" xfId="0" applyNumberFormat="1" applyFont="1" applyBorder="1" applyAlignment="1">
      <alignment vertical="top" shrinkToFit="1"/>
    </xf>
    <xf numFmtId="1" fontId="24" fillId="0" borderId="43" xfId="0" applyNumberFormat="1" applyFont="1" applyBorder="1" applyAlignment="1">
      <alignment horizontal="right" vertical="top" indent="1" shrinkToFit="1"/>
    </xf>
    <xf numFmtId="2" fontId="25" fillId="0" borderId="12" xfId="0" applyNumberFormat="1" applyFont="1" applyBorder="1"/>
    <xf numFmtId="165" fontId="25" fillId="0" borderId="11" xfId="2" applyNumberFormat="1" applyFont="1" applyBorder="1"/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 wrapText="1"/>
    </xf>
    <xf numFmtId="0" fontId="25" fillId="0" borderId="1" xfId="0" applyFont="1" applyBorder="1" applyAlignment="1">
      <alignment wrapText="1"/>
    </xf>
    <xf numFmtId="0" fontId="25" fillId="0" borderId="5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0" borderId="4" xfId="0" applyFont="1" applyBorder="1" applyAlignment="1">
      <alignment vertical="center" wrapText="1"/>
    </xf>
    <xf numFmtId="0" fontId="25" fillId="0" borderId="3" xfId="0" applyFont="1" applyBorder="1" applyAlignment="1">
      <alignment vertical="center" wrapText="1"/>
    </xf>
    <xf numFmtId="0" fontId="25" fillId="0" borderId="9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6" fillId="0" borderId="12" xfId="0" applyFont="1" applyBorder="1" applyAlignment="1">
      <alignment wrapText="1"/>
    </xf>
    <xf numFmtId="0" fontId="26" fillId="0" borderId="0" xfId="0" applyFont="1" applyAlignment="1">
      <alignment wrapText="1"/>
    </xf>
    <xf numFmtId="0" fontId="25" fillId="0" borderId="10" xfId="0" applyFont="1" applyBorder="1"/>
    <xf numFmtId="0" fontId="25" fillId="0" borderId="8" xfId="0" applyFont="1" applyBorder="1"/>
    <xf numFmtId="0" fontId="26" fillId="0" borderId="2" xfId="0" applyFont="1" applyBorder="1"/>
    <xf numFmtId="1" fontId="26" fillId="0" borderId="2" xfId="0" applyNumberFormat="1" applyFont="1" applyBorder="1"/>
    <xf numFmtId="0" fontId="26" fillId="0" borderId="6" xfId="0" applyFont="1" applyBorder="1"/>
    <xf numFmtId="0" fontId="25" fillId="0" borderId="11" xfId="0" applyFont="1" applyBorder="1"/>
    <xf numFmtId="0" fontId="25" fillId="0" borderId="13" xfId="0" applyFont="1" applyBorder="1"/>
    <xf numFmtId="0" fontId="25" fillId="0" borderId="14" xfId="0" applyFont="1" applyBorder="1"/>
    <xf numFmtId="165" fontId="0" fillId="0" borderId="13" xfId="0" applyNumberFormat="1" applyBorder="1"/>
    <xf numFmtId="165" fontId="0" fillId="0" borderId="11" xfId="0" applyNumberFormat="1" applyBorder="1"/>
    <xf numFmtId="1" fontId="0" fillId="0" borderId="13" xfId="0" applyNumberFormat="1" applyBorder="1" applyAlignment="1">
      <alignment horizontal="right"/>
    </xf>
    <xf numFmtId="1" fontId="0" fillId="0" borderId="13" xfId="0" applyNumberFormat="1" applyBorder="1"/>
    <xf numFmtId="0" fontId="0" fillId="0" borderId="0" xfId="0" applyAlignment="1">
      <alignment horizontal="left" vertical="top"/>
    </xf>
    <xf numFmtId="165" fontId="0" fillId="0" borderId="2" xfId="0" applyNumberFormat="1" applyBorder="1"/>
    <xf numFmtId="165" fontId="0" fillId="0" borderId="9" xfId="0" applyNumberForma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11" borderId="4" xfId="0" applyFont="1" applyFill="1" applyBorder="1" applyAlignment="1">
      <alignment horizontal="center" vertical="center" wrapText="1"/>
    </xf>
    <xf numFmtId="0" fontId="25" fillId="11" borderId="5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6" fillId="0" borderId="5" xfId="0" applyFont="1" applyBorder="1" applyAlignment="1">
      <alignment horizontal="center" wrapText="1"/>
    </xf>
    <xf numFmtId="0" fontId="26" fillId="0" borderId="0" xfId="0" applyFont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26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0" fontId="24" fillId="0" borderId="5" xfId="0" applyFont="1" applyFill="1" applyBorder="1" applyAlignment="1">
      <alignment horizontal="left" vertical="top" wrapText="1"/>
    </xf>
    <xf numFmtId="0" fontId="25" fillId="0" borderId="5" xfId="0" applyFont="1" applyFill="1" applyBorder="1" applyAlignment="1">
      <alignment horizontal="left" vertical="top" wrapText="1"/>
    </xf>
    <xf numFmtId="1" fontId="25" fillId="0" borderId="1" xfId="0" applyNumberFormat="1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 wrapText="1"/>
    </xf>
    <xf numFmtId="0" fontId="25" fillId="0" borderId="5" xfId="0" applyFont="1" applyFill="1" applyBorder="1" applyAlignment="1">
      <alignment vertical="top" wrapText="1"/>
    </xf>
    <xf numFmtId="0" fontId="25" fillId="0" borderId="7" xfId="0" applyFont="1" applyFill="1" applyBorder="1" applyAlignment="1">
      <alignment vertical="top" wrapText="1"/>
    </xf>
    <xf numFmtId="0" fontId="25" fillId="0" borderId="9" xfId="0" applyFont="1" applyFill="1" applyBorder="1" applyAlignment="1">
      <alignment horizontal="left" vertical="top" wrapText="1"/>
    </xf>
    <xf numFmtId="0" fontId="25" fillId="0" borderId="7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vertical="top" wrapText="1"/>
    </xf>
  </cellXfs>
  <cellStyles count="147">
    <cellStyle name="Bad" xfId="13" builtinId="27"/>
    <cellStyle name="Column Heading" xfId="97" xr:uid="{00000000-0005-0000-0000-000001000000}"/>
    <cellStyle name="Column Spanner" xfId="96" xr:uid="{00000000-0005-0000-0000-000002000000}"/>
    <cellStyle name="Comma" xfId="1" builtinId="3"/>
    <cellStyle name="Comma 2" xfId="136" xr:uid="{00000000-0005-0000-0000-000004000000}"/>
    <cellStyle name="Comma 3" xfId="137" xr:uid="{00000000-0005-0000-0000-000005000000}"/>
    <cellStyle name="Comma 4" xfId="138" xr:uid="{00000000-0005-0000-0000-000006000000}"/>
    <cellStyle name="Comma 5" xfId="135" xr:uid="{00000000-0005-0000-0000-000007000000}"/>
    <cellStyle name="Currency 2" xfId="140" xr:uid="{00000000-0005-0000-0000-000008000000}"/>
    <cellStyle name="Currency 3" xfId="141" xr:uid="{00000000-0005-0000-0000-000009000000}"/>
    <cellStyle name="Currency 4" xfId="142" xr:uid="{00000000-0005-0000-0000-00000A000000}"/>
    <cellStyle name="Currency 5" xfId="143" xr:uid="{00000000-0005-0000-0000-00000B000000}"/>
    <cellStyle name="Currency 6" xfId="139" xr:uid="{00000000-0005-0000-0000-00000C000000}"/>
    <cellStyle name="Data" xfId="50" xr:uid="{00000000-0005-0000-0000-00000D000000}"/>
    <cellStyle name="Data 2" xfId="3" xr:uid="{00000000-0005-0000-0000-00000E000000}"/>
    <cellStyle name="Data 3" xfId="100" xr:uid="{00000000-0005-0000-0000-00000F000000}"/>
    <cellStyle name="Followed Hyperlink" xfId="114" builtinId="9" hidden="1"/>
    <cellStyle name="Followed Hyperlink" xfId="118" builtinId="9" hidden="1"/>
    <cellStyle name="Followed Hyperlink" xfId="122" builtinId="9" hidden="1"/>
    <cellStyle name="Followed Hyperlink" xfId="126" builtinId="9" hidden="1"/>
    <cellStyle name="Followed Hyperlink" xfId="131" builtinId="9" hidden="1"/>
    <cellStyle name="Followed Hyperlink" xfId="133" builtinId="9" hidden="1"/>
    <cellStyle name="Followed Hyperlink" xfId="128" builtinId="9" hidden="1"/>
    <cellStyle name="Followed Hyperlink" xfId="124" builtinId="9" hidden="1"/>
    <cellStyle name="Followed Hyperlink" xfId="120" builtinId="9" hidden="1"/>
    <cellStyle name="Followed Hyperlink" xfId="116" builtinId="9" hidden="1"/>
    <cellStyle name="Followed Hyperlink" xfId="112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2" builtinId="9" hidden="1"/>
    <cellStyle name="Followed Hyperlink" xfId="54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1" builtinId="9" hidden="1"/>
    <cellStyle name="Followed Hyperlink" xfId="104" builtinId="9" hidden="1"/>
    <cellStyle name="Followed Hyperlink" xfId="106" builtinId="9" hidden="1"/>
    <cellStyle name="Followed Hyperlink" xfId="110" builtinId="9" hidden="1"/>
    <cellStyle name="Followed Hyperlink" xfId="108" builtinId="9" hidden="1"/>
    <cellStyle name="Followed Hyperlink" xfId="89" builtinId="9" hidden="1"/>
    <cellStyle name="Followed Hyperlink" xfId="81" builtinId="9" hidden="1"/>
    <cellStyle name="Followed Hyperlink" xfId="72" builtinId="9" hidden="1"/>
    <cellStyle name="Followed Hyperlink" xfId="64" builtinId="9" hidden="1"/>
    <cellStyle name="Followed Hyperlink" xfId="56" builtinId="9" hidden="1"/>
    <cellStyle name="Followed Hyperlink" xfId="47" builtinId="9" hidden="1"/>
    <cellStyle name="Followed Hyperlink" xfId="39" builtinId="9" hidden="1"/>
    <cellStyle name="Followed Hyperlink" xfId="19" builtinId="9" hidden="1"/>
    <cellStyle name="Followed Hyperlink" xfId="21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23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Good" xfId="12" builtinId="26"/>
    <cellStyle name="Hyperlink" xfId="80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3" builtinId="8" hidden="1"/>
    <cellStyle name="Hyperlink" xfId="127" builtinId="8" hidden="1"/>
    <cellStyle name="Hyperlink" xfId="130" builtinId="8" hidden="1"/>
    <cellStyle name="Hyperlink" xfId="132" builtinId="8" hidden="1"/>
    <cellStyle name="Hyperlink" xfId="125" builtinId="8" hidden="1"/>
    <cellStyle name="Hyperlink" xfId="117" builtinId="8" hidden="1"/>
    <cellStyle name="Hyperlink" xfId="109" builtinId="8" hidden="1"/>
    <cellStyle name="Hyperlink" xfId="90" builtinId="8" hidden="1"/>
    <cellStyle name="Hyperlink" xfId="82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6" builtinId="8" hidden="1"/>
    <cellStyle name="Hyperlink" xfId="78" builtinId="8" hidden="1"/>
    <cellStyle name="Hyperlink" xfId="73" builtinId="8" hidden="1"/>
    <cellStyle name="Hyperlink" xfId="57" builtinId="8" hidden="1"/>
    <cellStyle name="Hyperlink" xfId="40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10" builtinId="8" hidden="1"/>
    <cellStyle name="Hyperlink" xfId="14" builtinId="8" hidden="1"/>
    <cellStyle name="Hyperlink" xfId="16" builtinId="8" hidden="1"/>
    <cellStyle name="Hyperlink" xfId="18" builtinId="8" hidden="1"/>
    <cellStyle name="Hyperlink" xfId="6" builtinId="8" hidden="1"/>
    <cellStyle name="Hyperlink" xfId="8" builtinId="8" hidden="1"/>
    <cellStyle name="Hyperlink" xfId="4" builtinId="8" hidden="1"/>
    <cellStyle name="Last Note" xfId="102" xr:uid="{00000000-0005-0000-0000-000083000000}"/>
    <cellStyle name="Neutral" xfId="75" builtinId="28"/>
    <cellStyle name="Normal" xfId="0" builtinId="0"/>
    <cellStyle name="Normal 2" xfId="92" xr:uid="{00000000-0005-0000-0000-000086000000}"/>
    <cellStyle name="Normal 2 2" xfId="144" xr:uid="{00000000-0005-0000-0000-000087000000}"/>
    <cellStyle name="Normal 3" xfId="129" xr:uid="{00000000-0005-0000-0000-000088000000}"/>
    <cellStyle name="Normal 4" xfId="134" xr:uid="{00000000-0005-0000-0000-000089000000}"/>
    <cellStyle name="Note 2" xfId="145" xr:uid="{00000000-0005-0000-0000-00008A000000}"/>
    <cellStyle name="Note or Source" xfId="101" xr:uid="{00000000-0005-0000-0000-00008B000000}"/>
    <cellStyle name="Page Header" xfId="93" xr:uid="{00000000-0005-0000-0000-00008C000000}"/>
    <cellStyle name="Panel" xfId="98" xr:uid="{00000000-0005-0000-0000-00008D000000}"/>
    <cellStyle name="Percent" xfId="2" builtinId="5"/>
    <cellStyle name="Percent 2" xfId="146" xr:uid="{00000000-0005-0000-0000-00008F000000}"/>
    <cellStyle name="Row Stub" xfId="99" xr:uid="{00000000-0005-0000-0000-000090000000}"/>
    <cellStyle name="Stub Heading" xfId="95" xr:uid="{00000000-0005-0000-0000-000091000000}"/>
    <cellStyle name="Table Title" xfId="94" xr:uid="{00000000-0005-0000-0000-000092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" name="Picture 302" descr="cl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" name="Picture 303" descr="cl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" name="Picture 304" descr="clr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" name="Picture 305" descr="clr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" name="Picture 306" descr="clr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" name="Picture 307" descr="clr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" name="Picture 308" descr="clr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" name="Picture 309" descr="clr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" name="Picture 310" descr="clr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" name="Picture 311" descr="clr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" name="Picture 312" descr="clr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" name="Picture 313" descr="clr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" name="Picture 314" descr="clr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" name="Picture 315" descr="clr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" name="Picture 316" descr="clr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" name="Picture 317" descr="clr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" name="Picture 318" descr="clr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" name="Picture 319" descr="clr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" name="Picture 320" descr="clr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" name="Picture 321" descr="clr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" name="Picture 322" descr="clr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" name="Picture 323" descr="clr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" name="Picture 324" descr="clr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" name="Picture 325" descr="clr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" name="Picture 326" descr="clr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" name="Picture 327" descr="clr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" name="Picture 328" descr="clr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" name="Picture 329" descr="clr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" name="Picture 330" descr="clr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" name="Picture 331" descr="clr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" name="Picture 332" descr="clr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" name="Picture 333" descr="clr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" name="Picture 334" descr="clr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" name="Picture 335" descr="clr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" name="Picture 336" descr="clr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" name="Picture 337" descr="clr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" name="Picture 338" descr="clr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" name="Picture 339" descr="clr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" name="Picture 340" descr="clr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" name="Picture 341" descr="clr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" name="Picture 342" descr="clr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" name="Picture 343" descr="clr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" name="Picture 344" descr="clr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" name="Picture 345" descr="clr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" name="Picture 346" descr="clr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" name="Picture 347" descr="clr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" name="Picture 348" descr="clr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" name="Picture 349" descr="clr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" name="Picture 350" descr="clr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" name="Picture 351" descr="clr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" name="Picture 352" descr="clr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" name="Picture 353" descr="clr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" name="Picture 354" descr="clr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" name="Picture 355" descr="clr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" name="Picture 356" descr="clr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" name="Picture 357" descr="clr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" name="Picture 358" descr="clr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" name="Picture 359" descr="clr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0" name="Picture 360" descr="clr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1" name="Picture 361" descr="clr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2" name="Picture 362" descr="clr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3" name="Picture 363" descr="clr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4" name="Picture 364" descr="clr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5" name="Picture 365" descr="clr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6" name="Picture 366" descr="clr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7" name="Picture 367" descr="clr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8" name="Picture 368" descr="clr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9" name="Picture 369" descr="clr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0" name="Picture 370" descr="clr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1" name="Picture 371" descr="clr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2" name="Picture 372" descr="clr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3" name="Picture 373" descr="clr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4" name="Picture 374" descr="clr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5" name="Picture 375" descr="clr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6" name="Picture 376" descr="clr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7" name="Picture 377" descr="clr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8" name="Picture 378" descr="clr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79" name="Picture 379" descr="clr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0" name="Picture 380" descr="clr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1" name="Picture 381" descr="clr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2" name="Picture 382" descr="clr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3" name="Picture 383" descr="clr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4" name="Picture 384" descr="clr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5" name="Picture 385" descr="clr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6" name="Picture 386" descr="clr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7" name="Picture 387" descr="clr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8" name="Picture 388" descr="clr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89" name="Picture 389" descr="clr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0" name="Picture 390" descr="clr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1" name="Picture 391" descr="clr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2" name="Picture 392" descr="clr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3" name="Picture 393" descr="clr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4" name="Picture 394" descr="clr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5" name="Picture 395" descr="clr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6" name="Picture 396" descr="clr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7" name="Picture 397" descr="clr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8" name="Picture 398" descr="clr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99" name="Picture 399" descr="clr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0" name="Picture 400" descr="clr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1" name="Picture 401" descr="clr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2" name="Picture 402" descr="clr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3" name="Picture 403" descr="clr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4" name="Picture 404" descr="clr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5" name="Picture 405" descr="clr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6" name="Picture 406" descr="clr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7" name="Picture 407" descr="clr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8" name="Picture 408" descr="clr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09" name="Picture 409" descr="clr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0" name="Picture 410" descr="clr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1" name="Picture 411" descr="clr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2" name="Picture 412" descr="clr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3" name="Picture 413" descr="clr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4" name="Picture 414" descr="clr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5" name="Picture 415" descr="clr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6" name="Picture 416" descr="clr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7" name="Picture 417" descr="clr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8" name="Picture 418" descr="clr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19" name="Picture 419" descr="clr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0" name="Picture 420" descr="clr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1" name="Picture 421" descr="clr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2" name="Picture 422" descr="clr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3" name="Picture 423" descr="clr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4" name="Picture 424" descr="clr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5" name="Picture 425" descr="clr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6" name="Picture 426" descr="clr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7" name="Picture 427" descr="clr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8" name="Picture 428" descr="clr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29" name="Picture 429" descr="clr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0" name="Picture 430" descr="clr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1" name="Picture 431" descr="clr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2" name="Picture 432" descr="clr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3" name="Picture 433" descr="clr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4" name="Picture 434" descr="clr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5" name="Picture 435" descr="clr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6" name="Picture 436" descr="clr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7" name="Picture 437" descr="clr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8" name="Picture 438" descr="clr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39" name="Picture 439" descr="clr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0" name="Picture 440" descr="clr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1" name="Picture 441" descr="clr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2" name="Picture 442" descr="clr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3" name="Picture 443" descr="clr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4" name="Picture 444" descr="clr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5" name="Picture 445" descr="clr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6" name="Picture 446" descr="clr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7" name="Picture 447" descr="clr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8" name="Picture 448" descr="clr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49" name="Picture 449" descr="clr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0" name="Picture 450" descr="clr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1" name="Picture 451" descr="clr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2" name="Picture 452" descr="clr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3" name="Picture 453" descr="clr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4" name="Picture 454" descr="clr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5" name="Picture 455" descr="clr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6" name="Picture 456" descr="clr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7" name="Picture 457" descr="clr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8" name="Picture 458" descr="clr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59" name="Picture 459" descr="clr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0" name="Picture 460" descr="clr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1" name="Picture 461" descr="clr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2" name="Picture 462" descr="clr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3" name="Picture 463" descr="clr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4" name="Picture 464" descr="clr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5" name="Picture 465" descr="clr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6" name="Picture 466" descr="clr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7" name="Picture 467" descr="clr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8" name="Picture 468" descr="clr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69" name="Picture 469" descr="clr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0" name="Picture 470" descr="clr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1" name="Picture 471" descr="clr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2" name="Picture 472" descr="clr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3" name="Picture 473" descr="clr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4" name="Picture 474" descr="clr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5" name="Picture 475" descr="clr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6" name="Picture 476" descr="clr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7" name="Picture 477" descr="clr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8" name="Picture 478" descr="clr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79" name="Picture 479" descr="clr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0" name="Picture 480" descr="clr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1" name="Picture 481" descr="clr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2" name="Picture 482" descr="clr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3" name="Picture 483" descr="clr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4" name="Picture 484" descr="clr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5" name="Picture 485" descr="clr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6" name="Picture 486" descr="clr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7" name="Picture 487" descr="clr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8" name="Picture 488" descr="clr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89" name="Picture 489" descr="clr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0" name="Picture 490" descr="clr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1" name="Picture 491" descr="clr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2" name="Picture 492" descr="clr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3" name="Picture 493" descr="clr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4" name="Picture 494" descr="clr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5" name="Picture 495" descr="clr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6" name="Picture 496" descr="clr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7" name="Picture 497" descr="clr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8" name="Picture 498" descr="clr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199" name="Picture 499" descr="clr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0" name="Picture 500" descr="clr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1" name="Picture 501" descr="clr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2" name="Picture 502" descr="clr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3" name="Picture 503" descr="clr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4" name="Picture 504" descr="clr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5" name="Picture 505" descr="clr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6" name="Picture 506" descr="clr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7" name="Picture 507" descr="clr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8" name="Picture 508" descr="clr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09" name="Picture 509" descr="clr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0" name="Picture 510" descr="clr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1" name="Picture 511" descr="clr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2" name="Picture 512" descr="clr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3" name="Picture 513" descr="clr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4" name="Picture 514" descr="clr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5" name="Picture 515" descr="clr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6" name="Picture 516" descr="clr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7" name="Picture 517" descr="clr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8" name="Picture 518" descr="clr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19" name="Picture 519" descr="clr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0" name="Picture 520" descr="clr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1" name="Picture 521" descr="clr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2" name="Picture 522" descr="clr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3" name="Picture 523" descr="clr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4" name="Picture 524" descr="clr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5" name="Picture 525" descr="clr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6" name="Picture 526" descr="clr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7" name="Picture 527" descr="clr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8" name="Picture 528" descr="clr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29" name="Picture 529" descr="clr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0" name="Picture 530" descr="clr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1" name="Picture 531" descr="clr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2" name="Picture 532" descr="clr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3" name="Picture 533" descr="clr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4" name="Picture 534" descr="clr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5" name="Picture 535" descr="clr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6" name="Picture 536" descr="clr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7" name="Picture 537" descr="clr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8" name="Picture 538" descr="clr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39" name="Picture 539" descr="clr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0" name="Picture 540" descr="clr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1" name="Picture 541" descr="clr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2" name="Picture 542" descr="clr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3" name="Picture 543" descr="clr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4" name="Picture 544" descr="clr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5" name="Picture 545" descr="clr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6" name="Picture 546" descr="clr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7" name="Picture 547" descr="clr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8" name="Picture 548" descr="clr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49" name="Picture 549" descr="clr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0" name="Picture 550" descr="clr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1" name="Picture 551" descr="clr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2" name="Picture 552" descr="clr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3" name="Picture 553" descr="clr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4" name="Picture 554" descr="clr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5" name="Picture 555" descr="clr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6" name="Picture 556" descr="clr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7" name="Picture 557" descr="clr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8" name="Picture 558" descr="clr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59" name="Picture 559" descr="clr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0" name="Picture 560" descr="clr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1" name="Picture 561" descr="clr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2" name="Picture 562" descr="clr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3" name="Picture 563" descr="clr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4" name="Picture 564" descr="clr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5" name="Picture 565" descr="clr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6" name="Picture 566" descr="clr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7" name="Picture 567" descr="clr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8" name="Picture 568" descr="clr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69" name="Picture 569" descr="clr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0" name="Picture 570" descr="clr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1" name="Picture 571" descr="clr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2" name="Picture 572" descr="clr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3" name="Picture 573" descr="clr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4" name="Picture 574" descr="clr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5" name="Picture 575" descr="clr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6" name="Picture 576" descr="clr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7" name="Picture 577" descr="clr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8" name="Picture 578" descr="clr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79" name="Picture 579" descr="clr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0" name="Picture 580" descr="clr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1" name="Picture 581" descr="clr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2" name="Picture 582" descr="clr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3" name="Picture 583" descr="clr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4" name="Picture 584" descr="clr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5" name="Picture 585" descr="clr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6" name="Picture 586" descr="clr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7" name="Picture 587" descr="clr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8" name="Picture 588" descr="clr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89" name="Picture 589" descr="clr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0" name="Picture 590" descr="clr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1" name="Picture 591" descr="clr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2" name="Picture 592" descr="clr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3" name="Picture 593" descr="clr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4" name="Picture 594" descr="clr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5" name="Picture 595" descr="clr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6" name="Picture 596" descr="clr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7" name="Picture 597" descr="clr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8" name="Picture 598" descr="clr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299" name="Picture 599" descr="clr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0" name="Picture 600" descr="clr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1" name="Picture 601" descr="clr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2" name="Picture 302" descr="clr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3" name="Picture 303" descr="clr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4" name="Picture 304" descr="clr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5" name="Picture 305" descr="clr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6" name="Picture 306" descr="clr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7" name="Picture 307" descr="clr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8" name="Picture 308" descr="clr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09" name="Picture 309" descr="clr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0" name="Picture 310" descr="clr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1" name="Picture 311" descr="clr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2" name="Picture 312" descr="clr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3" name="Picture 313" descr="clr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4" name="Picture 314" descr="clr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5" name="Picture 315" descr="clr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6" name="Picture 316" descr="clr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7" name="Picture 317" descr="clr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8" name="Picture 318" descr="clr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19" name="Picture 319" descr="clr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0" name="Picture 320" descr="clr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1" name="Picture 321" descr="clr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2" name="Picture 322" descr="clr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3" name="Picture 323" descr="clr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4" name="Picture 324" descr="clr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5" name="Picture 325" descr="clr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6" name="Picture 326" descr="clr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7" name="Picture 327" descr="clr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8" name="Picture 328" descr="clr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29" name="Picture 329" descr="clr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0" name="Picture 330" descr="clr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1" name="Picture 331" descr="clr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2" name="Picture 332" descr="clr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3" name="Picture 333" descr="clr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4" name="Picture 334" descr="clr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5" name="Picture 335" descr="clr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6" name="Picture 336" descr="clr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7" name="Picture 337" descr="clr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8" name="Picture 338" descr="clr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39" name="Picture 339" descr="clr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0" name="Picture 340" descr="clr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1" name="Picture 341" descr="clr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2" name="Picture 342" descr="clr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3" name="Picture 343" descr="clr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4" name="Picture 344" descr="clr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5" name="Picture 345" descr="clr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6" name="Picture 346" descr="clr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7" name="Picture 347" descr="clr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8" name="Picture 348" descr="clr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49" name="Picture 349" descr="clr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0" name="Picture 350" descr="clr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1" name="Picture 351" descr="clr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2" name="Picture 352" descr="clr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3" name="Picture 353" descr="clr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4" name="Picture 354" descr="clr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5" name="Picture 355" descr="clr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6" name="Picture 356" descr="clr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7" name="Picture 357" descr="clr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8" name="Picture 358" descr="clr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59" name="Picture 359" descr="clr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0" name="Picture 360" descr="clr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1" name="Picture 361" descr="clr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2" name="Picture 362" descr="clr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3" name="Picture 363" descr="clr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4" name="Picture 364" descr="clr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5" name="Picture 365" descr="clr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6" name="Picture 366" descr="clr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7" name="Picture 367" descr="clr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8" name="Picture 368" descr="clr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69" name="Picture 369" descr="clr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0" name="Picture 370" descr="clr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1" name="Picture 371" descr="clr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2" name="Picture 372" descr="clr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3" name="Picture 373" descr="clr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4" name="Picture 374" descr="clr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5" name="Picture 375" descr="clr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6" name="Picture 376" descr="clr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7" name="Picture 377" descr="clr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8" name="Picture 378" descr="clr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79" name="Picture 379" descr="clr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0" name="Picture 380" descr="clr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1" name="Picture 381" descr="clr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2" name="Picture 382" descr="clr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3" name="Picture 383" descr="clr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4" name="Picture 384" descr="clr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5" name="Picture 385" descr="clr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6" name="Picture 386" descr="clr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7" name="Picture 387" descr="clr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8" name="Picture 388" descr="clr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89" name="Picture 389" descr="clr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0" name="Picture 390" descr="clr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1" name="Picture 391" descr="clr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2" name="Picture 392" descr="clr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3" name="Picture 393" descr="clr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4" name="Picture 394" descr="clr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5" name="Picture 395" descr="clr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6" name="Picture 396" descr="clr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7" name="Picture 397" descr="clr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8" name="Picture 398" descr="clr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399" name="Picture 399" descr="clr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0" name="Picture 400" descr="clr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1" name="Picture 401" descr="clr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2" name="Picture 402" descr="clr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3" name="Picture 403" descr="clr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4" name="Picture 404" descr="clr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5" name="Picture 405" descr="clr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6" name="Picture 406" descr="clr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7" name="Picture 407" descr="clr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8" name="Picture 408" descr="clr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09" name="Picture 409" descr="clr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0" name="Picture 410" descr="clr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1" name="Picture 411" descr="clr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2" name="Picture 412" descr="clr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3" name="Picture 413" descr="clr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4" name="Picture 414" descr="clr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5" name="Picture 415" descr="clr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6" name="Picture 416" descr="clr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7" name="Picture 417" descr="clr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8" name="Picture 418" descr="clr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19" name="Picture 419" descr="clr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0" name="Picture 420" descr="clr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1" name="Picture 421" descr="clr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2" name="Picture 422" descr="clr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3" name="Picture 423" descr="clr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4" name="Picture 424" descr="clr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5" name="Picture 425" descr="clr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6" name="Picture 426" descr="clr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7" name="Picture 427" descr="clr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8" name="Picture 428" descr="clr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29" name="Picture 429" descr="clr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0" name="Picture 430" descr="clr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1" name="Picture 431" descr="clr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2" name="Picture 432" descr="clr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3" name="Picture 433" descr="clr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4" name="Picture 434" descr="clr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5" name="Picture 435" descr="clr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6" name="Picture 436" descr="clr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7" name="Picture 437" descr="clr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8" name="Picture 438" descr="clr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39" name="Picture 439" descr="clr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0" name="Picture 440" descr="clr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1" name="Picture 441" descr="clr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2" name="Picture 442" descr="clr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3" name="Picture 443" descr="clr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4" name="Picture 444" descr="clr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5" name="Picture 445" descr="clr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6" name="Picture 446" descr="clr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7" name="Picture 447" descr="clr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8" name="Picture 448" descr="clr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49" name="Picture 449" descr="clr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0" name="Picture 450" descr="clr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1" name="Picture 451" descr="clr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2" name="Picture 452" descr="clr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3" name="Picture 453" descr="clr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4" name="Picture 454" descr="clr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5" name="Picture 455" descr="clr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6" name="Picture 456" descr="clr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7" name="Picture 457" descr="clr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8" name="Picture 458" descr="clr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59" name="Picture 459" descr="clr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0" name="Picture 460" descr="clr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1" name="Picture 461" descr="clr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2" name="Picture 462" descr="clr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3" name="Picture 463" descr="clr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4" name="Picture 464" descr="clr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5" name="Picture 465" descr="clr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6" name="Picture 466" descr="clr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7" name="Picture 467" descr="clr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8" name="Picture 468" descr="clr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69" name="Picture 469" descr="clr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0" name="Picture 470" descr="clr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1" name="Picture 471" descr="clr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2" name="Picture 472" descr="clr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3" name="Picture 473" descr="clr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4" name="Picture 474" descr="clr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5" name="Picture 475" descr="clr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6" name="Picture 476" descr="clr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7" name="Picture 477" descr="clr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8" name="Picture 478" descr="clr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79" name="Picture 479" descr="clr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0" name="Picture 480" descr="clr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1" name="Picture 481" descr="clr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2" name="Picture 482" descr="clr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3" name="Picture 483" descr="clr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4" name="Picture 484" descr="clr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5" name="Picture 485" descr="clr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6" name="Picture 486" descr="clr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7" name="Picture 487" descr="clr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8" name="Picture 488" descr="clr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89" name="Picture 489" descr="clr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0" name="Picture 490" descr="clr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1" name="Picture 491" descr="clr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2" name="Picture 492" descr="clr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3" name="Picture 493" descr="clr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4" name="Picture 494" descr="clr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5" name="Picture 495" descr="clr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6" name="Picture 496" descr="clr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7" name="Picture 497" descr="clr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8" name="Picture 498" descr="clr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499" name="Picture 499" descr="clr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0" name="Picture 500" descr="clr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1" name="Picture 501" descr="clr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2" name="Picture 502" descr="clr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3" name="Picture 503" descr="clr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4" name="Picture 504" descr="clr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5" name="Picture 505" descr="clr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6" name="Picture 506" descr="clr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7" name="Picture 507" descr="clr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8" name="Picture 508" descr="clr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09" name="Picture 509" descr="clr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0" name="Picture 510" descr="clr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1" name="Picture 511" descr="clr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2" name="Picture 512" descr="clr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3" name="Picture 513" descr="clr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4" name="Picture 514" descr="clr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5" name="Picture 515" descr="clr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6" name="Picture 516" descr="clr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7" name="Picture 517" descr="clr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8" name="Picture 518" descr="clr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19" name="Picture 519" descr="clr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0" name="Picture 520" descr="clr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1" name="Picture 521" descr="clr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2" name="Picture 522" descr="clr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3" name="Picture 523" descr="clr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4" name="Picture 524" descr="clr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5" name="Picture 525" descr="clr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6" name="Picture 526" descr="clr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7" name="Picture 527" descr="clr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8" name="Picture 528" descr="clr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29" name="Picture 529" descr="clr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0" name="Picture 530" descr="clr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1" name="Picture 531" descr="clr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2" name="Picture 532" descr="clr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3" name="Picture 533" descr="clr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4" name="Picture 534" descr="clr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5" name="Picture 535" descr="clr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6" name="Picture 536" descr="clr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7" name="Picture 537" descr="clr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8" name="Picture 538" descr="clr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39" name="Picture 539" descr="clr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0" name="Picture 540" descr="clr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1" name="Picture 541" descr="clr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2" name="Picture 542" descr="clr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3" name="Picture 543" descr="clr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4" name="Picture 544" descr="clr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5" name="Picture 545" descr="clr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6" name="Picture 546" descr="clr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7" name="Picture 547" descr="clr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8" name="Picture 548" descr="clr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49" name="Picture 549" descr="clr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0" name="Picture 550" descr="clr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1" name="Picture 551" descr="clr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2" name="Picture 552" descr="clr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3" name="Picture 553" descr="clr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4" name="Picture 554" descr="clr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5" name="Picture 555" descr="clr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6" name="Picture 556" descr="clr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7" name="Picture 557" descr="clr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8" name="Picture 558" descr="clr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59" name="Picture 559" descr="clr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0" name="Picture 560" descr="clr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1" name="Picture 561" descr="clr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2" name="Picture 562" descr="clr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3" name="Picture 563" descr="clr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4" name="Picture 564" descr="clr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5" name="Picture 565" descr="clr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6" name="Picture 566" descr="clr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7" name="Picture 567" descr="clr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8" name="Picture 568" descr="clr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69" name="Picture 569" descr="clr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0" name="Picture 570" descr="clr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1" name="Picture 571" descr="clr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2" name="Picture 572" descr="clr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3" name="Picture 573" descr="clr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4" name="Picture 574" descr="clr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5" name="Picture 575" descr="clr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6" name="Picture 576" descr="clr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7" name="Picture 577" descr="clr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8" name="Picture 578" descr="clr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79" name="Picture 579" descr="clr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0" name="Picture 580" descr="clr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1" name="Picture 581" descr="clr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2" name="Picture 582" descr="clr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3" name="Picture 583" descr="clr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4" name="Picture 584" descr="clr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5" name="Picture 585" descr="clr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6" name="Picture 586" descr="clr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7" name="Picture 587" descr="clr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8" name="Picture 588" descr="clr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89" name="Picture 589" descr="clr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0" name="Picture 590" descr="clr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1" name="Picture 591" descr="clr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2" name="Picture 592" descr="clr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3" name="Picture 593" descr="clr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4" name="Picture 594" descr="clr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5" name="Picture 595" descr="clr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6" name="Picture 596" descr="clr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7" name="Picture 597" descr="clr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8" name="Picture 598" descr="clr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599" name="Picture 599" descr="clr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00" name="Picture 600" descr="clr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0</xdr:colOff>
      <xdr:row>55</xdr:row>
      <xdr:rowOff>9525</xdr:rowOff>
    </xdr:to>
    <xdr:pic>
      <xdr:nvPicPr>
        <xdr:cNvPr id="601" name="Picture 601" descr="clr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ABF7-3D54-4E7C-82A1-E00308D8EBC1}">
  <sheetPr>
    <tabColor rgb="FF00B050"/>
  </sheetPr>
  <dimension ref="A1:AW109"/>
  <sheetViews>
    <sheetView tabSelected="1" workbookViewId="0">
      <pane xSplit="3" ySplit="4" topLeftCell="D105" activePane="bottomRight" state="frozen"/>
      <selection pane="topRight" activeCell="D1" sqref="D1"/>
      <selection pane="bottomLeft" activeCell="B5" sqref="B5"/>
      <selection pane="bottomRight" activeCell="F3" sqref="F3"/>
    </sheetView>
  </sheetViews>
  <sheetFormatPr baseColWidth="10" defaultColWidth="8.83203125" defaultRowHeight="15"/>
  <cols>
    <col min="1" max="1" width="18.6640625" style="6" customWidth="1"/>
    <col min="2" max="2" width="8.83203125" style="6" customWidth="1"/>
    <col min="3" max="3" width="18" style="6" customWidth="1"/>
    <col min="4" max="4" width="10" style="6" bestFit="1" customWidth="1"/>
    <col min="5" max="7" width="8.83203125" style="6"/>
    <col min="8" max="8" width="12.5" style="6" bestFit="1" customWidth="1"/>
    <col min="9" max="9" width="11.5" style="6" bestFit="1" customWidth="1"/>
    <col min="10" max="12" width="8.83203125" style="6"/>
    <col min="13" max="13" width="14.5" style="6" customWidth="1"/>
    <col min="14" max="28" width="8.83203125" style="6"/>
    <col min="29" max="29" width="10" style="6" bestFit="1" customWidth="1"/>
    <col min="30" max="41" width="8.83203125" style="6"/>
    <col min="42" max="42" width="10.5" style="6" customWidth="1"/>
    <col min="43" max="43" width="8.83203125" style="6"/>
    <col min="44" max="44" width="10.83203125" style="6" customWidth="1"/>
    <col min="45" max="16384" width="8.83203125" style="6"/>
  </cols>
  <sheetData>
    <row r="1" spans="1:49">
      <c r="A1" s="6" t="s">
        <v>0</v>
      </c>
      <c r="D1" s="355" t="s">
        <v>1</v>
      </c>
      <c r="E1" s="355"/>
      <c r="F1" s="355"/>
      <c r="G1" s="355"/>
      <c r="H1" s="355"/>
      <c r="I1" s="355"/>
      <c r="J1" s="355"/>
      <c r="K1" s="355"/>
      <c r="L1" s="355"/>
      <c r="M1" s="356" t="s">
        <v>2</v>
      </c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  <c r="Z1" s="356"/>
      <c r="AA1" s="356"/>
      <c r="AB1" s="356"/>
      <c r="AC1" s="356" t="s">
        <v>3</v>
      </c>
      <c r="AD1" s="356"/>
      <c r="AE1" s="356"/>
      <c r="AF1" s="356"/>
      <c r="AG1" s="356"/>
      <c r="AH1" s="356"/>
      <c r="AI1" s="356"/>
      <c r="AJ1" s="356"/>
      <c r="AK1" s="356"/>
      <c r="AL1" s="356"/>
      <c r="AM1" s="356"/>
      <c r="AN1" s="356"/>
      <c r="AO1" s="356"/>
      <c r="AP1" s="352" t="s">
        <v>4</v>
      </c>
      <c r="AQ1" s="353"/>
      <c r="AR1" s="353"/>
      <c r="AS1" s="353"/>
      <c r="AT1" s="353"/>
      <c r="AU1" s="353"/>
      <c r="AV1" s="353"/>
      <c r="AW1" s="354"/>
    </row>
    <row r="2" spans="1:49">
      <c r="D2" s="346" t="s">
        <v>5</v>
      </c>
      <c r="E2" s="347"/>
      <c r="F2" s="347"/>
      <c r="G2" s="347"/>
      <c r="H2" s="347"/>
      <c r="I2" s="348"/>
      <c r="J2" s="346" t="s">
        <v>6</v>
      </c>
      <c r="K2" s="347"/>
      <c r="L2" s="348"/>
      <c r="M2" s="345" t="s">
        <v>5</v>
      </c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 t="s">
        <v>6</v>
      </c>
      <c r="Y2" s="345"/>
      <c r="Z2" s="345"/>
      <c r="AA2" s="345"/>
      <c r="AB2" s="345"/>
      <c r="AC2" s="346" t="s">
        <v>5</v>
      </c>
      <c r="AD2" s="347"/>
      <c r="AE2" s="347"/>
      <c r="AF2" s="347"/>
      <c r="AG2" s="347"/>
      <c r="AH2" s="347"/>
      <c r="AI2" s="348"/>
      <c r="AJ2" s="346" t="s">
        <v>6</v>
      </c>
      <c r="AK2" s="353"/>
      <c r="AL2" s="353"/>
      <c r="AM2" s="353"/>
      <c r="AN2" s="353"/>
      <c r="AO2" s="354"/>
      <c r="AP2" s="349" t="s">
        <v>5</v>
      </c>
      <c r="AQ2" s="350"/>
      <c r="AR2" s="350"/>
      <c r="AS2" s="351"/>
      <c r="AT2" s="352" t="s">
        <v>6</v>
      </c>
      <c r="AU2" s="353"/>
      <c r="AV2" s="353"/>
      <c r="AW2" s="354"/>
    </row>
    <row r="3" spans="1:49" ht="112">
      <c r="A3" s="344" t="s">
        <v>7</v>
      </c>
      <c r="B3" s="343" t="s">
        <v>8</v>
      </c>
      <c r="C3" s="342" t="s">
        <v>9</v>
      </c>
      <c r="D3" s="340" t="s">
        <v>10</v>
      </c>
      <c r="E3" s="340" t="s">
        <v>11</v>
      </c>
      <c r="F3" s="340" t="s">
        <v>12</v>
      </c>
      <c r="G3" s="340" t="s">
        <v>13</v>
      </c>
      <c r="H3" s="340" t="s">
        <v>14</v>
      </c>
      <c r="I3" s="340" t="s">
        <v>15</v>
      </c>
      <c r="J3" s="340" t="s">
        <v>16</v>
      </c>
      <c r="K3" s="340" t="s">
        <v>17</v>
      </c>
      <c r="L3" s="341" t="s">
        <v>18</v>
      </c>
      <c r="M3" s="340" t="s">
        <v>11</v>
      </c>
      <c r="N3" s="340" t="s">
        <v>19</v>
      </c>
      <c r="O3" s="340" t="s">
        <v>20</v>
      </c>
      <c r="P3" s="340" t="s">
        <v>21</v>
      </c>
      <c r="Q3" s="339" t="s">
        <v>22</v>
      </c>
      <c r="R3" s="339" t="s">
        <v>23</v>
      </c>
      <c r="S3" s="339" t="s">
        <v>24</v>
      </c>
      <c r="T3" s="339" t="s">
        <v>25</v>
      </c>
      <c r="U3" s="339" t="s">
        <v>26</v>
      </c>
      <c r="V3" s="340" t="s">
        <v>27</v>
      </c>
      <c r="W3" s="340" t="s">
        <v>28</v>
      </c>
      <c r="X3" s="339" t="s">
        <v>29</v>
      </c>
      <c r="Y3" s="339" t="s">
        <v>30</v>
      </c>
      <c r="Z3" s="339" t="s">
        <v>31</v>
      </c>
      <c r="AA3" s="339" t="s">
        <v>32</v>
      </c>
      <c r="AB3" s="339" t="s">
        <v>33</v>
      </c>
      <c r="AC3" s="339" t="s">
        <v>10</v>
      </c>
      <c r="AD3" s="339" t="s">
        <v>34</v>
      </c>
      <c r="AE3" s="339" t="s">
        <v>35</v>
      </c>
      <c r="AF3" s="339" t="s">
        <v>36</v>
      </c>
      <c r="AG3" s="339" t="s">
        <v>37</v>
      </c>
      <c r="AH3" s="339" t="s">
        <v>38</v>
      </c>
      <c r="AI3" s="339" t="s">
        <v>39</v>
      </c>
      <c r="AJ3" s="339" t="s">
        <v>40</v>
      </c>
      <c r="AK3" s="339" t="s">
        <v>41</v>
      </c>
      <c r="AL3" s="339" t="s">
        <v>42</v>
      </c>
      <c r="AM3" s="339" t="s">
        <v>43</v>
      </c>
      <c r="AN3" s="339" t="s">
        <v>44</v>
      </c>
      <c r="AO3" s="339" t="s">
        <v>45</v>
      </c>
      <c r="AP3" s="339" t="s">
        <v>46</v>
      </c>
      <c r="AQ3" s="339" t="s">
        <v>47</v>
      </c>
      <c r="AR3" s="339" t="s">
        <v>48</v>
      </c>
      <c r="AS3" s="339" t="s">
        <v>49</v>
      </c>
      <c r="AT3" s="339" t="s">
        <v>50</v>
      </c>
      <c r="AU3" s="339" t="s">
        <v>51</v>
      </c>
      <c r="AV3" s="339" t="s">
        <v>52</v>
      </c>
      <c r="AW3" s="339" t="s">
        <v>53</v>
      </c>
    </row>
    <row r="4" spans="1:49">
      <c r="A4" s="230" t="s">
        <v>54</v>
      </c>
      <c r="B4" s="230" t="s">
        <v>55</v>
      </c>
      <c r="D4" s="6">
        <v>4785040</v>
      </c>
      <c r="E4" s="6">
        <v>780618</v>
      </c>
      <c r="F4" s="6">
        <v>416469</v>
      </c>
      <c r="G4" s="6">
        <v>312156</v>
      </c>
      <c r="H4" s="6">
        <v>2924082</v>
      </c>
      <c r="I4" s="6">
        <v>763886</v>
      </c>
      <c r="J4" s="232">
        <f t="shared" ref="J4:J35" si="0">E4/D4*100</f>
        <v>16.313719425542942</v>
      </c>
      <c r="K4" s="232">
        <f t="shared" ref="K4:K35" si="1">F4/H4*100</f>
        <v>14.24272643516837</v>
      </c>
      <c r="L4" s="331">
        <f t="shared" ref="L4:L35" si="2">G4/I4*100</f>
        <v>40.86421272284084</v>
      </c>
      <c r="M4" s="6">
        <v>780618</v>
      </c>
      <c r="N4" s="6">
        <v>542296</v>
      </c>
      <c r="O4" s="6">
        <v>208984</v>
      </c>
      <c r="P4" s="248">
        <f t="shared" ref="P4:P35" si="3">SUM(Q4:U4)</f>
        <v>29338</v>
      </c>
      <c r="Q4" s="6">
        <v>6268</v>
      </c>
      <c r="R4" s="6">
        <v>3981</v>
      </c>
      <c r="S4" s="6">
        <v>486</v>
      </c>
      <c r="T4" s="6">
        <v>4195</v>
      </c>
      <c r="U4" s="6">
        <v>14408</v>
      </c>
      <c r="V4" s="6">
        <v>13889</v>
      </c>
      <c r="W4" s="6">
        <v>533923</v>
      </c>
      <c r="X4" s="144">
        <f t="shared" ref="X4:X35" si="4">N4/M4*100</f>
        <v>69.470086521192187</v>
      </c>
      <c r="Y4" s="144">
        <f t="shared" ref="Y4:Y35" si="5">O4/M4*100</f>
        <v>26.771609160946841</v>
      </c>
      <c r="Z4" s="144">
        <f t="shared" ref="Z4:Z35" si="6">P4/M4*100</f>
        <v>3.758304317860977</v>
      </c>
      <c r="AA4" s="144">
        <f t="shared" ref="AA4:AA35" si="7">V4/M4*100</f>
        <v>1.779231326974269</v>
      </c>
      <c r="AB4" s="145">
        <f t="shared" ref="AB4:AB35" si="8">W4/M4*100</f>
        <v>68.397474821231384</v>
      </c>
      <c r="AC4" s="6">
        <v>4785040</v>
      </c>
      <c r="AD4" s="6">
        <v>203134</v>
      </c>
      <c r="AE4" s="6">
        <v>145490</v>
      </c>
      <c r="AF4" s="6">
        <v>295224</v>
      </c>
      <c r="AG4" s="6">
        <v>445331</v>
      </c>
      <c r="AH4" s="6">
        <v>155154</v>
      </c>
      <c r="AI4" s="6">
        <v>283390</v>
      </c>
      <c r="AJ4" s="232">
        <f t="shared" ref="AJ4:AJ35" si="9">AD4/AC4*100</f>
        <v>4.2451891729222746</v>
      </c>
      <c r="AK4" s="232">
        <f t="shared" ref="AK4:AK35" si="10">AE4/AC4*100</f>
        <v>3.0405179476033637</v>
      </c>
      <c r="AL4" s="232">
        <f t="shared" ref="AL4:AL35" si="11">AF4/AC4*100</f>
        <v>6.1697289886813902</v>
      </c>
      <c r="AM4" s="232">
        <f t="shared" ref="AM4:AM35" si="12">AG4/AC4*100</f>
        <v>9.3067351579088164</v>
      </c>
      <c r="AN4" s="232">
        <f t="shared" ref="AN4:AN35" si="13">AH4/AC4*100</f>
        <v>3.2424807316135293</v>
      </c>
      <c r="AO4" s="331">
        <f t="shared" ref="AO4:AO35" si="14">AI4/AC4*100</f>
        <v>5.9224165315232478</v>
      </c>
      <c r="AP4" s="6">
        <v>2299032</v>
      </c>
      <c r="AQ4" s="6">
        <v>372105</v>
      </c>
      <c r="AR4" s="6">
        <v>2486008</v>
      </c>
      <c r="AS4" s="6">
        <v>408513</v>
      </c>
      <c r="AT4" s="232">
        <f t="shared" ref="AT4:AT35" si="15">AQ4/AP4*100</f>
        <v>16.185290156900816</v>
      </c>
      <c r="AU4" s="232">
        <f t="shared" ref="AU4:AU35" si="16">AS4/AR4*100</f>
        <v>16.432489356430068</v>
      </c>
      <c r="AV4" s="232">
        <f t="shared" ref="AV4:AV35" si="17">AQ4/(SUM(AS4,AQ4))*100</f>
        <v>47.668001506498697</v>
      </c>
      <c r="AW4" s="232">
        <f t="shared" ref="AW4:AW35" si="18">AS4/(SUM(AS4,AQ4))*100</f>
        <v>52.33199849350131</v>
      </c>
    </row>
    <row r="5" spans="1:49">
      <c r="A5" s="230" t="s">
        <v>56</v>
      </c>
      <c r="B5" s="230" t="s">
        <v>57</v>
      </c>
      <c r="D5" s="6">
        <v>714106</v>
      </c>
      <c r="E5" s="6">
        <v>85895</v>
      </c>
      <c r="F5" s="6">
        <v>49019</v>
      </c>
      <c r="G5" s="6">
        <v>30148</v>
      </c>
      <c r="H5" s="6">
        <v>451328</v>
      </c>
      <c r="I5" s="6">
        <v>77093</v>
      </c>
      <c r="J5" s="232">
        <f t="shared" si="0"/>
        <v>12.028326326903848</v>
      </c>
      <c r="K5" s="232">
        <f t="shared" si="1"/>
        <v>10.861058919455473</v>
      </c>
      <c r="L5" s="235">
        <f t="shared" si="2"/>
        <v>39.106014813277469</v>
      </c>
      <c r="M5" s="6">
        <v>85895</v>
      </c>
      <c r="N5" s="6">
        <v>56099</v>
      </c>
      <c r="O5" s="6">
        <v>3068</v>
      </c>
      <c r="P5" s="248">
        <f t="shared" si="3"/>
        <v>26728</v>
      </c>
      <c r="Q5" s="6">
        <v>14706</v>
      </c>
      <c r="R5" s="6">
        <v>4363</v>
      </c>
      <c r="S5" s="6">
        <v>724</v>
      </c>
      <c r="T5" s="6">
        <v>1042</v>
      </c>
      <c r="U5" s="6">
        <v>5893</v>
      </c>
      <c r="V5" s="6">
        <v>4882</v>
      </c>
      <c r="W5" s="6">
        <v>53436</v>
      </c>
      <c r="X5" s="144">
        <f t="shared" si="4"/>
        <v>65.311135688922519</v>
      </c>
      <c r="Y5" s="144">
        <f t="shared" si="5"/>
        <v>3.5718027824669649</v>
      </c>
      <c r="Z5" s="144">
        <f t="shared" si="6"/>
        <v>31.117061528610513</v>
      </c>
      <c r="AA5" s="144">
        <f t="shared" si="7"/>
        <v>5.683683567145934</v>
      </c>
      <c r="AB5" s="146">
        <f t="shared" si="8"/>
        <v>62.210838814832059</v>
      </c>
      <c r="AC5" s="6">
        <v>714106</v>
      </c>
      <c r="AD5" s="6">
        <v>32428</v>
      </c>
      <c r="AE5" s="6">
        <v>17152</v>
      </c>
      <c r="AF5" s="6">
        <v>30196</v>
      </c>
      <c r="AG5" s="6">
        <v>38460</v>
      </c>
      <c r="AH5" s="6">
        <v>14588</v>
      </c>
      <c r="AI5" s="6">
        <v>25072</v>
      </c>
      <c r="AJ5" s="232">
        <f t="shared" si="9"/>
        <v>4.5410625313328827</v>
      </c>
      <c r="AK5" s="232">
        <f t="shared" si="10"/>
        <v>2.4018843140934258</v>
      </c>
      <c r="AL5" s="232">
        <f t="shared" si="11"/>
        <v>4.2285038915791207</v>
      </c>
      <c r="AM5" s="232">
        <f t="shared" si="12"/>
        <v>5.3857550559720826</v>
      </c>
      <c r="AN5" s="232">
        <f t="shared" si="13"/>
        <v>2.0428339770286201</v>
      </c>
      <c r="AO5" s="235">
        <f t="shared" si="14"/>
        <v>3.5109633583809687</v>
      </c>
      <c r="AP5" s="6">
        <v>365014</v>
      </c>
      <c r="AQ5" s="6">
        <v>46319</v>
      </c>
      <c r="AR5" s="6">
        <v>349092</v>
      </c>
      <c r="AS5" s="6">
        <v>39576</v>
      </c>
      <c r="AT5" s="232">
        <f t="shared" si="15"/>
        <v>12.68965025999003</v>
      </c>
      <c r="AU5" s="232">
        <f t="shared" si="16"/>
        <v>11.336839572376336</v>
      </c>
      <c r="AV5" s="232">
        <f t="shared" si="17"/>
        <v>53.925141160719484</v>
      </c>
      <c r="AW5" s="232">
        <f t="shared" si="18"/>
        <v>46.074858839280516</v>
      </c>
    </row>
    <row r="6" spans="1:49">
      <c r="A6" s="230" t="s">
        <v>58</v>
      </c>
      <c r="B6" s="230" t="s">
        <v>59</v>
      </c>
      <c r="D6" s="6">
        <v>6838270</v>
      </c>
      <c r="E6" s="6">
        <v>885094</v>
      </c>
      <c r="F6" s="6">
        <v>425886</v>
      </c>
      <c r="G6" s="6">
        <v>393548</v>
      </c>
      <c r="H6" s="6">
        <v>4059983</v>
      </c>
      <c r="I6" s="6">
        <v>1146668</v>
      </c>
      <c r="J6" s="232">
        <f t="shared" si="0"/>
        <v>12.943244417082097</v>
      </c>
      <c r="K6" s="232">
        <f t="shared" si="1"/>
        <v>10.489846878669198</v>
      </c>
      <c r="L6" s="235">
        <f t="shared" si="2"/>
        <v>34.32100660348069</v>
      </c>
      <c r="M6" s="6">
        <v>885094</v>
      </c>
      <c r="N6" s="6">
        <v>718819</v>
      </c>
      <c r="O6" s="6">
        <v>35794</v>
      </c>
      <c r="P6" s="248">
        <f t="shared" si="3"/>
        <v>130481</v>
      </c>
      <c r="Q6" s="6">
        <v>42275</v>
      </c>
      <c r="R6" s="6">
        <v>16643</v>
      </c>
      <c r="S6" s="6">
        <v>1026</v>
      </c>
      <c r="T6" s="6">
        <v>42999</v>
      </c>
      <c r="U6" s="6">
        <v>27538</v>
      </c>
      <c r="V6" s="6">
        <v>199949</v>
      </c>
      <c r="W6" s="6">
        <v>579039</v>
      </c>
      <c r="X6" s="144">
        <f t="shared" si="4"/>
        <v>81.213859770826602</v>
      </c>
      <c r="Y6" s="144">
        <f t="shared" si="5"/>
        <v>4.0440902322239225</v>
      </c>
      <c r="Z6" s="144">
        <f t="shared" si="6"/>
        <v>14.742049996949477</v>
      </c>
      <c r="AA6" s="144">
        <f t="shared" si="7"/>
        <v>22.590707879615046</v>
      </c>
      <c r="AB6" s="146">
        <f t="shared" si="8"/>
        <v>65.421186902182143</v>
      </c>
      <c r="AC6" s="6">
        <v>6838270</v>
      </c>
      <c r="AD6" s="6">
        <v>279497</v>
      </c>
      <c r="AE6" s="6">
        <v>169657</v>
      </c>
      <c r="AF6" s="6">
        <v>318457</v>
      </c>
      <c r="AG6" s="6">
        <v>453483</v>
      </c>
      <c r="AH6" s="6">
        <v>160957</v>
      </c>
      <c r="AI6" s="6">
        <v>292514</v>
      </c>
      <c r="AJ6" s="232">
        <f t="shared" si="9"/>
        <v>4.0872472131109188</v>
      </c>
      <c r="AK6" s="232">
        <f t="shared" si="10"/>
        <v>2.4809929996914426</v>
      </c>
      <c r="AL6" s="232">
        <f t="shared" si="11"/>
        <v>4.6569819559625465</v>
      </c>
      <c r="AM6" s="232">
        <f t="shared" si="12"/>
        <v>6.6315456979616192</v>
      </c>
      <c r="AN6" s="232">
        <f t="shared" si="13"/>
        <v>2.3537678389417205</v>
      </c>
      <c r="AO6" s="235">
        <f t="shared" si="14"/>
        <v>4.2776023760395541</v>
      </c>
      <c r="AP6" s="6">
        <v>3361961</v>
      </c>
      <c r="AQ6" s="6">
        <v>442087</v>
      </c>
      <c r="AR6" s="6">
        <v>3476309</v>
      </c>
      <c r="AS6" s="6">
        <v>443007</v>
      </c>
      <c r="AT6" s="232">
        <f t="shared" si="15"/>
        <v>13.149676632179849</v>
      </c>
      <c r="AU6" s="232">
        <f t="shared" si="16"/>
        <v>12.743602481827709</v>
      </c>
      <c r="AV6" s="232">
        <f t="shared" si="17"/>
        <v>49.948028119047244</v>
      </c>
      <c r="AW6" s="232">
        <f t="shared" si="18"/>
        <v>50.051971880952763</v>
      </c>
    </row>
    <row r="7" spans="1:49">
      <c r="A7" s="230" t="s">
        <v>60</v>
      </c>
      <c r="B7" s="230" t="s">
        <v>61</v>
      </c>
      <c r="D7" s="6">
        <v>2937135</v>
      </c>
      <c r="E7" s="6">
        <v>505899</v>
      </c>
      <c r="F7" s="6">
        <v>268473</v>
      </c>
      <c r="G7" s="6">
        <v>197401</v>
      </c>
      <c r="H7" s="6">
        <v>1761927</v>
      </c>
      <c r="I7" s="6">
        <v>471361</v>
      </c>
      <c r="J7" s="232">
        <f t="shared" si="0"/>
        <v>17.224233819691641</v>
      </c>
      <c r="K7" s="232">
        <f t="shared" si="1"/>
        <v>15.237464435246181</v>
      </c>
      <c r="L7" s="235">
        <f t="shared" si="2"/>
        <v>41.878942042298789</v>
      </c>
      <c r="M7" s="6">
        <v>505899</v>
      </c>
      <c r="N7" s="6">
        <v>398904</v>
      </c>
      <c r="O7" s="6">
        <v>80680</v>
      </c>
      <c r="P7" s="248">
        <f t="shared" si="3"/>
        <v>26315</v>
      </c>
      <c r="Q7" s="6">
        <v>4537</v>
      </c>
      <c r="R7" s="6">
        <v>2695</v>
      </c>
      <c r="S7" s="6">
        <v>541</v>
      </c>
      <c r="T7" s="6">
        <v>5532</v>
      </c>
      <c r="U7" s="6">
        <v>13010</v>
      </c>
      <c r="V7" s="6">
        <v>15178</v>
      </c>
      <c r="W7" s="6">
        <v>391101</v>
      </c>
      <c r="X7" s="144">
        <f t="shared" si="4"/>
        <v>78.850521546790958</v>
      </c>
      <c r="Y7" s="144">
        <f t="shared" si="5"/>
        <v>15.947847297583115</v>
      </c>
      <c r="Z7" s="144">
        <f t="shared" si="6"/>
        <v>5.2016311556259254</v>
      </c>
      <c r="AA7" s="144">
        <f t="shared" si="7"/>
        <v>3.0002035979513697</v>
      </c>
      <c r="AB7" s="146">
        <f t="shared" si="8"/>
        <v>77.308118814229715</v>
      </c>
      <c r="AC7" s="6">
        <v>2937135</v>
      </c>
      <c r="AD7" s="6">
        <v>144985</v>
      </c>
      <c r="AE7" s="6">
        <v>101641</v>
      </c>
      <c r="AF7" s="6">
        <v>189628</v>
      </c>
      <c r="AG7" s="6">
        <v>278592</v>
      </c>
      <c r="AH7" s="6">
        <v>97807</v>
      </c>
      <c r="AI7" s="6">
        <v>172398</v>
      </c>
      <c r="AJ7" s="232">
        <f t="shared" si="9"/>
        <v>4.9362729326367365</v>
      </c>
      <c r="AK7" s="232">
        <f t="shared" si="10"/>
        <v>3.4605491405740629</v>
      </c>
      <c r="AL7" s="232">
        <f t="shared" si="11"/>
        <v>6.4562234967068255</v>
      </c>
      <c r="AM7" s="232">
        <f t="shared" si="12"/>
        <v>9.4851615605002841</v>
      </c>
      <c r="AN7" s="232">
        <f t="shared" si="13"/>
        <v>3.3300137719240008</v>
      </c>
      <c r="AO7" s="235">
        <f t="shared" si="14"/>
        <v>5.8695974138063116</v>
      </c>
      <c r="AP7" s="6">
        <v>1432567</v>
      </c>
      <c r="AQ7" s="6">
        <v>246137</v>
      </c>
      <c r="AR7" s="6">
        <v>1504568</v>
      </c>
      <c r="AS7" s="6">
        <v>259762</v>
      </c>
      <c r="AT7" s="232">
        <f t="shared" si="15"/>
        <v>17.181534964856795</v>
      </c>
      <c r="AU7" s="232">
        <f t="shared" si="16"/>
        <v>17.264889323712854</v>
      </c>
      <c r="AV7" s="232">
        <f t="shared" si="17"/>
        <v>48.653387336207423</v>
      </c>
      <c r="AW7" s="232">
        <f t="shared" si="18"/>
        <v>51.346612663792577</v>
      </c>
    </row>
    <row r="8" spans="1:49">
      <c r="A8" s="230" t="s">
        <v>62</v>
      </c>
      <c r="B8" s="230" t="s">
        <v>63</v>
      </c>
      <c r="D8" s="6">
        <v>38653948</v>
      </c>
      <c r="E8" s="6">
        <v>4089685</v>
      </c>
      <c r="F8" s="6">
        <v>1971981</v>
      </c>
      <c r="G8" s="6">
        <v>1822612</v>
      </c>
      <c r="H8" s="6">
        <v>24374529</v>
      </c>
      <c r="I8" s="6">
        <v>5220049</v>
      </c>
      <c r="J8" s="232">
        <f t="shared" si="0"/>
        <v>10.580251724869088</v>
      </c>
      <c r="K8" s="232">
        <f t="shared" si="1"/>
        <v>8.0903347916999753</v>
      </c>
      <c r="L8" s="235">
        <f t="shared" si="2"/>
        <v>34.9156109454145</v>
      </c>
      <c r="M8" s="6">
        <v>4089685</v>
      </c>
      <c r="N8" s="6">
        <v>2688527</v>
      </c>
      <c r="O8" s="6">
        <v>324390</v>
      </c>
      <c r="P8" s="248">
        <f t="shared" si="3"/>
        <v>1076768</v>
      </c>
      <c r="Q8" s="6">
        <v>47289</v>
      </c>
      <c r="R8" s="6">
        <v>445670</v>
      </c>
      <c r="S8" s="6">
        <v>15325</v>
      </c>
      <c r="T8" s="6">
        <v>393596</v>
      </c>
      <c r="U8" s="6">
        <v>174888</v>
      </c>
      <c r="V8" s="6">
        <v>1223052</v>
      </c>
      <c r="W8" s="6">
        <v>1952862</v>
      </c>
      <c r="X8" s="144">
        <f t="shared" si="4"/>
        <v>65.739219524242088</v>
      </c>
      <c r="Y8" s="144">
        <f t="shared" si="5"/>
        <v>7.9319067360933664</v>
      </c>
      <c r="Z8" s="144">
        <f t="shared" si="6"/>
        <v>26.328873739664548</v>
      </c>
      <c r="AA8" s="144">
        <f t="shared" si="7"/>
        <v>29.905775139161083</v>
      </c>
      <c r="AB8" s="146">
        <f t="shared" si="8"/>
        <v>47.750914801506717</v>
      </c>
      <c r="AC8" s="6">
        <v>38653948</v>
      </c>
      <c r="AD8" s="6">
        <v>1140654</v>
      </c>
      <c r="AE8" s="6">
        <v>772344</v>
      </c>
      <c r="AF8" s="6">
        <v>1565088</v>
      </c>
      <c r="AG8" s="6">
        <v>2127363</v>
      </c>
      <c r="AH8" s="6">
        <v>951653</v>
      </c>
      <c r="AI8" s="6">
        <v>1621861</v>
      </c>
      <c r="AJ8" s="232">
        <f t="shared" si="9"/>
        <v>2.950937896434279</v>
      </c>
      <c r="AK8" s="232">
        <f t="shared" si="10"/>
        <v>1.9980986159550895</v>
      </c>
      <c r="AL8" s="232">
        <f t="shared" si="11"/>
        <v>4.0489732122576454</v>
      </c>
      <c r="AM8" s="232">
        <f t="shared" si="12"/>
        <v>5.5036111705846968</v>
      </c>
      <c r="AN8" s="232">
        <f t="shared" si="13"/>
        <v>2.4619813738043006</v>
      </c>
      <c r="AO8" s="235">
        <f t="shared" si="14"/>
        <v>4.1958482481530739</v>
      </c>
      <c r="AP8" s="6">
        <v>19066676</v>
      </c>
      <c r="AQ8" s="6">
        <v>1959837</v>
      </c>
      <c r="AR8" s="6">
        <v>19587272</v>
      </c>
      <c r="AS8" s="6">
        <v>2129848</v>
      </c>
      <c r="AT8" s="232">
        <f t="shared" si="15"/>
        <v>10.278860353005422</v>
      </c>
      <c r="AU8" s="232">
        <f t="shared" si="16"/>
        <v>10.873632632456424</v>
      </c>
      <c r="AV8" s="232">
        <f t="shared" si="17"/>
        <v>47.921465834165708</v>
      </c>
      <c r="AW8" s="232">
        <f t="shared" si="18"/>
        <v>52.078534165834292</v>
      </c>
    </row>
    <row r="9" spans="1:49">
      <c r="A9" s="230" t="s">
        <v>64</v>
      </c>
      <c r="B9" s="230" t="s">
        <v>65</v>
      </c>
      <c r="D9" s="6">
        <v>5439267</v>
      </c>
      <c r="E9" s="6">
        <v>575430</v>
      </c>
      <c r="F9" s="6">
        <v>300316</v>
      </c>
      <c r="G9" s="6">
        <v>233415</v>
      </c>
      <c r="H9" s="6">
        <v>3455987</v>
      </c>
      <c r="I9" s="6">
        <v>725423</v>
      </c>
      <c r="J9" s="232">
        <f t="shared" si="0"/>
        <v>10.579182820038067</v>
      </c>
      <c r="K9" s="232">
        <f t="shared" si="1"/>
        <v>8.6897317611437774</v>
      </c>
      <c r="L9" s="235">
        <f t="shared" si="2"/>
        <v>32.176399149186061</v>
      </c>
      <c r="M9" s="6">
        <v>575430</v>
      </c>
      <c r="N9" s="6">
        <v>489373</v>
      </c>
      <c r="O9" s="6">
        <v>25176</v>
      </c>
      <c r="P9" s="248">
        <f t="shared" si="3"/>
        <v>60881</v>
      </c>
      <c r="Q9" s="6">
        <v>9239</v>
      </c>
      <c r="R9" s="6">
        <v>10689</v>
      </c>
      <c r="S9" s="6">
        <v>996</v>
      </c>
      <c r="T9" s="6">
        <v>20854</v>
      </c>
      <c r="U9" s="6">
        <v>19103</v>
      </c>
      <c r="V9" s="6">
        <v>107728</v>
      </c>
      <c r="W9" s="6">
        <v>414006</v>
      </c>
      <c r="X9" s="144">
        <f t="shared" si="4"/>
        <v>85.044749144118313</v>
      </c>
      <c r="Y9" s="144">
        <f t="shared" si="5"/>
        <v>4.3751629216412073</v>
      </c>
      <c r="Z9" s="144">
        <f t="shared" si="6"/>
        <v>10.580087934240481</v>
      </c>
      <c r="AA9" s="144">
        <f t="shared" si="7"/>
        <v>18.721304068261997</v>
      </c>
      <c r="AB9" s="146">
        <f t="shared" si="8"/>
        <v>71.947239455711383</v>
      </c>
      <c r="AC9" s="6">
        <v>5439267</v>
      </c>
      <c r="AD9" s="6">
        <v>190838</v>
      </c>
      <c r="AE9" s="6">
        <v>105888</v>
      </c>
      <c r="AF9" s="6">
        <v>208623</v>
      </c>
      <c r="AG9" s="6">
        <v>268091</v>
      </c>
      <c r="AH9" s="6">
        <v>93421</v>
      </c>
      <c r="AI9" s="6">
        <v>179721</v>
      </c>
      <c r="AJ9" s="232">
        <f t="shared" si="9"/>
        <v>3.5085242184286964</v>
      </c>
      <c r="AK9" s="232">
        <f t="shared" si="10"/>
        <v>1.9467328961788419</v>
      </c>
      <c r="AL9" s="232">
        <f t="shared" si="11"/>
        <v>3.8354984228573445</v>
      </c>
      <c r="AM9" s="232">
        <f t="shared" si="12"/>
        <v>4.9288075029227283</v>
      </c>
      <c r="AN9" s="232">
        <f t="shared" si="13"/>
        <v>1.7175292185509554</v>
      </c>
      <c r="AO9" s="235">
        <f t="shared" si="14"/>
        <v>3.3041400615193188</v>
      </c>
      <c r="AP9" s="6">
        <v>2709916</v>
      </c>
      <c r="AQ9" s="6">
        <v>289268</v>
      </c>
      <c r="AR9" s="6">
        <v>2729351</v>
      </c>
      <c r="AS9" s="6">
        <v>286162</v>
      </c>
      <c r="AT9" s="232">
        <f t="shared" si="15"/>
        <v>10.674426808801453</v>
      </c>
      <c r="AU9" s="232">
        <f t="shared" si="16"/>
        <v>10.484617038995717</v>
      </c>
      <c r="AV9" s="232">
        <f t="shared" si="17"/>
        <v>50.269885129381507</v>
      </c>
      <c r="AW9" s="232">
        <f t="shared" si="18"/>
        <v>49.730114870618493</v>
      </c>
    </row>
    <row r="10" spans="1:49">
      <c r="A10" s="230" t="s">
        <v>66</v>
      </c>
      <c r="B10" s="230" t="s">
        <v>67</v>
      </c>
      <c r="D10" s="6">
        <v>3530088</v>
      </c>
      <c r="E10" s="6">
        <v>389051</v>
      </c>
      <c r="F10" s="6">
        <v>186146</v>
      </c>
      <c r="G10" s="6">
        <v>173364</v>
      </c>
      <c r="H10" s="6">
        <v>2211718</v>
      </c>
      <c r="I10" s="6">
        <v>566635</v>
      </c>
      <c r="J10" s="232">
        <f t="shared" si="0"/>
        <v>11.021000043058416</v>
      </c>
      <c r="K10" s="232">
        <f t="shared" si="1"/>
        <v>8.4163532602257618</v>
      </c>
      <c r="L10" s="235">
        <f t="shared" si="2"/>
        <v>30.595356799350554</v>
      </c>
      <c r="M10" s="6">
        <v>389051</v>
      </c>
      <c r="N10" s="6">
        <v>306406</v>
      </c>
      <c r="O10" s="6">
        <v>42046</v>
      </c>
      <c r="P10" s="248">
        <f t="shared" si="3"/>
        <v>40599</v>
      </c>
      <c r="Q10" s="6">
        <v>1977</v>
      </c>
      <c r="R10" s="6">
        <v>8533</v>
      </c>
      <c r="S10" s="6">
        <v>217</v>
      </c>
      <c r="T10" s="6">
        <v>19273</v>
      </c>
      <c r="U10" s="6">
        <v>10599</v>
      </c>
      <c r="V10" s="6">
        <v>55572</v>
      </c>
      <c r="W10" s="6">
        <v>277079</v>
      </c>
      <c r="X10" s="144">
        <f t="shared" si="4"/>
        <v>78.757283749431309</v>
      </c>
      <c r="Y10" s="144">
        <f t="shared" si="5"/>
        <v>10.807323461448499</v>
      </c>
      <c r="Z10" s="144">
        <f t="shared" si="6"/>
        <v>10.435392789120193</v>
      </c>
      <c r="AA10" s="144">
        <f t="shared" si="7"/>
        <v>14.283988474518766</v>
      </c>
      <c r="AB10" s="146">
        <f t="shared" si="8"/>
        <v>71.219197483106328</v>
      </c>
      <c r="AC10" s="6">
        <v>3530088</v>
      </c>
      <c r="AD10" s="6">
        <v>108025</v>
      </c>
      <c r="AE10" s="6">
        <v>63316</v>
      </c>
      <c r="AF10" s="6">
        <v>149885</v>
      </c>
      <c r="AG10" s="6">
        <v>193043</v>
      </c>
      <c r="AH10" s="6">
        <v>78311</v>
      </c>
      <c r="AI10" s="6">
        <v>141266</v>
      </c>
      <c r="AJ10" s="232">
        <f t="shared" si="9"/>
        <v>3.0601220139554597</v>
      </c>
      <c r="AK10" s="232">
        <f t="shared" si="10"/>
        <v>1.7936096777190824</v>
      </c>
      <c r="AL10" s="232">
        <f t="shared" si="11"/>
        <v>4.2459281468337338</v>
      </c>
      <c r="AM10" s="232">
        <f t="shared" si="12"/>
        <v>5.4685039013191741</v>
      </c>
      <c r="AN10" s="232">
        <f t="shared" si="13"/>
        <v>2.2183866237895487</v>
      </c>
      <c r="AO10" s="235">
        <f t="shared" si="14"/>
        <v>4.0017699275485485</v>
      </c>
      <c r="AP10" s="6">
        <v>1714250</v>
      </c>
      <c r="AQ10" s="6">
        <v>182906</v>
      </c>
      <c r="AR10" s="6">
        <v>1815838</v>
      </c>
      <c r="AS10" s="6">
        <v>206145</v>
      </c>
      <c r="AT10" s="232">
        <f t="shared" si="15"/>
        <v>10.669738952894852</v>
      </c>
      <c r="AU10" s="232">
        <f t="shared" si="16"/>
        <v>11.352609649098653</v>
      </c>
      <c r="AV10" s="232">
        <f t="shared" si="17"/>
        <v>47.013373567989802</v>
      </c>
      <c r="AW10" s="232">
        <f t="shared" si="18"/>
        <v>52.986626432010198</v>
      </c>
    </row>
    <row r="11" spans="1:49">
      <c r="A11" s="230" t="s">
        <v>68</v>
      </c>
      <c r="B11" s="230" t="s">
        <v>69</v>
      </c>
      <c r="D11" s="6">
        <v>934743</v>
      </c>
      <c r="E11" s="6">
        <v>115314</v>
      </c>
      <c r="F11" s="6">
        <v>56936</v>
      </c>
      <c r="G11" s="6">
        <v>49771</v>
      </c>
      <c r="H11" s="6">
        <v>568617</v>
      </c>
      <c r="I11" s="6">
        <v>163109</v>
      </c>
      <c r="J11" s="232">
        <f t="shared" si="0"/>
        <v>12.336438999810644</v>
      </c>
      <c r="K11" s="232">
        <f t="shared" si="1"/>
        <v>10.013066791882762</v>
      </c>
      <c r="L11" s="235">
        <f t="shared" si="2"/>
        <v>30.513950793641065</v>
      </c>
      <c r="M11" s="6">
        <v>115314</v>
      </c>
      <c r="N11" s="6">
        <v>84259</v>
      </c>
      <c r="O11" s="6">
        <v>23638</v>
      </c>
      <c r="P11" s="248">
        <f t="shared" si="3"/>
        <v>7417</v>
      </c>
      <c r="Q11" s="6">
        <v>1045</v>
      </c>
      <c r="R11" s="6">
        <v>1880</v>
      </c>
      <c r="S11" s="6">
        <v>37</v>
      </c>
      <c r="T11" s="6">
        <v>1670</v>
      </c>
      <c r="U11" s="6">
        <v>2785</v>
      </c>
      <c r="V11" s="6">
        <v>7033</v>
      </c>
      <c r="W11" s="6">
        <v>79892</v>
      </c>
      <c r="X11" s="144">
        <f t="shared" si="4"/>
        <v>73.069185007891505</v>
      </c>
      <c r="Y11" s="144">
        <f t="shared" si="5"/>
        <v>20.498811939573685</v>
      </c>
      <c r="Z11" s="144">
        <f t="shared" si="6"/>
        <v>6.4320030525348182</v>
      </c>
      <c r="AA11" s="144">
        <f t="shared" si="7"/>
        <v>6.0989992542102431</v>
      </c>
      <c r="AB11" s="146">
        <f t="shared" si="8"/>
        <v>69.282133999340928</v>
      </c>
      <c r="AC11" s="6">
        <v>934743</v>
      </c>
      <c r="AD11" s="6">
        <v>28227</v>
      </c>
      <c r="AE11" s="6">
        <v>18937</v>
      </c>
      <c r="AF11" s="6">
        <v>44447</v>
      </c>
      <c r="AG11" s="6">
        <v>60460</v>
      </c>
      <c r="AH11" s="6">
        <v>22882</v>
      </c>
      <c r="AI11" s="6">
        <v>39942</v>
      </c>
      <c r="AJ11" s="232">
        <f t="shared" si="9"/>
        <v>3.0197605117128452</v>
      </c>
      <c r="AK11" s="232">
        <f t="shared" si="10"/>
        <v>2.0259044464628246</v>
      </c>
      <c r="AL11" s="232">
        <f t="shared" si="11"/>
        <v>4.7549968280051305</v>
      </c>
      <c r="AM11" s="232">
        <f t="shared" si="12"/>
        <v>6.4680880199156343</v>
      </c>
      <c r="AN11" s="232">
        <f t="shared" si="13"/>
        <v>2.4479455850431613</v>
      </c>
      <c r="AO11" s="235">
        <f t="shared" si="14"/>
        <v>4.2730461741890551</v>
      </c>
      <c r="AP11" s="6">
        <v>448772</v>
      </c>
      <c r="AQ11" s="6">
        <v>54492</v>
      </c>
      <c r="AR11" s="6">
        <v>485971</v>
      </c>
      <c r="AS11" s="6">
        <v>60822</v>
      </c>
      <c r="AT11" s="232">
        <f t="shared" si="15"/>
        <v>12.142468781474779</v>
      </c>
      <c r="AU11" s="232">
        <f t="shared" si="16"/>
        <v>12.515561628162997</v>
      </c>
      <c r="AV11" s="232">
        <f t="shared" si="17"/>
        <v>47.255320255996672</v>
      </c>
      <c r="AW11" s="232">
        <f t="shared" si="18"/>
        <v>52.744679744003328</v>
      </c>
    </row>
    <row r="12" spans="1:49">
      <c r="A12" s="230" t="s">
        <v>70</v>
      </c>
      <c r="B12" s="230" t="s">
        <v>71</v>
      </c>
      <c r="D12" s="6">
        <v>674258</v>
      </c>
      <c r="E12" s="6">
        <v>79612</v>
      </c>
      <c r="F12" s="6">
        <v>46270</v>
      </c>
      <c r="G12" s="6">
        <v>28334</v>
      </c>
      <c r="H12" s="6">
        <v>473613</v>
      </c>
      <c r="I12" s="6">
        <v>79137</v>
      </c>
      <c r="J12" s="232">
        <f t="shared" si="0"/>
        <v>11.807349708865154</v>
      </c>
      <c r="K12" s="232">
        <f t="shared" si="1"/>
        <v>9.7695798046084033</v>
      </c>
      <c r="L12" s="235">
        <f t="shared" si="2"/>
        <v>35.803732767226457</v>
      </c>
      <c r="M12" s="6">
        <v>79612</v>
      </c>
      <c r="N12" s="6">
        <v>15968</v>
      </c>
      <c r="O12" s="6">
        <v>57494</v>
      </c>
      <c r="P12" s="248">
        <f t="shared" si="3"/>
        <v>6150</v>
      </c>
      <c r="Q12" s="6">
        <v>347</v>
      </c>
      <c r="R12" s="6">
        <v>1816</v>
      </c>
      <c r="S12" s="6">
        <v>32</v>
      </c>
      <c r="T12" s="6">
        <v>2224</v>
      </c>
      <c r="U12" s="6">
        <v>1731</v>
      </c>
      <c r="V12" s="6">
        <v>5023</v>
      </c>
      <c r="W12" s="6">
        <v>14049</v>
      </c>
      <c r="X12" s="144">
        <f t="shared" si="4"/>
        <v>20.057277797316988</v>
      </c>
      <c r="Y12" s="144">
        <f t="shared" si="5"/>
        <v>72.217756117168264</v>
      </c>
      <c r="Z12" s="144">
        <f t="shared" si="6"/>
        <v>7.7249660855147466</v>
      </c>
      <c r="AA12" s="144">
        <f t="shared" si="7"/>
        <v>6.3093503491935889</v>
      </c>
      <c r="AB12" s="146">
        <f t="shared" si="8"/>
        <v>17.646837160227101</v>
      </c>
      <c r="AC12" s="6">
        <v>674258</v>
      </c>
      <c r="AD12" s="6">
        <v>14538</v>
      </c>
      <c r="AE12" s="6">
        <v>19656</v>
      </c>
      <c r="AF12" s="6">
        <v>30485</v>
      </c>
      <c r="AG12" s="6">
        <v>42239</v>
      </c>
      <c r="AH12" s="6">
        <v>14467</v>
      </c>
      <c r="AI12" s="6">
        <v>27051</v>
      </c>
      <c r="AJ12" s="232">
        <f t="shared" si="9"/>
        <v>2.1561479433688588</v>
      </c>
      <c r="AK12" s="232">
        <f t="shared" si="10"/>
        <v>2.9152045656113832</v>
      </c>
      <c r="AL12" s="232">
        <f t="shared" si="11"/>
        <v>4.5212663401843214</v>
      </c>
      <c r="AM12" s="232">
        <f t="shared" si="12"/>
        <v>6.2645159567999196</v>
      </c>
      <c r="AN12" s="232">
        <f t="shared" si="13"/>
        <v>2.145617849547206</v>
      </c>
      <c r="AO12" s="235">
        <f t="shared" si="14"/>
        <v>4.0119657460497313</v>
      </c>
      <c r="AP12" s="6">
        <v>316869</v>
      </c>
      <c r="AQ12" s="6">
        <v>34734</v>
      </c>
      <c r="AR12" s="6">
        <v>357389</v>
      </c>
      <c r="AS12" s="6">
        <v>44878</v>
      </c>
      <c r="AT12" s="232">
        <f t="shared" si="15"/>
        <v>10.961627675790311</v>
      </c>
      <c r="AU12" s="232">
        <f t="shared" si="16"/>
        <v>12.557185587692961</v>
      </c>
      <c r="AV12" s="232">
        <f t="shared" si="17"/>
        <v>43.629101140531581</v>
      </c>
      <c r="AW12" s="232">
        <f t="shared" si="18"/>
        <v>56.370898859468419</v>
      </c>
    </row>
    <row r="13" spans="1:49">
      <c r="A13" s="230" t="s">
        <v>72</v>
      </c>
      <c r="B13" s="230" t="s">
        <v>73</v>
      </c>
      <c r="D13" s="6">
        <v>20288268</v>
      </c>
      <c r="E13" s="6">
        <v>2720957</v>
      </c>
      <c r="F13" s="6">
        <v>1217071</v>
      </c>
      <c r="G13" s="6">
        <v>1323032</v>
      </c>
      <c r="H13" s="6">
        <v>12152482</v>
      </c>
      <c r="I13" s="6">
        <v>3996130</v>
      </c>
      <c r="J13" s="232">
        <f t="shared" si="0"/>
        <v>13.411479974535037</v>
      </c>
      <c r="K13" s="232">
        <f t="shared" si="1"/>
        <v>10.014999405059806</v>
      </c>
      <c r="L13" s="235">
        <f t="shared" si="2"/>
        <v>33.107831827292905</v>
      </c>
      <c r="M13" s="6">
        <v>2720957</v>
      </c>
      <c r="N13" s="6">
        <v>2173282</v>
      </c>
      <c r="O13" s="6">
        <v>384629</v>
      </c>
      <c r="P13" s="248">
        <f t="shared" si="3"/>
        <v>163046</v>
      </c>
      <c r="Q13" s="6">
        <v>11378</v>
      </c>
      <c r="R13" s="6">
        <v>40024</v>
      </c>
      <c r="S13" s="6">
        <v>1253</v>
      </c>
      <c r="T13" s="6">
        <v>53079</v>
      </c>
      <c r="U13" s="6">
        <v>57312</v>
      </c>
      <c r="V13" s="6">
        <v>512205</v>
      </c>
      <c r="W13" s="6">
        <v>1744490</v>
      </c>
      <c r="X13" s="144">
        <f t="shared" si="4"/>
        <v>79.87197151590415</v>
      </c>
      <c r="Y13" s="144">
        <f t="shared" si="5"/>
        <v>14.135798544409193</v>
      </c>
      <c r="Z13" s="144">
        <f t="shared" si="6"/>
        <v>5.9922299396866618</v>
      </c>
      <c r="AA13" s="144">
        <f t="shared" si="7"/>
        <v>18.824443017658858</v>
      </c>
      <c r="AB13" s="146">
        <f t="shared" si="8"/>
        <v>64.113104323221563</v>
      </c>
      <c r="AC13" s="6">
        <v>20288268</v>
      </c>
      <c r="AD13" s="6">
        <v>780470</v>
      </c>
      <c r="AE13" s="6">
        <v>510695</v>
      </c>
      <c r="AF13" s="6">
        <v>995847</v>
      </c>
      <c r="AG13" s="6">
        <v>1464213</v>
      </c>
      <c r="AH13" s="6">
        <v>542985</v>
      </c>
      <c r="AI13" s="6">
        <v>968492</v>
      </c>
      <c r="AJ13" s="232">
        <f t="shared" si="9"/>
        <v>3.8469030476135271</v>
      </c>
      <c r="AK13" s="232">
        <f t="shared" si="10"/>
        <v>2.5171936806039823</v>
      </c>
      <c r="AL13" s="232">
        <f t="shared" si="11"/>
        <v>4.9084870132827501</v>
      </c>
      <c r="AM13" s="232">
        <f t="shared" si="12"/>
        <v>7.2170428742364807</v>
      </c>
      <c r="AN13" s="232">
        <f t="shared" si="13"/>
        <v>2.6763497012164863</v>
      </c>
      <c r="AO13" s="235">
        <f t="shared" si="14"/>
        <v>4.7736553953250223</v>
      </c>
      <c r="AP13" s="6">
        <v>9838027</v>
      </c>
      <c r="AQ13" s="6">
        <v>1322132</v>
      </c>
      <c r="AR13" s="6">
        <v>10450241</v>
      </c>
      <c r="AS13" s="6">
        <v>1398825</v>
      </c>
      <c r="AT13" s="232">
        <f t="shared" si="15"/>
        <v>13.438995440854146</v>
      </c>
      <c r="AU13" s="232">
        <f t="shared" si="16"/>
        <v>13.385576466609717</v>
      </c>
      <c r="AV13" s="232">
        <f t="shared" si="17"/>
        <v>48.590698052192664</v>
      </c>
      <c r="AW13" s="232">
        <f t="shared" si="18"/>
        <v>51.409301947807329</v>
      </c>
    </row>
    <row r="14" spans="1:49">
      <c r="A14" s="230" t="s">
        <v>74</v>
      </c>
      <c r="B14" s="230" t="s">
        <v>75</v>
      </c>
      <c r="D14" s="6">
        <v>10109427</v>
      </c>
      <c r="E14" s="6">
        <v>1244186</v>
      </c>
      <c r="F14" s="6">
        <v>666095</v>
      </c>
      <c r="G14" s="6">
        <v>477483</v>
      </c>
      <c r="H14" s="6">
        <v>6288889</v>
      </c>
      <c r="I14" s="6">
        <v>1322577</v>
      </c>
      <c r="J14" s="232">
        <f t="shared" si="0"/>
        <v>12.307186154071838</v>
      </c>
      <c r="K14" s="232">
        <f t="shared" si="1"/>
        <v>10.59161642064282</v>
      </c>
      <c r="L14" s="235">
        <f t="shared" si="2"/>
        <v>36.102472672668583</v>
      </c>
      <c r="M14" s="6">
        <v>1244186</v>
      </c>
      <c r="N14" s="6">
        <v>781618</v>
      </c>
      <c r="O14" s="6">
        <v>395370</v>
      </c>
      <c r="P14" s="248">
        <f t="shared" si="3"/>
        <v>67198</v>
      </c>
      <c r="Q14" s="6">
        <v>4871</v>
      </c>
      <c r="R14" s="6">
        <v>20323</v>
      </c>
      <c r="S14" s="6">
        <v>858</v>
      </c>
      <c r="T14" s="6">
        <v>14607</v>
      </c>
      <c r="U14" s="6">
        <v>26539</v>
      </c>
      <c r="V14" s="6">
        <v>55702</v>
      </c>
      <c r="W14" s="6">
        <v>747229</v>
      </c>
      <c r="X14" s="144">
        <f t="shared" si="4"/>
        <v>62.821635993332194</v>
      </c>
      <c r="Y14" s="144">
        <f t="shared" si="5"/>
        <v>31.777403057099178</v>
      </c>
      <c r="Z14" s="144">
        <f t="shared" si="6"/>
        <v>5.4009609495686339</v>
      </c>
      <c r="AA14" s="144">
        <f t="shared" si="7"/>
        <v>4.4769833449339567</v>
      </c>
      <c r="AB14" s="146">
        <f t="shared" si="8"/>
        <v>60.057660189071406</v>
      </c>
      <c r="AC14" s="6">
        <v>10109427</v>
      </c>
      <c r="AD14" s="6">
        <v>325513</v>
      </c>
      <c r="AE14" s="6">
        <v>258603</v>
      </c>
      <c r="AF14" s="6">
        <v>471273</v>
      </c>
      <c r="AG14" s="6">
        <v>662412</v>
      </c>
      <c r="AH14" s="6">
        <v>239421</v>
      </c>
      <c r="AI14" s="6">
        <v>430889</v>
      </c>
      <c r="AJ14" s="232">
        <f t="shared" si="9"/>
        <v>3.2198956478937926</v>
      </c>
      <c r="AK14" s="232">
        <f t="shared" si="10"/>
        <v>2.5580381558717424</v>
      </c>
      <c r="AL14" s="232">
        <f t="shared" si="11"/>
        <v>4.6617182160769346</v>
      </c>
      <c r="AM14" s="232">
        <f t="shared" si="12"/>
        <v>6.5524188462906947</v>
      </c>
      <c r="AN14" s="232">
        <f t="shared" si="13"/>
        <v>2.3682944641669605</v>
      </c>
      <c r="AO14" s="235">
        <f t="shared" si="14"/>
        <v>4.2622494825868964</v>
      </c>
      <c r="AP14" s="6">
        <v>4861434</v>
      </c>
      <c r="AQ14" s="6">
        <v>590659</v>
      </c>
      <c r="AR14" s="6">
        <v>5247993</v>
      </c>
      <c r="AS14" s="6">
        <v>653527</v>
      </c>
      <c r="AT14" s="232">
        <f t="shared" si="15"/>
        <v>12.149892398004376</v>
      </c>
      <c r="AU14" s="232">
        <f t="shared" si="16"/>
        <v>12.452893896771585</v>
      </c>
      <c r="AV14" s="232">
        <f t="shared" si="17"/>
        <v>47.473528877515101</v>
      </c>
      <c r="AW14" s="232">
        <f t="shared" si="18"/>
        <v>52.526471122484899</v>
      </c>
    </row>
    <row r="15" spans="1:49">
      <c r="A15" s="230" t="s">
        <v>76</v>
      </c>
      <c r="B15" s="230" t="s">
        <v>77</v>
      </c>
      <c r="D15" s="6">
        <v>1370508</v>
      </c>
      <c r="E15" s="6">
        <v>153870</v>
      </c>
      <c r="F15" s="6">
        <v>64362</v>
      </c>
      <c r="G15" s="6">
        <v>80809</v>
      </c>
      <c r="H15" s="6">
        <v>822690</v>
      </c>
      <c r="I15" s="6">
        <v>241564</v>
      </c>
      <c r="J15" s="232">
        <f t="shared" si="0"/>
        <v>11.22722377395827</v>
      </c>
      <c r="K15" s="232">
        <f t="shared" si="1"/>
        <v>7.8233599533238527</v>
      </c>
      <c r="L15" s="235">
        <f t="shared" si="2"/>
        <v>33.452418406716234</v>
      </c>
      <c r="M15" s="6">
        <v>153870</v>
      </c>
      <c r="N15" s="6">
        <v>39438</v>
      </c>
      <c r="O15" s="6">
        <v>2144</v>
      </c>
      <c r="P15" s="248">
        <f t="shared" si="3"/>
        <v>112288</v>
      </c>
      <c r="Q15" s="6">
        <v>513</v>
      </c>
      <c r="R15" s="6">
        <v>64617</v>
      </c>
      <c r="S15" s="6">
        <v>16222</v>
      </c>
      <c r="T15" s="6">
        <v>1009</v>
      </c>
      <c r="U15" s="6">
        <v>29927</v>
      </c>
      <c r="V15" s="6">
        <v>11672</v>
      </c>
      <c r="W15" s="6">
        <v>36192</v>
      </c>
      <c r="X15" s="144">
        <f t="shared" si="4"/>
        <v>25.630727237278222</v>
      </c>
      <c r="Y15" s="144">
        <f t="shared" si="5"/>
        <v>1.3933840254760512</v>
      </c>
      <c r="Z15" s="144">
        <f t="shared" si="6"/>
        <v>72.975888737245725</v>
      </c>
      <c r="AA15" s="144">
        <f t="shared" si="7"/>
        <v>7.5856242282446225</v>
      </c>
      <c r="AB15" s="146">
        <f t="shared" si="8"/>
        <v>23.521154221095731</v>
      </c>
      <c r="AC15" s="6">
        <v>1370508</v>
      </c>
      <c r="AD15" s="6">
        <v>51189</v>
      </c>
      <c r="AE15" s="6">
        <v>24636</v>
      </c>
      <c r="AF15" s="6">
        <v>57477</v>
      </c>
      <c r="AG15" s="6">
        <v>79570</v>
      </c>
      <c r="AH15" s="6">
        <v>30754</v>
      </c>
      <c r="AI15" s="6">
        <v>59246</v>
      </c>
      <c r="AJ15" s="232">
        <f t="shared" si="9"/>
        <v>3.7350383945223236</v>
      </c>
      <c r="AK15" s="232">
        <f t="shared" si="10"/>
        <v>1.7975816266669002</v>
      </c>
      <c r="AL15" s="232">
        <f t="shared" si="11"/>
        <v>4.1938463693754429</v>
      </c>
      <c r="AM15" s="232">
        <f t="shared" si="12"/>
        <v>5.8058763611741044</v>
      </c>
      <c r="AN15" s="232">
        <f t="shared" si="13"/>
        <v>2.2439854418945382</v>
      </c>
      <c r="AO15" s="235">
        <f t="shared" si="14"/>
        <v>4.322922595125311</v>
      </c>
      <c r="AP15" s="6">
        <v>671256</v>
      </c>
      <c r="AQ15" s="6">
        <v>75480</v>
      </c>
      <c r="AR15" s="6">
        <v>699252</v>
      </c>
      <c r="AS15" s="6">
        <v>78390</v>
      </c>
      <c r="AT15" s="232">
        <f t="shared" si="15"/>
        <v>11.244592227108585</v>
      </c>
      <c r="AU15" s="232">
        <f t="shared" si="16"/>
        <v>11.21055070275094</v>
      </c>
      <c r="AV15" s="232">
        <f t="shared" si="17"/>
        <v>49.054396568531878</v>
      </c>
      <c r="AW15" s="232">
        <f t="shared" si="18"/>
        <v>50.945603431468122</v>
      </c>
    </row>
    <row r="16" spans="1:49">
      <c r="A16" s="230" t="s">
        <v>78</v>
      </c>
      <c r="B16" s="230" t="s">
        <v>79</v>
      </c>
      <c r="D16" s="6">
        <v>1666375</v>
      </c>
      <c r="E16" s="6">
        <v>222265</v>
      </c>
      <c r="F16" s="6">
        <v>113104</v>
      </c>
      <c r="G16" s="6">
        <v>89973</v>
      </c>
      <c r="H16" s="6">
        <v>978304</v>
      </c>
      <c r="I16" s="6">
        <v>249670</v>
      </c>
      <c r="J16" s="232">
        <f t="shared" si="0"/>
        <v>13.338234190983423</v>
      </c>
      <c r="K16" s="232">
        <f t="shared" si="1"/>
        <v>11.561232500327097</v>
      </c>
      <c r="L16" s="235">
        <f t="shared" si="2"/>
        <v>36.036768534465494</v>
      </c>
      <c r="M16" s="6">
        <v>222265</v>
      </c>
      <c r="N16" s="6">
        <v>203612</v>
      </c>
      <c r="O16" s="6">
        <v>1202</v>
      </c>
      <c r="P16" s="248">
        <f t="shared" si="3"/>
        <v>17451</v>
      </c>
      <c r="Q16" s="6">
        <v>4120</v>
      </c>
      <c r="R16" s="6">
        <v>1605</v>
      </c>
      <c r="S16" s="6">
        <v>314</v>
      </c>
      <c r="T16" s="6">
        <v>5296</v>
      </c>
      <c r="U16" s="6">
        <v>6116</v>
      </c>
      <c r="V16" s="6">
        <v>17771</v>
      </c>
      <c r="W16" s="6">
        <v>193155</v>
      </c>
      <c r="X16" s="144">
        <f t="shared" si="4"/>
        <v>91.607765505140264</v>
      </c>
      <c r="Y16" s="144">
        <f t="shared" si="5"/>
        <v>0.54079589678986795</v>
      </c>
      <c r="Z16" s="144">
        <f t="shared" si="6"/>
        <v>7.8514385980698709</v>
      </c>
      <c r="AA16" s="144">
        <f t="shared" si="7"/>
        <v>7.9954108834049453</v>
      </c>
      <c r="AB16" s="146">
        <f t="shared" si="8"/>
        <v>86.90302116842507</v>
      </c>
      <c r="AC16" s="6">
        <v>1666375</v>
      </c>
      <c r="AD16" s="6">
        <v>76950</v>
      </c>
      <c r="AE16" s="6">
        <v>40567</v>
      </c>
      <c r="AF16" s="6">
        <v>87999</v>
      </c>
      <c r="AG16" s="6">
        <v>100538</v>
      </c>
      <c r="AH16" s="6">
        <v>38905</v>
      </c>
      <c r="AI16" s="6">
        <v>68394</v>
      </c>
      <c r="AJ16" s="232">
        <f t="shared" si="9"/>
        <v>4.6178081164203739</v>
      </c>
      <c r="AK16" s="232">
        <f t="shared" si="10"/>
        <v>2.4344460280549098</v>
      </c>
      <c r="AL16" s="232">
        <f t="shared" si="11"/>
        <v>5.2808641512264645</v>
      </c>
      <c r="AM16" s="232">
        <f t="shared" si="12"/>
        <v>6.0333358337709102</v>
      </c>
      <c r="AN16" s="232">
        <f t="shared" si="13"/>
        <v>2.3347085740004503</v>
      </c>
      <c r="AO16" s="235">
        <f t="shared" si="14"/>
        <v>4.1043582626959711</v>
      </c>
      <c r="AP16" s="6">
        <v>829636</v>
      </c>
      <c r="AQ16" s="6">
        <v>117695</v>
      </c>
      <c r="AR16" s="6">
        <v>836739</v>
      </c>
      <c r="AS16" s="6">
        <v>104570</v>
      </c>
      <c r="AT16" s="232">
        <f t="shared" si="15"/>
        <v>14.186341962017076</v>
      </c>
      <c r="AU16" s="232">
        <f t="shared" si="16"/>
        <v>12.497325928395831</v>
      </c>
      <c r="AV16" s="232">
        <f t="shared" si="17"/>
        <v>52.952556632848179</v>
      </c>
      <c r="AW16" s="232">
        <f t="shared" si="18"/>
        <v>47.047443367151828</v>
      </c>
    </row>
    <row r="17" spans="1:49">
      <c r="A17" s="230" t="s">
        <v>80</v>
      </c>
      <c r="B17" s="230" t="s">
        <v>81</v>
      </c>
      <c r="D17" s="6">
        <v>12643207</v>
      </c>
      <c r="E17" s="6">
        <v>1382215</v>
      </c>
      <c r="F17" s="6">
        <v>670858</v>
      </c>
      <c r="G17" s="6">
        <v>613517</v>
      </c>
      <c r="H17" s="6">
        <v>7890375</v>
      </c>
      <c r="I17" s="6">
        <v>1829983</v>
      </c>
      <c r="J17" s="232">
        <f t="shared" si="0"/>
        <v>10.932471484489655</v>
      </c>
      <c r="K17" s="232">
        <f t="shared" si="1"/>
        <v>8.5022321499295028</v>
      </c>
      <c r="L17" s="235">
        <f t="shared" si="2"/>
        <v>33.525830567824947</v>
      </c>
      <c r="M17" s="6">
        <v>1382215</v>
      </c>
      <c r="N17" s="6">
        <v>1018495</v>
      </c>
      <c r="O17" s="6">
        <v>243503</v>
      </c>
      <c r="P17" s="248">
        <f t="shared" si="3"/>
        <v>120217</v>
      </c>
      <c r="Q17" s="6">
        <v>4828</v>
      </c>
      <c r="R17" s="6">
        <v>43836</v>
      </c>
      <c r="S17" s="6">
        <v>366</v>
      </c>
      <c r="T17" s="6">
        <v>42804</v>
      </c>
      <c r="U17" s="6">
        <v>28383</v>
      </c>
      <c r="V17" s="6">
        <v>136817</v>
      </c>
      <c r="W17" s="6">
        <v>933928</v>
      </c>
      <c r="X17" s="144">
        <f t="shared" si="4"/>
        <v>73.685714595775622</v>
      </c>
      <c r="Y17" s="144">
        <f t="shared" si="5"/>
        <v>17.616868576885651</v>
      </c>
      <c r="Z17" s="144">
        <f t="shared" si="6"/>
        <v>8.6974168273387278</v>
      </c>
      <c r="AA17" s="144">
        <f t="shared" si="7"/>
        <v>9.8983877327333296</v>
      </c>
      <c r="AB17" s="146">
        <f t="shared" si="8"/>
        <v>67.567491309239159</v>
      </c>
      <c r="AC17" s="6">
        <v>12643207</v>
      </c>
      <c r="AD17" s="6">
        <v>372553</v>
      </c>
      <c r="AE17" s="6">
        <v>254516</v>
      </c>
      <c r="AF17" s="6">
        <v>479075</v>
      </c>
      <c r="AG17" s="6">
        <v>741485</v>
      </c>
      <c r="AH17" s="6">
        <v>281632</v>
      </c>
      <c r="AI17" s="6">
        <v>512712</v>
      </c>
      <c r="AJ17" s="232">
        <f t="shared" si="9"/>
        <v>2.9466653515994796</v>
      </c>
      <c r="AK17" s="232">
        <f t="shared" si="10"/>
        <v>2.0130651977777472</v>
      </c>
      <c r="AL17" s="232">
        <f t="shared" si="11"/>
        <v>3.789188929675833</v>
      </c>
      <c r="AM17" s="232">
        <f t="shared" si="12"/>
        <v>5.8646908177648278</v>
      </c>
      <c r="AN17" s="232">
        <f t="shared" si="13"/>
        <v>2.2275360990293049</v>
      </c>
      <c r="AO17" s="235">
        <f t="shared" si="14"/>
        <v>4.0552369347429025</v>
      </c>
      <c r="AP17" s="6">
        <v>6178327</v>
      </c>
      <c r="AQ17" s="6">
        <v>655029</v>
      </c>
      <c r="AR17" s="6">
        <v>6464880</v>
      </c>
      <c r="AS17" s="6">
        <v>727186</v>
      </c>
      <c r="AT17" s="232">
        <f t="shared" si="15"/>
        <v>10.602044857774604</v>
      </c>
      <c r="AU17" s="232">
        <f t="shared" si="16"/>
        <v>11.24825209439309</v>
      </c>
      <c r="AV17" s="232">
        <f t="shared" si="17"/>
        <v>47.389805493356683</v>
      </c>
      <c r="AW17" s="232">
        <f t="shared" si="18"/>
        <v>52.610194506643325</v>
      </c>
    </row>
    <row r="18" spans="1:49">
      <c r="A18" s="230" t="s">
        <v>82</v>
      </c>
      <c r="B18" s="230" t="s">
        <v>83</v>
      </c>
      <c r="D18" s="6">
        <v>6538540</v>
      </c>
      <c r="E18" s="6">
        <v>899701</v>
      </c>
      <c r="F18" s="6">
        <v>475140</v>
      </c>
      <c r="G18" s="6">
        <v>350545</v>
      </c>
      <c r="H18" s="6">
        <v>4007843</v>
      </c>
      <c r="I18" s="6">
        <v>960155</v>
      </c>
      <c r="J18" s="232">
        <f t="shared" si="0"/>
        <v>13.759967821562613</v>
      </c>
      <c r="K18" s="232">
        <f t="shared" si="1"/>
        <v>11.855254809132992</v>
      </c>
      <c r="L18" s="235">
        <f t="shared" si="2"/>
        <v>36.509209450557464</v>
      </c>
      <c r="M18" s="6">
        <v>899701</v>
      </c>
      <c r="N18" s="6">
        <v>769537</v>
      </c>
      <c r="O18" s="6">
        <v>90024</v>
      </c>
      <c r="P18" s="248">
        <f t="shared" si="3"/>
        <v>40140</v>
      </c>
      <c r="Q18" s="6">
        <v>3444</v>
      </c>
      <c r="R18" s="6">
        <v>6453</v>
      </c>
      <c r="S18" s="6">
        <v>284</v>
      </c>
      <c r="T18" s="6">
        <v>10584</v>
      </c>
      <c r="U18" s="6">
        <v>19375</v>
      </c>
      <c r="V18" s="6">
        <v>35094</v>
      </c>
      <c r="W18" s="6">
        <v>748461</v>
      </c>
      <c r="X18" s="144">
        <f t="shared" si="4"/>
        <v>85.53252691727586</v>
      </c>
      <c r="Y18" s="144">
        <f t="shared" si="5"/>
        <v>10.005990879192087</v>
      </c>
      <c r="Z18" s="144">
        <f t="shared" si="6"/>
        <v>4.4614822035320616</v>
      </c>
      <c r="AA18" s="144">
        <f t="shared" si="7"/>
        <v>3.9006292090372248</v>
      </c>
      <c r="AB18" s="146">
        <f t="shared" si="8"/>
        <v>83.189970890329121</v>
      </c>
      <c r="AC18" s="6">
        <v>6538540</v>
      </c>
      <c r="AD18" s="6">
        <v>257396</v>
      </c>
      <c r="AE18" s="6">
        <v>161019</v>
      </c>
      <c r="AF18" s="6">
        <v>339431</v>
      </c>
      <c r="AG18" s="6">
        <v>466975</v>
      </c>
      <c r="AH18" s="6">
        <v>163303</v>
      </c>
      <c r="AI18" s="6">
        <v>298431</v>
      </c>
      <c r="AJ18" s="232">
        <f t="shared" si="9"/>
        <v>3.9365974667127523</v>
      </c>
      <c r="AK18" s="232">
        <f t="shared" si="10"/>
        <v>2.4626139780440282</v>
      </c>
      <c r="AL18" s="232">
        <f t="shared" si="11"/>
        <v>5.1912353522345969</v>
      </c>
      <c r="AM18" s="232">
        <f t="shared" si="12"/>
        <v>7.1418848856166672</v>
      </c>
      <c r="AN18" s="232">
        <f t="shared" si="13"/>
        <v>2.4975453235737644</v>
      </c>
      <c r="AO18" s="235">
        <f t="shared" si="14"/>
        <v>4.5641840533207718</v>
      </c>
      <c r="AP18" s="6">
        <v>3207202</v>
      </c>
      <c r="AQ18" s="6">
        <v>435549</v>
      </c>
      <c r="AR18" s="6">
        <v>3331338</v>
      </c>
      <c r="AS18" s="6">
        <v>464152</v>
      </c>
      <c r="AT18" s="232">
        <f t="shared" si="15"/>
        <v>13.580341992802451</v>
      </c>
      <c r="AU18" s="232">
        <f t="shared" si="16"/>
        <v>13.932900234080121</v>
      </c>
      <c r="AV18" s="232">
        <f t="shared" si="17"/>
        <v>48.410416349431642</v>
      </c>
      <c r="AW18" s="232">
        <f t="shared" si="18"/>
        <v>51.589583650568358</v>
      </c>
    </row>
    <row r="19" spans="1:49">
      <c r="A19" s="230" t="s">
        <v>84</v>
      </c>
      <c r="B19" s="230" t="s">
        <v>85</v>
      </c>
      <c r="D19" s="6">
        <v>3088842</v>
      </c>
      <c r="E19" s="6">
        <v>358366</v>
      </c>
      <c r="F19" s="6">
        <v>173749</v>
      </c>
      <c r="G19" s="6">
        <v>154494</v>
      </c>
      <c r="H19" s="6">
        <v>1870896</v>
      </c>
      <c r="I19" s="6">
        <v>490105</v>
      </c>
      <c r="J19" s="232">
        <f t="shared" si="0"/>
        <v>11.601953094395894</v>
      </c>
      <c r="K19" s="232">
        <f t="shared" si="1"/>
        <v>9.2869405888943053</v>
      </c>
      <c r="L19" s="235">
        <f t="shared" si="2"/>
        <v>31.522632905193788</v>
      </c>
      <c r="M19" s="6">
        <v>358366</v>
      </c>
      <c r="N19" s="6">
        <v>332067</v>
      </c>
      <c r="O19" s="6">
        <v>11145</v>
      </c>
      <c r="P19" s="248">
        <f t="shared" si="3"/>
        <v>15154</v>
      </c>
      <c r="Q19" s="6">
        <v>1910</v>
      </c>
      <c r="R19" s="6">
        <v>3965</v>
      </c>
      <c r="S19" s="6">
        <v>194</v>
      </c>
      <c r="T19" s="6">
        <v>2492</v>
      </c>
      <c r="U19" s="6">
        <v>6593</v>
      </c>
      <c r="V19" s="6">
        <v>12472</v>
      </c>
      <c r="W19" s="6">
        <v>323258</v>
      </c>
      <c r="X19" s="144">
        <f t="shared" si="4"/>
        <v>92.661413192099701</v>
      </c>
      <c r="Y19" s="144">
        <f t="shared" si="5"/>
        <v>3.1099490465055277</v>
      </c>
      <c r="Z19" s="144">
        <f t="shared" si="6"/>
        <v>4.2286377613947757</v>
      </c>
      <c r="AA19" s="144">
        <f t="shared" si="7"/>
        <v>3.4802408710647779</v>
      </c>
      <c r="AB19" s="146">
        <f t="shared" si="8"/>
        <v>90.203311698096357</v>
      </c>
      <c r="AC19" s="6">
        <v>3088842</v>
      </c>
      <c r="AD19" s="6">
        <v>114881</v>
      </c>
      <c r="AE19" s="6">
        <v>55267</v>
      </c>
      <c r="AF19" s="6">
        <v>129676</v>
      </c>
      <c r="AG19" s="6">
        <v>168104</v>
      </c>
      <c r="AH19" s="6">
        <v>59750</v>
      </c>
      <c r="AI19" s="6">
        <v>111848</v>
      </c>
      <c r="AJ19" s="232">
        <f t="shared" si="9"/>
        <v>3.7192255220564858</v>
      </c>
      <c r="AK19" s="232">
        <f t="shared" si="10"/>
        <v>1.7892465849661459</v>
      </c>
      <c r="AL19" s="232">
        <f t="shared" si="11"/>
        <v>4.1982076130795942</v>
      </c>
      <c r="AM19" s="232">
        <f t="shared" si="12"/>
        <v>5.442298440645394</v>
      </c>
      <c r="AN19" s="232">
        <f t="shared" si="13"/>
        <v>1.9343818816242462</v>
      </c>
      <c r="AO19" s="235">
        <f t="shared" si="14"/>
        <v>3.6210333840319442</v>
      </c>
      <c r="AP19" s="6">
        <v>1530174</v>
      </c>
      <c r="AQ19" s="6">
        <v>179114</v>
      </c>
      <c r="AR19" s="6">
        <v>1558668</v>
      </c>
      <c r="AS19" s="6">
        <v>179252</v>
      </c>
      <c r="AT19" s="232">
        <f t="shared" si="15"/>
        <v>11.705466175742105</v>
      </c>
      <c r="AU19" s="232">
        <f t="shared" si="16"/>
        <v>11.500332335045051</v>
      </c>
      <c r="AV19" s="232">
        <f t="shared" si="17"/>
        <v>49.980745941300235</v>
      </c>
      <c r="AW19" s="232">
        <f t="shared" si="18"/>
        <v>50.019254058699772</v>
      </c>
    </row>
    <row r="20" spans="1:49">
      <c r="A20" s="230" t="s">
        <v>86</v>
      </c>
      <c r="B20" s="230" t="s">
        <v>87</v>
      </c>
      <c r="D20" s="6">
        <v>2849329</v>
      </c>
      <c r="E20" s="6">
        <v>369095</v>
      </c>
      <c r="F20" s="6">
        <v>187567</v>
      </c>
      <c r="G20" s="6">
        <v>150703</v>
      </c>
      <c r="H20" s="6">
        <v>1716116</v>
      </c>
      <c r="I20" s="6">
        <v>419157</v>
      </c>
      <c r="J20" s="232">
        <f t="shared" si="0"/>
        <v>12.953751567474306</v>
      </c>
      <c r="K20" s="232">
        <f t="shared" si="1"/>
        <v>10.92973901531132</v>
      </c>
      <c r="L20" s="235">
        <f t="shared" si="2"/>
        <v>35.95383114203031</v>
      </c>
      <c r="M20" s="6">
        <v>369095</v>
      </c>
      <c r="N20" s="6">
        <v>318051</v>
      </c>
      <c r="O20" s="6">
        <v>24942</v>
      </c>
      <c r="P20" s="248">
        <f t="shared" si="3"/>
        <v>26102</v>
      </c>
      <c r="Q20" s="6">
        <v>4244</v>
      </c>
      <c r="R20" s="6">
        <v>4745</v>
      </c>
      <c r="S20" s="6">
        <v>210</v>
      </c>
      <c r="T20" s="6">
        <v>5153</v>
      </c>
      <c r="U20" s="6">
        <v>11750</v>
      </c>
      <c r="V20" s="6">
        <v>26368</v>
      </c>
      <c r="W20" s="6">
        <v>299360</v>
      </c>
      <c r="X20" s="144">
        <f t="shared" si="4"/>
        <v>86.170498110242619</v>
      </c>
      <c r="Y20" s="144">
        <f t="shared" si="5"/>
        <v>6.7576098294477029</v>
      </c>
      <c r="Z20" s="144">
        <f t="shared" si="6"/>
        <v>7.0718920603096755</v>
      </c>
      <c r="AA20" s="144">
        <f t="shared" si="7"/>
        <v>7.1439602270418181</v>
      </c>
      <c r="AB20" s="146">
        <f t="shared" si="8"/>
        <v>81.106490199000262</v>
      </c>
      <c r="AC20" s="6">
        <v>2849329</v>
      </c>
      <c r="AD20" s="6">
        <v>116657</v>
      </c>
      <c r="AE20" s="6">
        <v>65803</v>
      </c>
      <c r="AF20" s="6">
        <v>134803</v>
      </c>
      <c r="AG20" s="6">
        <v>183508</v>
      </c>
      <c r="AH20" s="6">
        <v>64510</v>
      </c>
      <c r="AI20" s="6">
        <v>115948</v>
      </c>
      <c r="AJ20" s="232">
        <f t="shared" si="9"/>
        <v>4.0941920009939183</v>
      </c>
      <c r="AK20" s="232">
        <f t="shared" si="10"/>
        <v>2.309420919802522</v>
      </c>
      <c r="AL20" s="232">
        <f t="shared" si="11"/>
        <v>4.7310436948488572</v>
      </c>
      <c r="AM20" s="232">
        <f t="shared" si="12"/>
        <v>6.4403935101913472</v>
      </c>
      <c r="AN20" s="232">
        <f t="shared" si="13"/>
        <v>2.2640418147570887</v>
      </c>
      <c r="AO20" s="235">
        <f t="shared" si="14"/>
        <v>4.0693089495807611</v>
      </c>
      <c r="AP20" s="6">
        <v>1407001</v>
      </c>
      <c r="AQ20" s="6">
        <v>183067</v>
      </c>
      <c r="AR20" s="6">
        <v>1442328</v>
      </c>
      <c r="AS20" s="6">
        <v>186028</v>
      </c>
      <c r="AT20" s="232">
        <f t="shared" si="15"/>
        <v>13.011149245807216</v>
      </c>
      <c r="AU20" s="232">
        <f t="shared" si="16"/>
        <v>12.897759732876294</v>
      </c>
      <c r="AV20" s="232">
        <f t="shared" si="17"/>
        <v>49.598883756214526</v>
      </c>
      <c r="AW20" s="232">
        <f t="shared" si="18"/>
        <v>50.401116243785474</v>
      </c>
    </row>
    <row r="21" spans="1:49">
      <c r="A21" s="230" t="s">
        <v>88</v>
      </c>
      <c r="B21" s="230" t="s">
        <v>89</v>
      </c>
      <c r="D21" s="6">
        <v>4357195</v>
      </c>
      <c r="E21" s="6">
        <v>758234</v>
      </c>
      <c r="F21" s="6">
        <v>425376</v>
      </c>
      <c r="G21" s="6">
        <v>275960</v>
      </c>
      <c r="H21" s="6">
        <v>2678563</v>
      </c>
      <c r="I21" s="6">
        <v>668901</v>
      </c>
      <c r="J21" s="232">
        <f t="shared" si="0"/>
        <v>17.401883551229634</v>
      </c>
      <c r="K21" s="232">
        <f t="shared" si="1"/>
        <v>15.880753971439162</v>
      </c>
      <c r="L21" s="235">
        <f t="shared" si="2"/>
        <v>41.255731416158739</v>
      </c>
      <c r="M21" s="6">
        <v>758234</v>
      </c>
      <c r="N21" s="6">
        <v>679888</v>
      </c>
      <c r="O21" s="6">
        <v>54193</v>
      </c>
      <c r="P21" s="248">
        <f t="shared" si="3"/>
        <v>24153</v>
      </c>
      <c r="Q21" s="6">
        <v>2561</v>
      </c>
      <c r="R21" s="6">
        <v>3726</v>
      </c>
      <c r="S21" s="6">
        <v>315</v>
      </c>
      <c r="T21" s="6">
        <v>2808</v>
      </c>
      <c r="U21" s="6">
        <v>14743</v>
      </c>
      <c r="V21" s="6">
        <v>12552</v>
      </c>
      <c r="W21" s="6">
        <v>671771</v>
      </c>
      <c r="X21" s="144">
        <f t="shared" si="4"/>
        <v>89.667305871274579</v>
      </c>
      <c r="Y21" s="144">
        <f t="shared" si="5"/>
        <v>7.1472658836190419</v>
      </c>
      <c r="Z21" s="144">
        <f t="shared" si="6"/>
        <v>3.185428245106392</v>
      </c>
      <c r="AA21" s="144">
        <f t="shared" si="7"/>
        <v>1.6554256337753253</v>
      </c>
      <c r="AB21" s="146">
        <f t="shared" si="8"/>
        <v>88.596792019350218</v>
      </c>
      <c r="AC21" s="6">
        <v>4357195</v>
      </c>
      <c r="AD21" s="6">
        <v>214708</v>
      </c>
      <c r="AE21" s="6">
        <v>148632</v>
      </c>
      <c r="AF21" s="6">
        <v>299342</v>
      </c>
      <c r="AG21" s="6">
        <v>417113</v>
      </c>
      <c r="AH21" s="6">
        <v>145354</v>
      </c>
      <c r="AI21" s="6">
        <v>265782</v>
      </c>
      <c r="AJ21" s="232">
        <f t="shared" si="9"/>
        <v>4.9276656197393045</v>
      </c>
      <c r="AK21" s="232">
        <f t="shared" si="10"/>
        <v>3.4111854071254557</v>
      </c>
      <c r="AL21" s="232">
        <f t="shared" si="11"/>
        <v>6.8700620467984557</v>
      </c>
      <c r="AM21" s="232">
        <f t="shared" si="12"/>
        <v>9.5729706841213211</v>
      </c>
      <c r="AN21" s="232">
        <f t="shared" si="13"/>
        <v>3.3359535205562292</v>
      </c>
      <c r="AO21" s="235">
        <f t="shared" si="14"/>
        <v>6.0998417559921005</v>
      </c>
      <c r="AP21" s="6">
        <v>2128638</v>
      </c>
      <c r="AQ21" s="6">
        <v>370325</v>
      </c>
      <c r="AR21" s="6">
        <v>2228557</v>
      </c>
      <c r="AS21" s="6">
        <v>387909</v>
      </c>
      <c r="AT21" s="232">
        <f t="shared" si="15"/>
        <v>17.397274689261398</v>
      </c>
      <c r="AU21" s="232">
        <f t="shared" si="16"/>
        <v>17.406285771465573</v>
      </c>
      <c r="AV21" s="232">
        <f t="shared" si="17"/>
        <v>48.840463498075792</v>
      </c>
      <c r="AW21" s="232">
        <f t="shared" si="18"/>
        <v>51.159536501924208</v>
      </c>
    </row>
    <row r="22" spans="1:49">
      <c r="A22" s="230" t="s">
        <v>90</v>
      </c>
      <c r="B22" s="230" t="s">
        <v>91</v>
      </c>
      <c r="D22" s="6">
        <v>4559274</v>
      </c>
      <c r="E22" s="6">
        <v>684512</v>
      </c>
      <c r="F22" s="6">
        <v>369025</v>
      </c>
      <c r="G22" s="6">
        <v>256222</v>
      </c>
      <c r="H22" s="6">
        <v>2796991</v>
      </c>
      <c r="I22" s="6">
        <v>655670</v>
      </c>
      <c r="J22" s="232">
        <f t="shared" si="0"/>
        <v>15.013618396262213</v>
      </c>
      <c r="K22" s="232">
        <f t="shared" si="1"/>
        <v>13.19364273964414</v>
      </c>
      <c r="L22" s="235">
        <f t="shared" si="2"/>
        <v>39.077889792121034</v>
      </c>
      <c r="M22" s="6">
        <v>684512</v>
      </c>
      <c r="N22" s="6">
        <v>429187</v>
      </c>
      <c r="O22" s="6">
        <v>227353</v>
      </c>
      <c r="P22" s="248">
        <f t="shared" si="3"/>
        <v>27972</v>
      </c>
      <c r="Q22" s="6">
        <v>5317</v>
      </c>
      <c r="R22" s="6">
        <v>5955</v>
      </c>
      <c r="S22" s="6">
        <v>163</v>
      </c>
      <c r="T22" s="6">
        <v>4532</v>
      </c>
      <c r="U22" s="6">
        <v>12005</v>
      </c>
      <c r="V22" s="6">
        <v>21299</v>
      </c>
      <c r="W22" s="6">
        <v>414375</v>
      </c>
      <c r="X22" s="144">
        <f t="shared" si="4"/>
        <v>62.699704314898788</v>
      </c>
      <c r="Y22" s="144">
        <f t="shared" si="5"/>
        <v>33.213880837735502</v>
      </c>
      <c r="Z22" s="144">
        <f t="shared" si="6"/>
        <v>4.086414847365714</v>
      </c>
      <c r="AA22" s="144">
        <f t="shared" si="7"/>
        <v>3.1115597681267824</v>
      </c>
      <c r="AB22" s="146">
        <f t="shared" si="8"/>
        <v>60.535826983310734</v>
      </c>
      <c r="AC22" s="6">
        <v>4559274</v>
      </c>
      <c r="AD22" s="6">
        <v>176030</v>
      </c>
      <c r="AE22" s="6">
        <v>146080</v>
      </c>
      <c r="AF22" s="6">
        <v>268169</v>
      </c>
      <c r="AG22" s="6">
        <v>359702</v>
      </c>
      <c r="AH22" s="6">
        <v>139914</v>
      </c>
      <c r="AI22" s="6">
        <v>236402</v>
      </c>
      <c r="AJ22" s="232">
        <f t="shared" si="9"/>
        <v>3.8609217169224745</v>
      </c>
      <c r="AK22" s="232">
        <f t="shared" si="10"/>
        <v>3.2040188854629044</v>
      </c>
      <c r="AL22" s="232">
        <f t="shared" si="11"/>
        <v>5.881835572944289</v>
      </c>
      <c r="AM22" s="232">
        <f t="shared" si="12"/>
        <v>7.8894578391208778</v>
      </c>
      <c r="AN22" s="232">
        <f t="shared" si="13"/>
        <v>3.0687780554535653</v>
      </c>
      <c r="AO22" s="235">
        <f t="shared" si="14"/>
        <v>5.1850799052656189</v>
      </c>
      <c r="AP22" s="6">
        <v>2197612</v>
      </c>
      <c r="AQ22" s="6">
        <v>329427</v>
      </c>
      <c r="AR22" s="6">
        <v>2361662</v>
      </c>
      <c r="AS22" s="6">
        <v>355085</v>
      </c>
      <c r="AT22" s="232">
        <f t="shared" si="15"/>
        <v>14.990225754136763</v>
      </c>
      <c r="AU22" s="232">
        <f t="shared" si="16"/>
        <v>15.035386096740346</v>
      </c>
      <c r="AV22" s="232">
        <f t="shared" si="17"/>
        <v>48.125818101070543</v>
      </c>
      <c r="AW22" s="232">
        <f t="shared" si="18"/>
        <v>51.874181898929464</v>
      </c>
    </row>
    <row r="23" spans="1:49">
      <c r="A23" s="230" t="s">
        <v>92</v>
      </c>
      <c r="B23" s="230" t="s">
        <v>93</v>
      </c>
      <c r="D23" s="6">
        <v>1317634</v>
      </c>
      <c r="E23" s="6">
        <v>209891</v>
      </c>
      <c r="F23" s="6">
        <v>110026</v>
      </c>
      <c r="G23" s="6">
        <v>84223</v>
      </c>
      <c r="H23" s="6">
        <v>812058</v>
      </c>
      <c r="I23" s="6">
        <v>251468</v>
      </c>
      <c r="J23" s="232">
        <f t="shared" si="0"/>
        <v>15.929385550160363</v>
      </c>
      <c r="K23" s="232">
        <f t="shared" si="1"/>
        <v>13.549032211984857</v>
      </c>
      <c r="L23" s="235">
        <f t="shared" si="2"/>
        <v>33.492531852959424</v>
      </c>
      <c r="M23" s="6">
        <v>209891</v>
      </c>
      <c r="N23" s="6">
        <v>199678</v>
      </c>
      <c r="O23" s="6">
        <v>1695</v>
      </c>
      <c r="P23" s="248">
        <f t="shared" si="3"/>
        <v>8518</v>
      </c>
      <c r="Q23" s="6">
        <v>2118</v>
      </c>
      <c r="R23" s="6">
        <v>1080</v>
      </c>
      <c r="S23" s="6">
        <v>42</v>
      </c>
      <c r="T23" s="6">
        <v>375</v>
      </c>
      <c r="U23" s="6">
        <v>4903</v>
      </c>
      <c r="V23" s="6">
        <v>2692</v>
      </c>
      <c r="W23" s="6">
        <v>197732</v>
      </c>
      <c r="X23" s="144">
        <f t="shared" si="4"/>
        <v>95.134141054166207</v>
      </c>
      <c r="Y23" s="144">
        <f t="shared" si="5"/>
        <v>0.80756202028672031</v>
      </c>
      <c r="Z23" s="144">
        <f t="shared" si="6"/>
        <v>4.0582969255470696</v>
      </c>
      <c r="AA23" s="144">
        <f t="shared" si="7"/>
        <v>1.2825704770571391</v>
      </c>
      <c r="AB23" s="146">
        <f t="shared" si="8"/>
        <v>94.206993153589252</v>
      </c>
      <c r="AC23" s="6">
        <v>1317634</v>
      </c>
      <c r="AD23" s="6">
        <v>65362</v>
      </c>
      <c r="AE23" s="6">
        <v>29319</v>
      </c>
      <c r="AF23" s="6">
        <v>86760</v>
      </c>
      <c r="AG23" s="6">
        <v>96576</v>
      </c>
      <c r="AH23" s="6">
        <v>34713</v>
      </c>
      <c r="AI23" s="6">
        <v>69854</v>
      </c>
      <c r="AJ23" s="232">
        <f t="shared" si="9"/>
        <v>4.9605580912453684</v>
      </c>
      <c r="AK23" s="232">
        <f t="shared" si="10"/>
        <v>2.2251247311468889</v>
      </c>
      <c r="AL23" s="232">
        <f t="shared" si="11"/>
        <v>6.584529543105293</v>
      </c>
      <c r="AM23" s="232">
        <f t="shared" si="12"/>
        <v>7.3295012120209408</v>
      </c>
      <c r="AN23" s="232">
        <f t="shared" si="13"/>
        <v>2.6344948597258422</v>
      </c>
      <c r="AO23" s="235">
        <f t="shared" si="14"/>
        <v>5.3014721842332548</v>
      </c>
      <c r="AP23" s="6">
        <v>643383</v>
      </c>
      <c r="AQ23" s="6">
        <v>105688</v>
      </c>
      <c r="AR23" s="6">
        <v>674251</v>
      </c>
      <c r="AS23" s="6">
        <v>104203</v>
      </c>
      <c r="AT23" s="232">
        <f t="shared" si="15"/>
        <v>16.426918336356415</v>
      </c>
      <c r="AU23" s="232">
        <f t="shared" si="16"/>
        <v>15.454630397285285</v>
      </c>
      <c r="AV23" s="232">
        <f t="shared" si="17"/>
        <v>50.353755044284888</v>
      </c>
      <c r="AW23" s="232">
        <f t="shared" si="18"/>
        <v>49.646244955715105</v>
      </c>
    </row>
    <row r="24" spans="1:49">
      <c r="A24" s="230" t="s">
        <v>94</v>
      </c>
      <c r="B24" s="230" t="s">
        <v>95</v>
      </c>
      <c r="D24" s="6">
        <v>5907173</v>
      </c>
      <c r="E24" s="6">
        <v>645237</v>
      </c>
      <c r="F24" s="6">
        <v>325210</v>
      </c>
      <c r="G24" s="6">
        <v>266897</v>
      </c>
      <c r="H24" s="6">
        <v>3712860</v>
      </c>
      <c r="I24" s="6">
        <v>851800</v>
      </c>
      <c r="J24" s="232">
        <f t="shared" si="0"/>
        <v>10.922940635055042</v>
      </c>
      <c r="K24" s="232">
        <f t="shared" si="1"/>
        <v>8.7590159607418538</v>
      </c>
      <c r="L24" s="235">
        <f t="shared" si="2"/>
        <v>31.333294200516555</v>
      </c>
      <c r="M24" s="6">
        <v>645237</v>
      </c>
      <c r="N24" s="6">
        <v>388400</v>
      </c>
      <c r="O24" s="6">
        <v>201652</v>
      </c>
      <c r="P24" s="248">
        <f t="shared" si="3"/>
        <v>55185</v>
      </c>
      <c r="Q24" s="6">
        <v>2583</v>
      </c>
      <c r="R24" s="6">
        <v>22586</v>
      </c>
      <c r="S24" s="6">
        <v>329</v>
      </c>
      <c r="T24" s="6">
        <v>11729</v>
      </c>
      <c r="U24" s="6">
        <v>17958</v>
      </c>
      <c r="V24" s="6">
        <v>34692</v>
      </c>
      <c r="W24" s="6">
        <v>370683</v>
      </c>
      <c r="X24" s="144">
        <f t="shared" si="4"/>
        <v>60.194936124245821</v>
      </c>
      <c r="Y24" s="144">
        <f t="shared" si="5"/>
        <v>31.252392531736401</v>
      </c>
      <c r="Z24" s="144">
        <f t="shared" si="6"/>
        <v>8.5526713440177797</v>
      </c>
      <c r="AA24" s="144">
        <f t="shared" si="7"/>
        <v>5.3766290525806797</v>
      </c>
      <c r="AB24" s="146">
        <f t="shared" si="8"/>
        <v>57.449123345375419</v>
      </c>
      <c r="AC24" s="6">
        <v>5907173</v>
      </c>
      <c r="AD24" s="6">
        <v>161477</v>
      </c>
      <c r="AE24" s="6">
        <v>109796</v>
      </c>
      <c r="AF24" s="6">
        <v>243647</v>
      </c>
      <c r="AG24" s="6">
        <v>332089</v>
      </c>
      <c r="AH24" s="6">
        <v>122422</v>
      </c>
      <c r="AI24" s="6">
        <v>225741</v>
      </c>
      <c r="AJ24" s="232">
        <f t="shared" si="9"/>
        <v>2.7335749266188749</v>
      </c>
      <c r="AK24" s="232">
        <f t="shared" si="10"/>
        <v>1.8586894272437933</v>
      </c>
      <c r="AL24" s="232">
        <f t="shared" si="11"/>
        <v>4.1245956399110026</v>
      </c>
      <c r="AM24" s="232">
        <f t="shared" si="12"/>
        <v>5.6217923531272911</v>
      </c>
      <c r="AN24" s="232">
        <f t="shared" si="13"/>
        <v>2.0724295699482647</v>
      </c>
      <c r="AO24" s="235">
        <f t="shared" si="14"/>
        <v>3.8214726401275199</v>
      </c>
      <c r="AP24" s="6">
        <v>2841214</v>
      </c>
      <c r="AQ24" s="6">
        <v>300311</v>
      </c>
      <c r="AR24" s="6">
        <v>3065959</v>
      </c>
      <c r="AS24" s="6">
        <v>344926</v>
      </c>
      <c r="AT24" s="232">
        <f t="shared" si="15"/>
        <v>10.569812763135758</v>
      </c>
      <c r="AU24" s="232">
        <f t="shared" si="16"/>
        <v>11.250183058547098</v>
      </c>
      <c r="AV24" s="232">
        <f t="shared" si="17"/>
        <v>46.542743209084414</v>
      </c>
      <c r="AW24" s="232">
        <f t="shared" si="18"/>
        <v>53.457256790915586</v>
      </c>
    </row>
    <row r="25" spans="1:49">
      <c r="A25" s="230" t="s">
        <v>96</v>
      </c>
      <c r="B25" s="230" t="s">
        <v>97</v>
      </c>
      <c r="D25" s="6">
        <v>6756015</v>
      </c>
      <c r="E25" s="6">
        <v>785431</v>
      </c>
      <c r="F25" s="6">
        <v>389382</v>
      </c>
      <c r="G25" s="6">
        <v>335501</v>
      </c>
      <c r="H25" s="6">
        <v>4337574</v>
      </c>
      <c r="I25" s="6">
        <v>1041621</v>
      </c>
      <c r="J25" s="232">
        <f t="shared" si="0"/>
        <v>11.625655064412971</v>
      </c>
      <c r="K25" s="232">
        <f t="shared" si="1"/>
        <v>8.9769534767591281</v>
      </c>
      <c r="L25" s="235">
        <f t="shared" si="2"/>
        <v>32.209508064833564</v>
      </c>
      <c r="M25" s="6">
        <v>785431</v>
      </c>
      <c r="N25" s="6">
        <v>634245</v>
      </c>
      <c r="O25" s="6">
        <v>62945</v>
      </c>
      <c r="P25" s="248">
        <f t="shared" si="3"/>
        <v>88241</v>
      </c>
      <c r="Q25" s="6">
        <v>2851</v>
      </c>
      <c r="R25" s="6">
        <v>27360</v>
      </c>
      <c r="S25" s="6">
        <v>301</v>
      </c>
      <c r="T25" s="6">
        <v>34315</v>
      </c>
      <c r="U25" s="6">
        <v>23414</v>
      </c>
      <c r="V25" s="6">
        <v>95339</v>
      </c>
      <c r="W25" s="6">
        <v>583688</v>
      </c>
      <c r="X25" s="144">
        <f t="shared" si="4"/>
        <v>80.751205389143038</v>
      </c>
      <c r="Y25" s="144">
        <f t="shared" si="5"/>
        <v>8.0140712551452644</v>
      </c>
      <c r="Z25" s="144">
        <f t="shared" si="6"/>
        <v>11.234723355711704</v>
      </c>
      <c r="AA25" s="144">
        <f t="shared" si="7"/>
        <v>12.138431001577478</v>
      </c>
      <c r="AB25" s="146">
        <f t="shared" si="8"/>
        <v>74.314357340110078</v>
      </c>
      <c r="AC25" s="6">
        <v>6756015</v>
      </c>
      <c r="AD25" s="6">
        <v>220831</v>
      </c>
      <c r="AE25" s="6">
        <v>128125</v>
      </c>
      <c r="AF25" s="6">
        <v>319091</v>
      </c>
      <c r="AG25" s="6">
        <v>375934</v>
      </c>
      <c r="AH25" s="6">
        <v>157528</v>
      </c>
      <c r="AI25" s="6">
        <v>286285</v>
      </c>
      <c r="AJ25" s="232">
        <f t="shared" si="9"/>
        <v>3.2686576332349766</v>
      </c>
      <c r="AK25" s="232">
        <f t="shared" si="10"/>
        <v>1.8964581931804476</v>
      </c>
      <c r="AL25" s="232">
        <f t="shared" si="11"/>
        <v>4.723065298108426</v>
      </c>
      <c r="AM25" s="232">
        <f t="shared" si="12"/>
        <v>5.5644340635714986</v>
      </c>
      <c r="AN25" s="232">
        <f t="shared" si="13"/>
        <v>2.3316703707733035</v>
      </c>
      <c r="AO25" s="235">
        <f t="shared" si="14"/>
        <v>4.2374831909046975</v>
      </c>
      <c r="AP25" s="6">
        <v>3269887</v>
      </c>
      <c r="AQ25" s="6">
        <v>368860</v>
      </c>
      <c r="AR25" s="6">
        <v>3486128</v>
      </c>
      <c r="AS25" s="6">
        <v>416571</v>
      </c>
      <c r="AT25" s="232">
        <f t="shared" si="15"/>
        <v>11.280512140021964</v>
      </c>
      <c r="AU25" s="232">
        <f t="shared" si="16"/>
        <v>11.949389121684574</v>
      </c>
      <c r="AV25" s="232">
        <f t="shared" si="17"/>
        <v>46.962750388003528</v>
      </c>
      <c r="AW25" s="232">
        <f t="shared" si="18"/>
        <v>53.037249611996472</v>
      </c>
    </row>
    <row r="26" spans="1:49">
      <c r="A26" s="230" t="s">
        <v>98</v>
      </c>
      <c r="B26" s="230" t="s">
        <v>99</v>
      </c>
      <c r="D26" s="6">
        <v>9847464</v>
      </c>
      <c r="E26" s="6">
        <v>1403640</v>
      </c>
      <c r="F26" s="6">
        <v>742869</v>
      </c>
      <c r="G26" s="6">
        <v>552658</v>
      </c>
      <c r="H26" s="6">
        <v>6072810</v>
      </c>
      <c r="I26" s="6">
        <v>1582124</v>
      </c>
      <c r="J26" s="232">
        <f t="shared" si="0"/>
        <v>14.253822100796713</v>
      </c>
      <c r="K26" s="232">
        <f t="shared" si="1"/>
        <v>12.232706111338903</v>
      </c>
      <c r="L26" s="235">
        <f t="shared" si="2"/>
        <v>34.931396022056425</v>
      </c>
      <c r="M26" s="6">
        <v>1403640</v>
      </c>
      <c r="N26" s="6">
        <v>1086171</v>
      </c>
      <c r="O26" s="6">
        <v>239570</v>
      </c>
      <c r="P26" s="248">
        <f t="shared" si="3"/>
        <v>77899</v>
      </c>
      <c r="Q26" s="6">
        <v>10901</v>
      </c>
      <c r="R26" s="6">
        <v>16152</v>
      </c>
      <c r="S26" s="6">
        <v>465</v>
      </c>
      <c r="T26" s="6">
        <v>12344</v>
      </c>
      <c r="U26" s="6">
        <v>38037</v>
      </c>
      <c r="V26" s="6">
        <v>50917</v>
      </c>
      <c r="W26" s="6">
        <v>1054492</v>
      </c>
      <c r="X26" s="144">
        <f t="shared" si="4"/>
        <v>77.382448491066086</v>
      </c>
      <c r="Y26" s="144">
        <f t="shared" si="5"/>
        <v>17.067766663816933</v>
      </c>
      <c r="Z26" s="144">
        <f t="shared" si="6"/>
        <v>5.5497848451169816</v>
      </c>
      <c r="AA26" s="144">
        <f t="shared" si="7"/>
        <v>3.6274970790231111</v>
      </c>
      <c r="AB26" s="146">
        <f t="shared" si="8"/>
        <v>75.125530762873666</v>
      </c>
      <c r="AC26" s="6">
        <v>9847464</v>
      </c>
      <c r="AD26" s="6">
        <v>385161</v>
      </c>
      <c r="AE26" s="6">
        <v>223583</v>
      </c>
      <c r="AF26" s="6">
        <v>556970</v>
      </c>
      <c r="AG26" s="6">
        <v>723429</v>
      </c>
      <c r="AH26" s="6">
        <v>279581</v>
      </c>
      <c r="AI26" s="6">
        <v>507807</v>
      </c>
      <c r="AJ26" s="232">
        <f t="shared" si="9"/>
        <v>3.9112709627575182</v>
      </c>
      <c r="AK26" s="232">
        <f t="shared" si="10"/>
        <v>2.270462730302949</v>
      </c>
      <c r="AL26" s="232">
        <f t="shared" si="11"/>
        <v>5.6559739644643541</v>
      </c>
      <c r="AM26" s="232">
        <f t="shared" si="12"/>
        <v>7.3463482577849488</v>
      </c>
      <c r="AN26" s="232">
        <f t="shared" si="13"/>
        <v>2.8391167512772832</v>
      </c>
      <c r="AO26" s="235">
        <f t="shared" si="14"/>
        <v>5.1567286765404781</v>
      </c>
      <c r="AP26" s="6">
        <v>4823381</v>
      </c>
      <c r="AQ26" s="6">
        <v>680211</v>
      </c>
      <c r="AR26" s="6">
        <v>5024083</v>
      </c>
      <c r="AS26" s="6">
        <v>723429</v>
      </c>
      <c r="AT26" s="232">
        <f t="shared" si="15"/>
        <v>14.102369271678933</v>
      </c>
      <c r="AU26" s="232">
        <f t="shared" si="16"/>
        <v>14.399224694337256</v>
      </c>
      <c r="AV26" s="232">
        <f t="shared" si="17"/>
        <v>48.460502692998205</v>
      </c>
      <c r="AW26" s="232">
        <f t="shared" si="18"/>
        <v>51.539497307001788</v>
      </c>
    </row>
    <row r="27" spans="1:49">
      <c r="A27" s="230" t="s">
        <v>100</v>
      </c>
      <c r="B27" s="230" t="s">
        <v>101</v>
      </c>
      <c r="D27" s="6">
        <v>5469389</v>
      </c>
      <c r="E27" s="6">
        <v>592684</v>
      </c>
      <c r="F27" s="6">
        <v>292907</v>
      </c>
      <c r="G27" s="6">
        <v>249859</v>
      </c>
      <c r="H27" s="6">
        <v>3380080</v>
      </c>
      <c r="I27" s="6">
        <v>799848</v>
      </c>
      <c r="J27" s="232">
        <f t="shared" si="0"/>
        <v>10.836384100673769</v>
      </c>
      <c r="K27" s="232">
        <f t="shared" si="1"/>
        <v>8.6656824690539871</v>
      </c>
      <c r="L27" s="235">
        <f t="shared" si="2"/>
        <v>31.238310278953001</v>
      </c>
      <c r="M27" s="6">
        <v>592684</v>
      </c>
      <c r="N27" s="6">
        <v>501211</v>
      </c>
      <c r="O27" s="6">
        <v>41026</v>
      </c>
      <c r="P27" s="248">
        <f t="shared" si="3"/>
        <v>50447</v>
      </c>
      <c r="Q27" s="6">
        <v>9268</v>
      </c>
      <c r="R27" s="6">
        <v>18909</v>
      </c>
      <c r="S27" s="6">
        <v>271</v>
      </c>
      <c r="T27" s="6">
        <v>6597</v>
      </c>
      <c r="U27" s="6">
        <v>15402</v>
      </c>
      <c r="V27" s="6">
        <v>22036</v>
      </c>
      <c r="W27" s="6">
        <v>488374</v>
      </c>
      <c r="X27" s="144">
        <f t="shared" si="4"/>
        <v>84.566311896389976</v>
      </c>
      <c r="Y27" s="144">
        <f t="shared" si="5"/>
        <v>6.9220697707378642</v>
      </c>
      <c r="Z27" s="144">
        <f t="shared" si="6"/>
        <v>8.5116183328721551</v>
      </c>
      <c r="AA27" s="144">
        <f t="shared" si="7"/>
        <v>3.718001498268892</v>
      </c>
      <c r="AB27" s="146">
        <f t="shared" si="8"/>
        <v>82.400402237954793</v>
      </c>
      <c r="AC27" s="6">
        <v>5469389</v>
      </c>
      <c r="AD27" s="6">
        <v>191041</v>
      </c>
      <c r="AE27" s="6">
        <v>87195</v>
      </c>
      <c r="AF27" s="6">
        <v>228811</v>
      </c>
      <c r="AG27" s="6">
        <v>260892</v>
      </c>
      <c r="AH27" s="6">
        <v>108012</v>
      </c>
      <c r="AI27" s="6">
        <v>194269</v>
      </c>
      <c r="AJ27" s="232">
        <f t="shared" si="9"/>
        <v>3.4929130109414417</v>
      </c>
      <c r="AK27" s="232">
        <f t="shared" si="10"/>
        <v>1.5942365774312268</v>
      </c>
      <c r="AL27" s="232">
        <f t="shared" si="11"/>
        <v>4.1834837492816845</v>
      </c>
      <c r="AM27" s="232">
        <f t="shared" si="12"/>
        <v>4.7700392127895821</v>
      </c>
      <c r="AN27" s="232">
        <f t="shared" si="13"/>
        <v>1.9748458191582279</v>
      </c>
      <c r="AO27" s="235">
        <f t="shared" si="14"/>
        <v>3.5519324004929986</v>
      </c>
      <c r="AP27" s="6">
        <v>2718477</v>
      </c>
      <c r="AQ27" s="6">
        <v>301740</v>
      </c>
      <c r="AR27" s="6">
        <v>2750912</v>
      </c>
      <c r="AS27" s="6">
        <v>290944</v>
      </c>
      <c r="AT27" s="232">
        <f t="shared" si="15"/>
        <v>11.099597311288637</v>
      </c>
      <c r="AU27" s="232">
        <f t="shared" si="16"/>
        <v>10.576274341018541</v>
      </c>
      <c r="AV27" s="232">
        <f t="shared" si="17"/>
        <v>50.910772013416924</v>
      </c>
      <c r="AW27" s="232">
        <f t="shared" si="18"/>
        <v>49.089227986583069</v>
      </c>
    </row>
    <row r="28" spans="1:49">
      <c r="A28" s="230" t="s">
        <v>102</v>
      </c>
      <c r="B28" s="230" t="s">
        <v>103</v>
      </c>
      <c r="D28" s="6">
        <v>2922647</v>
      </c>
      <c r="E28" s="6">
        <v>476720</v>
      </c>
      <c r="F28" s="6">
        <v>260090</v>
      </c>
      <c r="G28" s="6">
        <v>183467</v>
      </c>
      <c r="H28" s="6">
        <v>1768479</v>
      </c>
      <c r="I28" s="6">
        <v>436266</v>
      </c>
      <c r="J28" s="232">
        <f t="shared" si="0"/>
        <v>16.311241145441102</v>
      </c>
      <c r="K28" s="232">
        <f t="shared" si="1"/>
        <v>14.706988321602916</v>
      </c>
      <c r="L28" s="235">
        <f t="shared" si="2"/>
        <v>42.053930400260391</v>
      </c>
      <c r="M28" s="6">
        <v>476720</v>
      </c>
      <c r="N28" s="6">
        <v>295774</v>
      </c>
      <c r="O28" s="6">
        <v>168174</v>
      </c>
      <c r="P28" s="248">
        <f t="shared" si="3"/>
        <v>12772</v>
      </c>
      <c r="Q28" s="6">
        <v>2826</v>
      </c>
      <c r="R28" s="6">
        <v>2031</v>
      </c>
      <c r="S28" s="6">
        <v>183</v>
      </c>
      <c r="T28" s="6">
        <v>1502</v>
      </c>
      <c r="U28" s="6">
        <v>6230</v>
      </c>
      <c r="V28" s="6">
        <v>7573</v>
      </c>
      <c r="W28" s="6">
        <v>291004</v>
      </c>
      <c r="X28" s="144">
        <f t="shared" si="4"/>
        <v>62.04354757509649</v>
      </c>
      <c r="Y28" s="144">
        <f t="shared" si="5"/>
        <v>35.277311629468031</v>
      </c>
      <c r="Z28" s="144">
        <f t="shared" si="6"/>
        <v>2.679140795435476</v>
      </c>
      <c r="AA28" s="144">
        <f t="shared" si="7"/>
        <v>1.5885635173686858</v>
      </c>
      <c r="AB28" s="146">
        <f t="shared" si="8"/>
        <v>61.042960228226221</v>
      </c>
      <c r="AC28" s="6">
        <v>2922647</v>
      </c>
      <c r="AD28" s="6">
        <v>119022</v>
      </c>
      <c r="AE28" s="6">
        <v>102603</v>
      </c>
      <c r="AF28" s="6">
        <v>183751</v>
      </c>
      <c r="AG28" s="6">
        <v>272209</v>
      </c>
      <c r="AH28" s="6">
        <v>100741</v>
      </c>
      <c r="AI28" s="6">
        <v>180330</v>
      </c>
      <c r="AJ28" s="232">
        <f t="shared" si="9"/>
        <v>4.0724042280850199</v>
      </c>
      <c r="AK28" s="232">
        <f t="shared" si="10"/>
        <v>3.5106189697216252</v>
      </c>
      <c r="AL28" s="232">
        <f t="shared" si="11"/>
        <v>6.2871431274457716</v>
      </c>
      <c r="AM28" s="232">
        <f t="shared" si="12"/>
        <v>9.3137830192972331</v>
      </c>
      <c r="AN28" s="232">
        <f t="shared" si="13"/>
        <v>3.4469095994145036</v>
      </c>
      <c r="AO28" s="235">
        <f t="shared" si="14"/>
        <v>6.1700917011188832</v>
      </c>
      <c r="AP28" s="6">
        <v>1399224</v>
      </c>
      <c r="AQ28" s="6">
        <v>227599</v>
      </c>
      <c r="AR28" s="6">
        <v>1523423</v>
      </c>
      <c r="AS28" s="6">
        <v>249121</v>
      </c>
      <c r="AT28" s="232">
        <f t="shared" si="15"/>
        <v>16.266087488493621</v>
      </c>
      <c r="AU28" s="232">
        <f t="shared" si="16"/>
        <v>16.352713593007326</v>
      </c>
      <c r="AV28" s="232">
        <f t="shared" si="17"/>
        <v>47.742700117469369</v>
      </c>
      <c r="AW28" s="232">
        <f t="shared" si="18"/>
        <v>52.257299882530631</v>
      </c>
    </row>
    <row r="29" spans="1:49">
      <c r="A29" s="230" t="s">
        <v>104</v>
      </c>
      <c r="B29" s="230" t="s">
        <v>105</v>
      </c>
      <c r="D29" s="6">
        <v>5976738</v>
      </c>
      <c r="E29" s="6">
        <v>870922</v>
      </c>
      <c r="F29" s="6">
        <v>459996</v>
      </c>
      <c r="G29" s="6">
        <v>347143</v>
      </c>
      <c r="H29" s="6">
        <v>3652489</v>
      </c>
      <c r="I29" s="6">
        <v>943934</v>
      </c>
      <c r="J29" s="232">
        <f t="shared" si="0"/>
        <v>14.57186177476744</v>
      </c>
      <c r="K29" s="232">
        <f t="shared" si="1"/>
        <v>12.594042035444872</v>
      </c>
      <c r="L29" s="235">
        <f t="shared" si="2"/>
        <v>36.776194098316196</v>
      </c>
      <c r="M29" s="6">
        <v>870922</v>
      </c>
      <c r="N29" s="6">
        <v>729150</v>
      </c>
      <c r="O29" s="6">
        <v>102100</v>
      </c>
      <c r="P29" s="248">
        <f t="shared" si="3"/>
        <v>39672</v>
      </c>
      <c r="Q29" s="6">
        <v>6110</v>
      </c>
      <c r="R29" s="6">
        <v>6287</v>
      </c>
      <c r="S29" s="6">
        <v>813</v>
      </c>
      <c r="T29" s="6">
        <v>5102</v>
      </c>
      <c r="U29" s="6">
        <v>21360</v>
      </c>
      <c r="V29" s="6">
        <v>21802</v>
      </c>
      <c r="W29" s="6">
        <v>715024</v>
      </c>
      <c r="X29" s="144">
        <f t="shared" si="4"/>
        <v>83.721619157628353</v>
      </c>
      <c r="Y29" s="144">
        <f t="shared" si="5"/>
        <v>11.723208278123645</v>
      </c>
      <c r="Z29" s="144">
        <f t="shared" si="6"/>
        <v>4.5551725642480037</v>
      </c>
      <c r="AA29" s="144">
        <f t="shared" si="7"/>
        <v>2.5033240634637774</v>
      </c>
      <c r="AB29" s="146">
        <f t="shared" si="8"/>
        <v>82.099659900657002</v>
      </c>
      <c r="AC29" s="6">
        <v>5976738</v>
      </c>
      <c r="AD29" s="6">
        <v>248766</v>
      </c>
      <c r="AE29" s="6">
        <v>153338</v>
      </c>
      <c r="AF29" s="6">
        <v>332115</v>
      </c>
      <c r="AG29" s="6">
        <v>457882</v>
      </c>
      <c r="AH29" s="6">
        <v>157264</v>
      </c>
      <c r="AI29" s="6">
        <v>298903</v>
      </c>
      <c r="AJ29" s="232">
        <f t="shared" si="9"/>
        <v>4.1622369928211675</v>
      </c>
      <c r="AK29" s="232">
        <f t="shared" si="10"/>
        <v>2.5655800873319192</v>
      </c>
      <c r="AL29" s="232">
        <f t="shared" si="11"/>
        <v>5.5567936891327676</v>
      </c>
      <c r="AM29" s="232">
        <f t="shared" si="12"/>
        <v>7.661068629744185</v>
      </c>
      <c r="AN29" s="232">
        <f t="shared" si="13"/>
        <v>2.6312680930634738</v>
      </c>
      <c r="AO29" s="235">
        <f t="shared" si="14"/>
        <v>5.0011059544520773</v>
      </c>
      <c r="AP29" s="6">
        <v>2913804</v>
      </c>
      <c r="AQ29" s="6">
        <v>428013</v>
      </c>
      <c r="AR29" s="6">
        <v>3062934</v>
      </c>
      <c r="AS29" s="6">
        <v>442909</v>
      </c>
      <c r="AT29" s="232">
        <f t="shared" si="15"/>
        <v>14.689148618095107</v>
      </c>
      <c r="AU29" s="232">
        <f t="shared" si="16"/>
        <v>14.460285464851674</v>
      </c>
      <c r="AV29" s="232">
        <f t="shared" si="17"/>
        <v>49.144814346175664</v>
      </c>
      <c r="AW29" s="232">
        <f t="shared" si="18"/>
        <v>50.855185653824343</v>
      </c>
    </row>
    <row r="30" spans="1:49">
      <c r="A30" s="230" t="s">
        <v>106</v>
      </c>
      <c r="B30" s="230" t="s">
        <v>107</v>
      </c>
      <c r="D30" s="6">
        <v>1026586</v>
      </c>
      <c r="E30" s="6">
        <v>139635</v>
      </c>
      <c r="F30" s="6">
        <v>69062</v>
      </c>
      <c r="G30" s="6">
        <v>61377</v>
      </c>
      <c r="H30" s="6">
        <v>620841</v>
      </c>
      <c r="I30" s="6">
        <v>179115</v>
      </c>
      <c r="J30" s="232">
        <f t="shared" si="0"/>
        <v>13.601880407486563</v>
      </c>
      <c r="K30" s="232">
        <f t="shared" si="1"/>
        <v>11.123943167413234</v>
      </c>
      <c r="L30" s="235">
        <f t="shared" si="2"/>
        <v>34.266811824805295</v>
      </c>
      <c r="M30" s="6">
        <v>139635</v>
      </c>
      <c r="N30" s="6">
        <v>125269</v>
      </c>
      <c r="O30" s="6">
        <v>385</v>
      </c>
      <c r="P30" s="248">
        <f t="shared" si="3"/>
        <v>13981</v>
      </c>
      <c r="Q30" s="6">
        <v>8389</v>
      </c>
      <c r="R30" s="6">
        <v>714</v>
      </c>
      <c r="S30" s="6">
        <v>28</v>
      </c>
      <c r="T30" s="6">
        <v>774</v>
      </c>
      <c r="U30" s="6">
        <v>4076</v>
      </c>
      <c r="V30" s="6">
        <v>4154</v>
      </c>
      <c r="W30" s="6">
        <v>122539</v>
      </c>
      <c r="X30" s="144">
        <f t="shared" si="4"/>
        <v>89.711748487127153</v>
      </c>
      <c r="Y30" s="144">
        <f t="shared" si="5"/>
        <v>0.27571883840011457</v>
      </c>
      <c r="Z30" s="144">
        <f t="shared" si="6"/>
        <v>10.012532674472732</v>
      </c>
      <c r="AA30" s="144">
        <f t="shared" si="7"/>
        <v>2.9748988434131842</v>
      </c>
      <c r="AB30" s="146">
        <f t="shared" si="8"/>
        <v>87.756651269380882</v>
      </c>
      <c r="AC30" s="6">
        <v>1026586</v>
      </c>
      <c r="AD30" s="6">
        <v>50191</v>
      </c>
      <c r="AE30" s="6">
        <v>21874</v>
      </c>
      <c r="AF30" s="6">
        <v>48673</v>
      </c>
      <c r="AG30" s="6">
        <v>66838</v>
      </c>
      <c r="AH30" s="6">
        <v>22995</v>
      </c>
      <c r="AI30" s="6">
        <v>41490</v>
      </c>
      <c r="AJ30" s="232">
        <f t="shared" si="9"/>
        <v>4.8891179112125043</v>
      </c>
      <c r="AK30" s="232">
        <f t="shared" si="10"/>
        <v>2.1307518317997713</v>
      </c>
      <c r="AL30" s="232">
        <f t="shared" si="11"/>
        <v>4.7412491500955598</v>
      </c>
      <c r="AM30" s="232">
        <f t="shared" si="12"/>
        <v>6.5107063606945736</v>
      </c>
      <c r="AN30" s="232">
        <f t="shared" si="13"/>
        <v>2.2399487232438395</v>
      </c>
      <c r="AO30" s="235">
        <f t="shared" si="14"/>
        <v>4.0415513166943642</v>
      </c>
      <c r="AP30" s="6">
        <v>514183</v>
      </c>
      <c r="AQ30" s="6">
        <v>74935</v>
      </c>
      <c r="AR30" s="6">
        <v>512403</v>
      </c>
      <c r="AS30" s="6">
        <v>64700</v>
      </c>
      <c r="AT30" s="232">
        <f t="shared" si="15"/>
        <v>14.573605117244249</v>
      </c>
      <c r="AU30" s="232">
        <f t="shared" si="16"/>
        <v>12.626780093012727</v>
      </c>
      <c r="AV30" s="232">
        <f t="shared" si="17"/>
        <v>53.664912092240478</v>
      </c>
      <c r="AW30" s="232">
        <f t="shared" si="18"/>
        <v>46.335087907759515</v>
      </c>
    </row>
    <row r="31" spans="1:49">
      <c r="A31" s="230" t="s">
        <v>108</v>
      </c>
      <c r="B31" s="230" t="s">
        <v>109</v>
      </c>
      <c r="D31" s="6">
        <v>1875468</v>
      </c>
      <c r="E31" s="6">
        <v>216408</v>
      </c>
      <c r="F31" s="6">
        <v>105060</v>
      </c>
      <c r="G31" s="6">
        <v>93383</v>
      </c>
      <c r="H31" s="6">
        <v>1130049</v>
      </c>
      <c r="I31" s="6">
        <v>274166</v>
      </c>
      <c r="J31" s="232">
        <f t="shared" si="0"/>
        <v>11.538879895578063</v>
      </c>
      <c r="K31" s="232">
        <f t="shared" si="1"/>
        <v>9.2969419910110105</v>
      </c>
      <c r="L31" s="235">
        <f t="shared" si="2"/>
        <v>34.060751515505203</v>
      </c>
      <c r="M31" s="6">
        <v>216408</v>
      </c>
      <c r="N31" s="6">
        <v>192445</v>
      </c>
      <c r="O31" s="6">
        <v>11266</v>
      </c>
      <c r="P31" s="248">
        <f t="shared" si="3"/>
        <v>12697</v>
      </c>
      <c r="Q31" s="6">
        <v>2715</v>
      </c>
      <c r="R31" s="6">
        <v>2502</v>
      </c>
      <c r="S31" s="6">
        <v>251</v>
      </c>
      <c r="T31" s="6">
        <v>2729</v>
      </c>
      <c r="U31" s="6">
        <v>4500</v>
      </c>
      <c r="V31" s="6">
        <v>14134</v>
      </c>
      <c r="W31" s="6">
        <v>182126</v>
      </c>
      <c r="X31" s="144">
        <f t="shared" si="4"/>
        <v>88.926934309267679</v>
      </c>
      <c r="Y31" s="144">
        <f t="shared" si="5"/>
        <v>5.205907360171528</v>
      </c>
      <c r="Z31" s="144">
        <f t="shared" si="6"/>
        <v>5.8671583305607928</v>
      </c>
      <c r="AA31" s="144">
        <f t="shared" si="7"/>
        <v>6.531181841706406</v>
      </c>
      <c r="AB31" s="146">
        <f t="shared" si="8"/>
        <v>84.158626298473251</v>
      </c>
      <c r="AC31" s="6">
        <v>1875468</v>
      </c>
      <c r="AD31" s="6">
        <v>73092</v>
      </c>
      <c r="AE31" s="6">
        <v>38231</v>
      </c>
      <c r="AF31" s="6">
        <v>75323</v>
      </c>
      <c r="AG31" s="6">
        <v>102016</v>
      </c>
      <c r="AH31" s="6">
        <v>33888</v>
      </c>
      <c r="AI31" s="6">
        <v>63730</v>
      </c>
      <c r="AJ31" s="232">
        <f t="shared" si="9"/>
        <v>3.897267242096373</v>
      </c>
      <c r="AK31" s="232">
        <f t="shared" si="10"/>
        <v>2.0384778625921638</v>
      </c>
      <c r="AL31" s="232">
        <f t="shared" si="11"/>
        <v>4.0162242171020779</v>
      </c>
      <c r="AM31" s="232">
        <f t="shared" si="12"/>
        <v>5.4394956352227819</v>
      </c>
      <c r="AN31" s="232">
        <f t="shared" si="13"/>
        <v>1.8069089955147195</v>
      </c>
      <c r="AO31" s="235">
        <f t="shared" si="14"/>
        <v>3.3980851712745834</v>
      </c>
      <c r="AP31" s="6">
        <v>932067</v>
      </c>
      <c r="AQ31" s="6">
        <v>110035</v>
      </c>
      <c r="AR31" s="6">
        <v>943401</v>
      </c>
      <c r="AS31" s="6">
        <v>106373</v>
      </c>
      <c r="AT31" s="232">
        <f t="shared" si="15"/>
        <v>11.805481794763681</v>
      </c>
      <c r="AU31" s="232">
        <f t="shared" si="16"/>
        <v>11.275480946066413</v>
      </c>
      <c r="AV31" s="232">
        <f t="shared" si="17"/>
        <v>50.846087020812533</v>
      </c>
      <c r="AW31" s="232">
        <f t="shared" si="18"/>
        <v>49.15391297918746</v>
      </c>
    </row>
    <row r="32" spans="1:49">
      <c r="A32" s="230" t="s">
        <v>110</v>
      </c>
      <c r="B32" s="230" t="s">
        <v>111</v>
      </c>
      <c r="D32" s="6">
        <v>2887475</v>
      </c>
      <c r="E32" s="6">
        <v>368494</v>
      </c>
      <c r="F32" s="6">
        <v>189546</v>
      </c>
      <c r="G32" s="6">
        <v>150831</v>
      </c>
      <c r="H32" s="6">
        <v>1780233</v>
      </c>
      <c r="I32" s="6">
        <v>433719</v>
      </c>
      <c r="J32" s="232">
        <f t="shared" si="0"/>
        <v>12.761807461536465</v>
      </c>
      <c r="K32" s="232">
        <f t="shared" si="1"/>
        <v>10.647257971288028</v>
      </c>
      <c r="L32" s="235">
        <f t="shared" si="2"/>
        <v>34.776203025461186</v>
      </c>
      <c r="M32" s="6">
        <v>368494</v>
      </c>
      <c r="N32" s="6">
        <v>264895</v>
      </c>
      <c r="O32" s="6">
        <v>35463</v>
      </c>
      <c r="P32" s="248">
        <f t="shared" si="3"/>
        <v>68136</v>
      </c>
      <c r="Q32" s="6">
        <v>5891</v>
      </c>
      <c r="R32" s="6">
        <v>21081</v>
      </c>
      <c r="S32" s="6">
        <v>2415</v>
      </c>
      <c r="T32" s="6">
        <v>25634</v>
      </c>
      <c r="U32" s="6">
        <v>13115</v>
      </c>
      <c r="V32" s="6">
        <v>68177</v>
      </c>
      <c r="W32" s="6">
        <v>227283</v>
      </c>
      <c r="X32" s="144">
        <f t="shared" si="4"/>
        <v>71.885838032640976</v>
      </c>
      <c r="Y32" s="144">
        <f t="shared" si="5"/>
        <v>9.6237659229186914</v>
      </c>
      <c r="Z32" s="144">
        <f t="shared" si="6"/>
        <v>18.490396044440345</v>
      </c>
      <c r="AA32" s="144">
        <f t="shared" si="7"/>
        <v>18.501522412847969</v>
      </c>
      <c r="AB32" s="146">
        <f t="shared" si="8"/>
        <v>61.678887580259115</v>
      </c>
      <c r="AC32" s="6">
        <v>2887475</v>
      </c>
      <c r="AD32" s="6">
        <v>117051</v>
      </c>
      <c r="AE32" s="6">
        <v>88875</v>
      </c>
      <c r="AF32" s="6">
        <v>127789</v>
      </c>
      <c r="AG32" s="6">
        <v>194407</v>
      </c>
      <c r="AH32" s="6">
        <v>71780</v>
      </c>
      <c r="AI32" s="6">
        <v>119074</v>
      </c>
      <c r="AJ32" s="232">
        <f t="shared" si="9"/>
        <v>4.0537493831115423</v>
      </c>
      <c r="AK32" s="232">
        <f t="shared" si="10"/>
        <v>3.0779487268288039</v>
      </c>
      <c r="AL32" s="232">
        <f t="shared" si="11"/>
        <v>4.4256313907479718</v>
      </c>
      <c r="AM32" s="232">
        <f t="shared" si="12"/>
        <v>6.7327682490757486</v>
      </c>
      <c r="AN32" s="232">
        <f t="shared" si="13"/>
        <v>2.4859089689088218</v>
      </c>
      <c r="AO32" s="235">
        <f t="shared" si="14"/>
        <v>4.123810595762734</v>
      </c>
      <c r="AP32" s="6">
        <v>1439031</v>
      </c>
      <c r="AQ32" s="6">
        <v>184024</v>
      </c>
      <c r="AR32" s="6">
        <v>1448444</v>
      </c>
      <c r="AS32" s="6">
        <v>184470</v>
      </c>
      <c r="AT32" s="232">
        <f t="shared" si="15"/>
        <v>12.788049736246126</v>
      </c>
      <c r="AU32" s="232">
        <f t="shared" si="16"/>
        <v>12.735735727442691</v>
      </c>
      <c r="AV32" s="232">
        <f t="shared" si="17"/>
        <v>49.939483410856077</v>
      </c>
      <c r="AW32" s="232">
        <f t="shared" si="18"/>
        <v>50.060516589143923</v>
      </c>
    </row>
    <row r="33" spans="1:49">
      <c r="A33" s="230" t="s">
        <v>112</v>
      </c>
      <c r="B33" s="230" t="s">
        <v>113</v>
      </c>
      <c r="D33" s="6">
        <v>1326243</v>
      </c>
      <c r="E33" s="6">
        <v>167644</v>
      </c>
      <c r="F33" s="6">
        <v>84966</v>
      </c>
      <c r="G33" s="6">
        <v>69967</v>
      </c>
      <c r="H33" s="6">
        <v>844656</v>
      </c>
      <c r="I33" s="6">
        <v>219404</v>
      </c>
      <c r="J33" s="232">
        <f t="shared" si="0"/>
        <v>12.640519120553323</v>
      </c>
      <c r="K33" s="232">
        <f t="shared" si="1"/>
        <v>10.059243052793091</v>
      </c>
      <c r="L33" s="235">
        <f t="shared" si="2"/>
        <v>31.889573572040618</v>
      </c>
      <c r="M33" s="6">
        <v>167644</v>
      </c>
      <c r="N33" s="6">
        <v>158936</v>
      </c>
      <c r="O33" s="6">
        <v>2070</v>
      </c>
      <c r="P33" s="248">
        <f t="shared" si="3"/>
        <v>6638</v>
      </c>
      <c r="Q33" s="6">
        <v>608</v>
      </c>
      <c r="R33" s="6">
        <v>1548</v>
      </c>
      <c r="S33" s="6">
        <v>72</v>
      </c>
      <c r="T33" s="6">
        <v>661</v>
      </c>
      <c r="U33" s="6">
        <v>3749</v>
      </c>
      <c r="V33" s="6">
        <v>4671</v>
      </c>
      <c r="W33" s="6">
        <v>155527</v>
      </c>
      <c r="X33" s="144">
        <f t="shared" si="4"/>
        <v>94.805659612035029</v>
      </c>
      <c r="Y33" s="144">
        <f t="shared" si="5"/>
        <v>1.2347593710481735</v>
      </c>
      <c r="Z33" s="144">
        <f t="shared" si="6"/>
        <v>3.9595810169168</v>
      </c>
      <c r="AA33" s="144">
        <f t="shared" si="7"/>
        <v>2.7862613633652265</v>
      </c>
      <c r="AB33" s="146">
        <f t="shared" si="8"/>
        <v>92.772183913531052</v>
      </c>
      <c r="AC33" s="6">
        <v>1326243</v>
      </c>
      <c r="AD33" s="6">
        <v>53201</v>
      </c>
      <c r="AE33" s="6">
        <v>24871</v>
      </c>
      <c r="AF33" s="6">
        <v>63406</v>
      </c>
      <c r="AG33" s="6">
        <v>76845</v>
      </c>
      <c r="AH33" s="6">
        <v>27273</v>
      </c>
      <c r="AI33" s="6">
        <v>52716</v>
      </c>
      <c r="AJ33" s="232">
        <f t="shared" si="9"/>
        <v>4.0114066577542724</v>
      </c>
      <c r="AK33" s="232">
        <f t="shared" si="10"/>
        <v>1.8752973625496987</v>
      </c>
      <c r="AL33" s="232">
        <f t="shared" si="11"/>
        <v>4.7808734900014551</v>
      </c>
      <c r="AM33" s="232">
        <f t="shared" si="12"/>
        <v>5.7941870381219731</v>
      </c>
      <c r="AN33" s="232">
        <f t="shared" si="13"/>
        <v>2.0564104768130731</v>
      </c>
      <c r="AO33" s="235">
        <f t="shared" si="14"/>
        <v>3.9748371904696196</v>
      </c>
      <c r="AP33" s="6">
        <v>654437</v>
      </c>
      <c r="AQ33" s="6">
        <v>83924</v>
      </c>
      <c r="AR33" s="6">
        <v>671806</v>
      </c>
      <c r="AS33" s="6">
        <v>83720</v>
      </c>
      <c r="AT33" s="232">
        <f t="shared" si="15"/>
        <v>12.823847062436874</v>
      </c>
      <c r="AU33" s="232">
        <f t="shared" si="16"/>
        <v>12.461930974120506</v>
      </c>
      <c r="AV33" s="232">
        <f t="shared" si="17"/>
        <v>50.060843215384985</v>
      </c>
      <c r="AW33" s="232">
        <f t="shared" si="18"/>
        <v>49.939156784615015</v>
      </c>
    </row>
    <row r="34" spans="1:49">
      <c r="A34" s="230" t="s">
        <v>114</v>
      </c>
      <c r="B34" s="230" t="s">
        <v>115</v>
      </c>
      <c r="D34" s="6">
        <v>8776839</v>
      </c>
      <c r="E34" s="6">
        <v>913681</v>
      </c>
      <c r="F34" s="6">
        <v>422078</v>
      </c>
      <c r="G34" s="6">
        <v>423223</v>
      </c>
      <c r="H34" s="6">
        <v>5470360</v>
      </c>
      <c r="I34" s="6">
        <v>1337664</v>
      </c>
      <c r="J34" s="232">
        <f t="shared" si="0"/>
        <v>10.410137408240027</v>
      </c>
      <c r="K34" s="232">
        <f t="shared" si="1"/>
        <v>7.7157262044911121</v>
      </c>
      <c r="L34" s="235">
        <f t="shared" si="2"/>
        <v>31.63896165255251</v>
      </c>
      <c r="M34" s="6">
        <v>913681</v>
      </c>
      <c r="N34" s="6">
        <v>658904</v>
      </c>
      <c r="O34" s="6">
        <v>141106</v>
      </c>
      <c r="P34" s="248">
        <f t="shared" si="3"/>
        <v>113671</v>
      </c>
      <c r="Q34" s="6">
        <v>2801</v>
      </c>
      <c r="R34" s="6">
        <v>42334</v>
      </c>
      <c r="S34" s="6">
        <v>318</v>
      </c>
      <c r="T34" s="6">
        <v>47536</v>
      </c>
      <c r="U34" s="6">
        <v>20682</v>
      </c>
      <c r="V34" s="6">
        <v>148444</v>
      </c>
      <c r="W34" s="6">
        <v>571044</v>
      </c>
      <c r="X34" s="144">
        <f t="shared" si="4"/>
        <v>72.115322525038835</v>
      </c>
      <c r="Y34" s="144">
        <f t="shared" si="5"/>
        <v>15.443683298656751</v>
      </c>
      <c r="Z34" s="144">
        <f t="shared" si="6"/>
        <v>12.440994176304422</v>
      </c>
      <c r="AA34" s="144">
        <f t="shared" si="7"/>
        <v>16.246808240512827</v>
      </c>
      <c r="AB34" s="146">
        <f t="shared" si="8"/>
        <v>62.499274911046633</v>
      </c>
      <c r="AC34" s="6">
        <v>8776839</v>
      </c>
      <c r="AD34" s="6">
        <v>229169</v>
      </c>
      <c r="AE34" s="6">
        <v>168638</v>
      </c>
      <c r="AF34" s="6">
        <v>323249</v>
      </c>
      <c r="AG34" s="6">
        <v>490432</v>
      </c>
      <c r="AH34" s="6">
        <v>197377</v>
      </c>
      <c r="AI34" s="6">
        <v>346797</v>
      </c>
      <c r="AJ34" s="232">
        <f t="shared" si="9"/>
        <v>2.6110653277335949</v>
      </c>
      <c r="AK34" s="232">
        <f t="shared" si="10"/>
        <v>1.9213978973523382</v>
      </c>
      <c r="AL34" s="232">
        <f t="shared" si="11"/>
        <v>3.6829774364096228</v>
      </c>
      <c r="AM34" s="232">
        <f t="shared" si="12"/>
        <v>5.5877976114179608</v>
      </c>
      <c r="AN34" s="232">
        <f t="shared" si="13"/>
        <v>2.2488392461112707</v>
      </c>
      <c r="AO34" s="235">
        <f t="shared" si="14"/>
        <v>3.9512744850395456</v>
      </c>
      <c r="AP34" s="6">
        <v>4265444</v>
      </c>
      <c r="AQ34" s="6">
        <v>420689</v>
      </c>
      <c r="AR34" s="6">
        <v>4511395</v>
      </c>
      <c r="AS34" s="6">
        <v>492992</v>
      </c>
      <c r="AT34" s="232">
        <f t="shared" si="15"/>
        <v>9.8627247245538801</v>
      </c>
      <c r="AU34" s="232">
        <f t="shared" si="16"/>
        <v>10.927706396801875</v>
      </c>
      <c r="AV34" s="232">
        <f t="shared" si="17"/>
        <v>46.043312709796965</v>
      </c>
      <c r="AW34" s="232">
        <f t="shared" si="18"/>
        <v>53.956687290203028</v>
      </c>
    </row>
    <row r="35" spans="1:49">
      <c r="A35" s="230" t="s">
        <v>116</v>
      </c>
      <c r="B35" s="230" t="s">
        <v>117</v>
      </c>
      <c r="D35" s="6">
        <v>2057526</v>
      </c>
      <c r="E35" s="6">
        <v>311365</v>
      </c>
      <c r="F35" s="6">
        <v>158425</v>
      </c>
      <c r="G35" s="6">
        <v>134017</v>
      </c>
      <c r="H35" s="6">
        <v>1228122</v>
      </c>
      <c r="I35" s="6">
        <v>336292</v>
      </c>
      <c r="J35" s="232">
        <f t="shared" si="0"/>
        <v>15.132980093568685</v>
      </c>
      <c r="K35" s="232">
        <f t="shared" si="1"/>
        <v>12.899777057979581</v>
      </c>
      <c r="L35" s="235">
        <f t="shared" si="2"/>
        <v>39.851379158588365</v>
      </c>
      <c r="M35" s="6">
        <v>311365</v>
      </c>
      <c r="N35" s="6">
        <v>235969</v>
      </c>
      <c r="O35" s="6">
        <v>5796</v>
      </c>
      <c r="P35" s="248">
        <f t="shared" si="3"/>
        <v>69600</v>
      </c>
      <c r="Q35" s="6">
        <v>29363</v>
      </c>
      <c r="R35" s="6">
        <v>1871</v>
      </c>
      <c r="S35" s="6">
        <v>266</v>
      </c>
      <c r="T35" s="6">
        <v>29003</v>
      </c>
      <c r="U35" s="6">
        <v>9097</v>
      </c>
      <c r="V35" s="6">
        <v>138289</v>
      </c>
      <c r="W35" s="6">
        <v>134745</v>
      </c>
      <c r="X35" s="144">
        <f t="shared" si="4"/>
        <v>75.785332327011716</v>
      </c>
      <c r="Y35" s="144">
        <f t="shared" si="5"/>
        <v>1.8614808986238014</v>
      </c>
      <c r="Z35" s="144">
        <f t="shared" si="6"/>
        <v>22.353186774364492</v>
      </c>
      <c r="AA35" s="144">
        <f t="shared" si="7"/>
        <v>44.413790888507059</v>
      </c>
      <c r="AB35" s="146">
        <f t="shared" si="8"/>
        <v>43.27557689528367</v>
      </c>
      <c r="AC35" s="6">
        <v>2057526</v>
      </c>
      <c r="AD35" s="6">
        <v>105034</v>
      </c>
      <c r="AE35" s="6">
        <v>67385</v>
      </c>
      <c r="AF35" s="6">
        <v>119906</v>
      </c>
      <c r="AG35" s="6">
        <v>164668</v>
      </c>
      <c r="AH35" s="6">
        <v>63192</v>
      </c>
      <c r="AI35" s="6">
        <v>111637</v>
      </c>
      <c r="AJ35" s="232">
        <f t="shared" si="9"/>
        <v>5.1048686626560249</v>
      </c>
      <c r="AK35" s="232">
        <f t="shared" si="10"/>
        <v>3.2750497442073638</v>
      </c>
      <c r="AL35" s="232">
        <f t="shared" si="11"/>
        <v>5.8276784837712858</v>
      </c>
      <c r="AM35" s="232">
        <f t="shared" si="12"/>
        <v>8.0032038477278054</v>
      </c>
      <c r="AN35" s="232">
        <f t="shared" si="13"/>
        <v>3.0712613109141755</v>
      </c>
      <c r="AO35" s="235">
        <f t="shared" si="14"/>
        <v>5.4257880580852929</v>
      </c>
      <c r="AP35" s="6">
        <v>1008154</v>
      </c>
      <c r="AQ35" s="6">
        <v>155339</v>
      </c>
      <c r="AR35" s="6">
        <v>1049372</v>
      </c>
      <c r="AS35" s="6">
        <v>156026</v>
      </c>
      <c r="AT35" s="232">
        <f t="shared" si="15"/>
        <v>15.408261039484048</v>
      </c>
      <c r="AU35" s="232">
        <f t="shared" si="16"/>
        <v>14.868511833744371</v>
      </c>
      <c r="AV35" s="232">
        <f t="shared" si="17"/>
        <v>49.889679315273071</v>
      </c>
      <c r="AW35" s="232">
        <f t="shared" si="18"/>
        <v>50.110320684726929</v>
      </c>
    </row>
    <row r="36" spans="1:49">
      <c r="A36" s="230" t="s">
        <v>118</v>
      </c>
      <c r="B36" s="230" t="s">
        <v>119</v>
      </c>
      <c r="D36" s="6">
        <v>19378618</v>
      </c>
      <c r="E36" s="6">
        <v>2222712</v>
      </c>
      <c r="F36" s="6">
        <v>1079794</v>
      </c>
      <c r="G36" s="6">
        <v>980677</v>
      </c>
      <c r="H36" s="6">
        <v>12272318</v>
      </c>
      <c r="I36" s="6">
        <v>2973546</v>
      </c>
      <c r="J36" s="232">
        <f t="shared" ref="J36:J55" si="19">E36/D36*100</f>
        <v>11.469920094405081</v>
      </c>
      <c r="K36" s="232">
        <f t="shared" ref="K36:K55" si="20">F36/H36*100</f>
        <v>8.7986148989946322</v>
      </c>
      <c r="L36" s="235">
        <f t="shared" ref="L36:L55" si="21">G36/I36*100</f>
        <v>32.980051426814988</v>
      </c>
      <c r="M36" s="6">
        <v>2222712</v>
      </c>
      <c r="N36" s="6">
        <v>1487573</v>
      </c>
      <c r="O36" s="6">
        <v>377095</v>
      </c>
      <c r="P36" s="248">
        <f t="shared" ref="P36:P67" si="22">SUM(Q36:U36)</f>
        <v>358044</v>
      </c>
      <c r="Q36" s="6">
        <v>13099</v>
      </c>
      <c r="R36" s="6">
        <v>107956</v>
      </c>
      <c r="S36" s="6">
        <v>908</v>
      </c>
      <c r="T36" s="6">
        <v>173725</v>
      </c>
      <c r="U36" s="6">
        <v>62356</v>
      </c>
      <c r="V36" s="6">
        <v>405704</v>
      </c>
      <c r="W36" s="6">
        <v>1314079</v>
      </c>
      <c r="X36" s="144">
        <f t="shared" ref="X36:X55" si="23">N36/M36*100</f>
        <v>66.926034501995758</v>
      </c>
      <c r="Y36" s="144">
        <f t="shared" ref="Y36:Y55" si="24">O36/M36*100</f>
        <v>16.965535795910579</v>
      </c>
      <c r="Z36" s="144">
        <f t="shared" ref="Z36:Z55" si="25">P36/M36*100</f>
        <v>16.108429702093659</v>
      </c>
      <c r="AA36" s="144">
        <f t="shared" ref="AA36:AA55" si="26">V36/M36*100</f>
        <v>18.252657114371992</v>
      </c>
      <c r="AB36" s="146">
        <f t="shared" ref="AB36:AB55" si="27">W36/M36*100</f>
        <v>59.120524836326069</v>
      </c>
      <c r="AC36" s="6">
        <v>19378618</v>
      </c>
      <c r="AD36" s="6">
        <v>545533</v>
      </c>
      <c r="AE36" s="6">
        <v>404489</v>
      </c>
      <c r="AF36" s="6">
        <v>813711</v>
      </c>
      <c r="AG36" s="6">
        <v>1216588</v>
      </c>
      <c r="AH36" s="6">
        <v>492922</v>
      </c>
      <c r="AI36" s="6">
        <v>849762</v>
      </c>
      <c r="AJ36" s="232">
        <f t="shared" ref="AJ36:AJ55" si="28">AD36/AC36*100</f>
        <v>2.8151285091640692</v>
      </c>
      <c r="AK36" s="232">
        <f t="shared" ref="AK36:AK55" si="29">AE36/AC36*100</f>
        <v>2.0872953891758432</v>
      </c>
      <c r="AL36" s="232">
        <f t="shared" ref="AL36:AL55" si="30">AF36/AC36*100</f>
        <v>4.1990146046534376</v>
      </c>
      <c r="AM36" s="232">
        <f t="shared" ref="AM36:AM55" si="31">AG36/AC36*100</f>
        <v>6.2779915471784422</v>
      </c>
      <c r="AN36" s="232">
        <f t="shared" ref="AN36:AN55" si="32">AH36/AC36*100</f>
        <v>2.5436385608096512</v>
      </c>
      <c r="AO36" s="235">
        <f t="shared" ref="AO36:AO55" si="33">AI36/AC36*100</f>
        <v>4.3850495427486109</v>
      </c>
      <c r="AP36" s="6">
        <v>9362892</v>
      </c>
      <c r="AQ36" s="6">
        <v>1013727</v>
      </c>
      <c r="AR36" s="6">
        <v>10015726</v>
      </c>
      <c r="AS36" s="6">
        <v>1208985</v>
      </c>
      <c r="AT36" s="232">
        <f t="shared" ref="AT36:AT55" si="34">AQ36/AP36*100</f>
        <v>10.8270713792277</v>
      </c>
      <c r="AU36" s="232">
        <f t="shared" ref="AU36:AU55" si="35">AS36/AR36*100</f>
        <v>12.070867353999102</v>
      </c>
      <c r="AV36" s="232">
        <f t="shared" ref="AV36:AV55" si="36">AQ36/(SUM(AS36,AQ36))*100</f>
        <v>45.607663071059143</v>
      </c>
      <c r="AW36" s="232">
        <f t="shared" ref="AW36:AW55" si="37">AS36/(SUM(AS36,AQ36))*100</f>
        <v>54.392336928940864</v>
      </c>
    </row>
    <row r="37" spans="1:49">
      <c r="A37" s="230" t="s">
        <v>120</v>
      </c>
      <c r="B37" s="230" t="s">
        <v>121</v>
      </c>
      <c r="D37" s="6">
        <v>9952031</v>
      </c>
      <c r="E37" s="6">
        <v>1350533</v>
      </c>
      <c r="F37" s="6">
        <v>702834</v>
      </c>
      <c r="G37" s="6">
        <v>548116</v>
      </c>
      <c r="H37" s="6">
        <v>6132642</v>
      </c>
      <c r="I37" s="6">
        <v>1530407</v>
      </c>
      <c r="J37" s="232">
        <f t="shared" si="19"/>
        <v>13.57042597636603</v>
      </c>
      <c r="K37" s="232">
        <f t="shared" si="20"/>
        <v>11.460541802374898</v>
      </c>
      <c r="L37" s="235">
        <f t="shared" si="21"/>
        <v>35.815047892488735</v>
      </c>
      <c r="M37" s="6">
        <v>1350533</v>
      </c>
      <c r="N37" s="6">
        <v>955077</v>
      </c>
      <c r="O37" s="6">
        <v>314216</v>
      </c>
      <c r="P37" s="248">
        <f t="shared" si="22"/>
        <v>81240</v>
      </c>
      <c r="Q37" s="6">
        <v>21874</v>
      </c>
      <c r="R37" s="6">
        <v>13450</v>
      </c>
      <c r="S37" s="6">
        <v>635</v>
      </c>
      <c r="T37" s="6">
        <v>16218</v>
      </c>
      <c r="U37" s="6">
        <v>29063</v>
      </c>
      <c r="V37" s="6">
        <v>57239</v>
      </c>
      <c r="W37" s="6">
        <v>920269</v>
      </c>
      <c r="X37" s="144">
        <f t="shared" si="23"/>
        <v>70.718523723596533</v>
      </c>
      <c r="Y37" s="144">
        <f t="shared" si="24"/>
        <v>23.266073468771218</v>
      </c>
      <c r="Z37" s="144">
        <f t="shared" si="25"/>
        <v>6.0154028076322463</v>
      </c>
      <c r="AA37" s="144">
        <f t="shared" si="26"/>
        <v>4.2382526010101191</v>
      </c>
      <c r="AB37" s="146">
        <f t="shared" si="27"/>
        <v>68.141170930291963</v>
      </c>
      <c r="AC37" s="6">
        <v>9952031</v>
      </c>
      <c r="AD37" s="6">
        <v>374594</v>
      </c>
      <c r="AE37" s="6">
        <v>263682</v>
      </c>
      <c r="AF37" s="6">
        <v>508293</v>
      </c>
      <c r="AG37" s="6">
        <v>720322</v>
      </c>
      <c r="AH37" s="6">
        <v>270387</v>
      </c>
      <c r="AI37" s="6">
        <v>475650</v>
      </c>
      <c r="AJ37" s="232">
        <f t="shared" si="28"/>
        <v>3.7639955100622173</v>
      </c>
      <c r="AK37" s="232">
        <f t="shared" si="29"/>
        <v>2.6495295281937925</v>
      </c>
      <c r="AL37" s="232">
        <f t="shared" si="30"/>
        <v>5.1074298301522578</v>
      </c>
      <c r="AM37" s="232">
        <f t="shared" si="31"/>
        <v>7.2379396728165331</v>
      </c>
      <c r="AN37" s="232">
        <f t="shared" si="32"/>
        <v>2.7169027106125374</v>
      </c>
      <c r="AO37" s="235">
        <f t="shared" si="33"/>
        <v>4.7794264306451613</v>
      </c>
      <c r="AP37" s="6">
        <v>4786233</v>
      </c>
      <c r="AQ37" s="6">
        <v>647158</v>
      </c>
      <c r="AR37" s="6">
        <v>5165798</v>
      </c>
      <c r="AS37" s="6">
        <v>703375</v>
      </c>
      <c r="AT37" s="232">
        <f t="shared" si="34"/>
        <v>13.521238936758825</v>
      </c>
      <c r="AU37" s="232">
        <f t="shared" si="35"/>
        <v>13.615998922141362</v>
      </c>
      <c r="AV37" s="232">
        <f t="shared" si="36"/>
        <v>47.918710612772884</v>
      </c>
      <c r="AW37" s="232">
        <f t="shared" si="37"/>
        <v>52.081289387227116</v>
      </c>
    </row>
    <row r="38" spans="1:49">
      <c r="A38" s="230" t="s">
        <v>122</v>
      </c>
      <c r="B38" s="230" t="s">
        <v>123</v>
      </c>
      <c r="D38" s="6">
        <v>736241</v>
      </c>
      <c r="E38" s="6">
        <v>79344</v>
      </c>
      <c r="F38" s="6">
        <v>38780</v>
      </c>
      <c r="G38" s="6">
        <v>34714</v>
      </c>
      <c r="H38" s="6">
        <v>458962</v>
      </c>
      <c r="I38" s="6">
        <v>103872</v>
      </c>
      <c r="J38" s="232">
        <f t="shared" si="19"/>
        <v>10.776905931617501</v>
      </c>
      <c r="K38" s="232">
        <f t="shared" si="20"/>
        <v>8.4495012659000093</v>
      </c>
      <c r="L38" s="235">
        <f t="shared" si="21"/>
        <v>33.419978434996921</v>
      </c>
      <c r="M38" s="6">
        <v>79344</v>
      </c>
      <c r="N38" s="6">
        <v>69992</v>
      </c>
      <c r="O38" s="6">
        <v>1469</v>
      </c>
      <c r="P38" s="248">
        <f t="shared" si="22"/>
        <v>7883</v>
      </c>
      <c r="Q38" s="6">
        <v>5249</v>
      </c>
      <c r="R38" s="6">
        <v>732</v>
      </c>
      <c r="S38" s="6">
        <v>51</v>
      </c>
      <c r="T38" s="6">
        <v>311</v>
      </c>
      <c r="U38" s="6">
        <v>1540</v>
      </c>
      <c r="V38" s="6">
        <v>1617</v>
      </c>
      <c r="W38" s="6">
        <v>69015</v>
      </c>
      <c r="X38" s="144">
        <f t="shared" si="23"/>
        <v>88.213349465618066</v>
      </c>
      <c r="Y38" s="144">
        <f t="shared" si="24"/>
        <v>1.8514317402702158</v>
      </c>
      <c r="Z38" s="144">
        <f t="shared" si="25"/>
        <v>9.9352187941117158</v>
      </c>
      <c r="AA38" s="144">
        <f t="shared" si="26"/>
        <v>2.0379612825166364</v>
      </c>
      <c r="AB38" s="146">
        <f t="shared" si="27"/>
        <v>86.982002419842701</v>
      </c>
      <c r="AC38" s="6">
        <v>736241</v>
      </c>
      <c r="AD38" s="6">
        <v>27895</v>
      </c>
      <c r="AE38" s="6">
        <v>14195</v>
      </c>
      <c r="AF38" s="6">
        <v>26893</v>
      </c>
      <c r="AG38" s="6">
        <v>36281</v>
      </c>
      <c r="AH38" s="6">
        <v>11426</v>
      </c>
      <c r="AI38" s="6">
        <v>22017</v>
      </c>
      <c r="AJ38" s="232">
        <f t="shared" si="28"/>
        <v>3.788840882265454</v>
      </c>
      <c r="AK38" s="232">
        <f t="shared" si="29"/>
        <v>1.9280371508785845</v>
      </c>
      <c r="AL38" s="232">
        <f t="shared" si="30"/>
        <v>3.6527441422034359</v>
      </c>
      <c r="AM38" s="232">
        <f t="shared" si="31"/>
        <v>4.9278700860180296</v>
      </c>
      <c r="AN38" s="232">
        <f t="shared" si="32"/>
        <v>1.5519374769946253</v>
      </c>
      <c r="AO38" s="235">
        <f t="shared" si="33"/>
        <v>2.9904610039375696</v>
      </c>
      <c r="AP38" s="6">
        <v>376144</v>
      </c>
      <c r="AQ38" s="6">
        <v>41375</v>
      </c>
      <c r="AR38" s="6">
        <v>360097</v>
      </c>
      <c r="AS38" s="6">
        <v>37969</v>
      </c>
      <c r="AT38" s="232">
        <f t="shared" si="34"/>
        <v>10.999776681271003</v>
      </c>
      <c r="AU38" s="232">
        <f t="shared" si="35"/>
        <v>10.544103394363185</v>
      </c>
      <c r="AV38" s="232">
        <f t="shared" si="36"/>
        <v>52.146350070578748</v>
      </c>
      <c r="AW38" s="232">
        <f t="shared" si="37"/>
        <v>47.853649929421252</v>
      </c>
    </row>
    <row r="39" spans="1:49">
      <c r="A39" s="230" t="s">
        <v>124</v>
      </c>
      <c r="B39" s="230" t="s">
        <v>125</v>
      </c>
      <c r="D39" s="6">
        <v>11468700</v>
      </c>
      <c r="E39" s="6">
        <v>1601403</v>
      </c>
      <c r="F39" s="6">
        <v>838090</v>
      </c>
      <c r="G39" s="6">
        <v>631711</v>
      </c>
      <c r="H39" s="6">
        <v>7030100</v>
      </c>
      <c r="I39" s="6">
        <v>1824071</v>
      </c>
      <c r="J39" s="232">
        <f t="shared" si="19"/>
        <v>13.963247796175679</v>
      </c>
      <c r="K39" s="232">
        <f t="shared" si="20"/>
        <v>11.92145204193397</v>
      </c>
      <c r="L39" s="235">
        <f t="shared" si="21"/>
        <v>34.631930445689889</v>
      </c>
      <c r="M39" s="6">
        <v>1601403</v>
      </c>
      <c r="N39" s="6">
        <v>1310301</v>
      </c>
      <c r="O39" s="6">
        <v>216935</v>
      </c>
      <c r="P39" s="248">
        <f t="shared" si="22"/>
        <v>74167</v>
      </c>
      <c r="Q39" s="6">
        <v>5776</v>
      </c>
      <c r="R39" s="6">
        <v>14620</v>
      </c>
      <c r="S39" s="6">
        <v>378</v>
      </c>
      <c r="T39" s="6">
        <v>11714</v>
      </c>
      <c r="U39" s="6">
        <v>41679</v>
      </c>
      <c r="V39" s="6">
        <v>47349</v>
      </c>
      <c r="W39" s="6">
        <v>1280880</v>
      </c>
      <c r="X39" s="144">
        <f t="shared" si="23"/>
        <v>81.822064776948707</v>
      </c>
      <c r="Y39" s="144">
        <f t="shared" si="24"/>
        <v>13.546558861198587</v>
      </c>
      <c r="Z39" s="144">
        <f t="shared" si="25"/>
        <v>4.6313763618527002</v>
      </c>
      <c r="AA39" s="144">
        <f t="shared" si="26"/>
        <v>2.9567198263023111</v>
      </c>
      <c r="AB39" s="146">
        <f t="shared" si="27"/>
        <v>79.984863273017467</v>
      </c>
      <c r="AC39" s="6">
        <v>11468700</v>
      </c>
      <c r="AD39" s="6">
        <v>433558</v>
      </c>
      <c r="AE39" s="6">
        <v>272375</v>
      </c>
      <c r="AF39" s="6">
        <v>625056</v>
      </c>
      <c r="AG39" s="6">
        <v>816502</v>
      </c>
      <c r="AH39" s="6">
        <v>302624</v>
      </c>
      <c r="AI39" s="6">
        <v>554356</v>
      </c>
      <c r="AJ39" s="232">
        <f t="shared" si="28"/>
        <v>3.78035871546034</v>
      </c>
      <c r="AK39" s="232">
        <f t="shared" si="29"/>
        <v>2.3749422340805846</v>
      </c>
      <c r="AL39" s="232">
        <f t="shared" si="30"/>
        <v>5.4501033247011428</v>
      </c>
      <c r="AM39" s="232">
        <f t="shared" si="31"/>
        <v>7.1193945259706846</v>
      </c>
      <c r="AN39" s="232">
        <f t="shared" si="32"/>
        <v>2.6386948825934935</v>
      </c>
      <c r="AO39" s="235">
        <f t="shared" si="33"/>
        <v>4.8336428714675597</v>
      </c>
      <c r="AP39" s="6">
        <v>5597255</v>
      </c>
      <c r="AQ39" s="6">
        <v>766312</v>
      </c>
      <c r="AR39" s="6">
        <v>5871445</v>
      </c>
      <c r="AS39" s="6">
        <v>835091</v>
      </c>
      <c r="AT39" s="232">
        <f t="shared" si="34"/>
        <v>13.690853820310133</v>
      </c>
      <c r="AU39" s="232">
        <f t="shared" si="35"/>
        <v>14.222921274064563</v>
      </c>
      <c r="AV39" s="232">
        <f t="shared" si="36"/>
        <v>47.852539304597279</v>
      </c>
      <c r="AW39" s="232">
        <f t="shared" si="37"/>
        <v>52.147460695402714</v>
      </c>
    </row>
    <row r="40" spans="1:49">
      <c r="A40" s="230" t="s">
        <v>126</v>
      </c>
      <c r="B40" s="230" t="s">
        <v>127</v>
      </c>
      <c r="D40" s="6">
        <v>3837568</v>
      </c>
      <c r="E40" s="6">
        <v>613429</v>
      </c>
      <c r="F40" s="6">
        <v>326949</v>
      </c>
      <c r="G40" s="6">
        <v>239245</v>
      </c>
      <c r="H40" s="6">
        <v>2310092</v>
      </c>
      <c r="I40" s="6">
        <v>570910</v>
      </c>
      <c r="J40" s="232">
        <f t="shared" si="19"/>
        <v>15.984837271938895</v>
      </c>
      <c r="K40" s="232">
        <f t="shared" si="20"/>
        <v>14.153072691477222</v>
      </c>
      <c r="L40" s="235">
        <f t="shared" si="21"/>
        <v>41.905904608432152</v>
      </c>
      <c r="M40" s="6">
        <v>613429</v>
      </c>
      <c r="N40" s="6">
        <v>464658</v>
      </c>
      <c r="O40" s="6">
        <v>44038</v>
      </c>
      <c r="P40" s="248">
        <f t="shared" si="22"/>
        <v>104733</v>
      </c>
      <c r="Q40" s="6">
        <v>48454</v>
      </c>
      <c r="R40" s="6">
        <v>5305</v>
      </c>
      <c r="S40" s="6">
        <v>468</v>
      </c>
      <c r="T40" s="6">
        <v>8512</v>
      </c>
      <c r="U40" s="6">
        <v>41994</v>
      </c>
      <c r="V40" s="6">
        <v>32653</v>
      </c>
      <c r="W40" s="6">
        <v>445687</v>
      </c>
      <c r="X40" s="144">
        <f t="shared" si="23"/>
        <v>75.747641536347317</v>
      </c>
      <c r="Y40" s="144">
        <f t="shared" si="24"/>
        <v>7.1789889294441576</v>
      </c>
      <c r="Z40" s="144">
        <f t="shared" si="25"/>
        <v>17.073369534208524</v>
      </c>
      <c r="AA40" s="144">
        <f t="shared" si="26"/>
        <v>5.3230284189368291</v>
      </c>
      <c r="AB40" s="146">
        <f t="shared" si="27"/>
        <v>72.655026091039062</v>
      </c>
      <c r="AC40" s="6">
        <v>3837568</v>
      </c>
      <c r="AD40" s="6">
        <v>192353</v>
      </c>
      <c r="AE40" s="6">
        <v>130870</v>
      </c>
      <c r="AF40" s="6">
        <v>217987</v>
      </c>
      <c r="AG40" s="6">
        <v>330529</v>
      </c>
      <c r="AH40" s="6">
        <v>109476</v>
      </c>
      <c r="AI40" s="6">
        <v>194478</v>
      </c>
      <c r="AJ40" s="232">
        <f t="shared" si="28"/>
        <v>5.0123672075647914</v>
      </c>
      <c r="AK40" s="232">
        <f t="shared" si="29"/>
        <v>3.4102327307294624</v>
      </c>
      <c r="AL40" s="232">
        <f t="shared" si="30"/>
        <v>5.6803423418164831</v>
      </c>
      <c r="AM40" s="232">
        <f t="shared" si="31"/>
        <v>8.6129809295887405</v>
      </c>
      <c r="AN40" s="232">
        <f t="shared" si="32"/>
        <v>2.8527442380174111</v>
      </c>
      <c r="AO40" s="235">
        <f t="shared" si="33"/>
        <v>5.0677408191854845</v>
      </c>
      <c r="AP40" s="6">
        <v>1882321</v>
      </c>
      <c r="AQ40" s="6">
        <v>302948</v>
      </c>
      <c r="AR40" s="6">
        <v>1955247</v>
      </c>
      <c r="AS40" s="6">
        <v>310481</v>
      </c>
      <c r="AT40" s="232">
        <f t="shared" si="34"/>
        <v>16.094385601605676</v>
      </c>
      <c r="AU40" s="232">
        <f t="shared" si="35"/>
        <v>15.879374830903718</v>
      </c>
      <c r="AV40" s="232">
        <f t="shared" si="36"/>
        <v>49.385992510950736</v>
      </c>
      <c r="AW40" s="232">
        <f t="shared" si="37"/>
        <v>50.614007489049264</v>
      </c>
    </row>
    <row r="41" spans="1:49">
      <c r="A41" s="230" t="s">
        <v>128</v>
      </c>
      <c r="B41" s="230" t="s">
        <v>129</v>
      </c>
      <c r="D41" s="6">
        <v>4042073</v>
      </c>
      <c r="E41" s="6">
        <v>584576</v>
      </c>
      <c r="F41" s="6">
        <v>301058</v>
      </c>
      <c r="G41" s="6">
        <v>243020</v>
      </c>
      <c r="H41" s="6">
        <v>2503453</v>
      </c>
      <c r="I41" s="6">
        <v>672184</v>
      </c>
      <c r="J41" s="232">
        <f t="shared" si="19"/>
        <v>14.462282101288126</v>
      </c>
      <c r="K41" s="232">
        <f t="shared" si="20"/>
        <v>12.025710089224763</v>
      </c>
      <c r="L41" s="235">
        <f t="shared" si="21"/>
        <v>36.153791223831568</v>
      </c>
      <c r="M41" s="6">
        <v>584576</v>
      </c>
      <c r="N41" s="6">
        <v>514306</v>
      </c>
      <c r="O41" s="6">
        <v>11138</v>
      </c>
      <c r="P41" s="248">
        <f t="shared" si="22"/>
        <v>59132</v>
      </c>
      <c r="Q41" s="6">
        <v>9102</v>
      </c>
      <c r="R41" s="6">
        <v>13755</v>
      </c>
      <c r="S41" s="6">
        <v>1303</v>
      </c>
      <c r="T41" s="6">
        <v>8836</v>
      </c>
      <c r="U41" s="6">
        <v>26136</v>
      </c>
      <c r="V41" s="6">
        <v>43471</v>
      </c>
      <c r="W41" s="6">
        <v>485850</v>
      </c>
      <c r="X41" s="144">
        <f t="shared" si="23"/>
        <v>87.97932176483468</v>
      </c>
      <c r="Y41" s="144">
        <f t="shared" si="24"/>
        <v>1.9053125684256624</v>
      </c>
      <c r="Z41" s="144">
        <f t="shared" si="25"/>
        <v>10.115365666739654</v>
      </c>
      <c r="AA41" s="144">
        <f t="shared" si="26"/>
        <v>7.4363299211736376</v>
      </c>
      <c r="AB41" s="146">
        <f t="shared" si="27"/>
        <v>83.111520144514998</v>
      </c>
      <c r="AC41" s="6">
        <v>4042073</v>
      </c>
      <c r="AD41" s="6">
        <v>189428</v>
      </c>
      <c r="AE41" s="6">
        <v>97686</v>
      </c>
      <c r="AF41" s="6">
        <v>234360</v>
      </c>
      <c r="AG41" s="6">
        <v>281214</v>
      </c>
      <c r="AH41" s="6">
        <v>105402</v>
      </c>
      <c r="AI41" s="6">
        <v>195882</v>
      </c>
      <c r="AJ41" s="232">
        <f t="shared" si="28"/>
        <v>4.6864071974949493</v>
      </c>
      <c r="AK41" s="232">
        <f t="shared" si="29"/>
        <v>2.4167302272868403</v>
      </c>
      <c r="AL41" s="232">
        <f t="shared" si="30"/>
        <v>5.7980150284272458</v>
      </c>
      <c r="AM41" s="232">
        <f t="shared" si="31"/>
        <v>6.9571727180582839</v>
      </c>
      <c r="AN41" s="232">
        <f t="shared" si="32"/>
        <v>2.6076223759442247</v>
      </c>
      <c r="AO41" s="235">
        <f t="shared" si="33"/>
        <v>4.8460777427819828</v>
      </c>
      <c r="AP41" s="6">
        <v>1993496</v>
      </c>
      <c r="AQ41" s="6">
        <v>291689</v>
      </c>
      <c r="AR41" s="6">
        <v>2048577</v>
      </c>
      <c r="AS41" s="6">
        <v>292887</v>
      </c>
      <c r="AT41" s="232">
        <f t="shared" si="34"/>
        <v>14.632033372527459</v>
      </c>
      <c r="AU41" s="232">
        <f t="shared" si="35"/>
        <v>14.297095007900607</v>
      </c>
      <c r="AV41" s="232">
        <f t="shared" si="36"/>
        <v>49.897532570615283</v>
      </c>
      <c r="AW41" s="232">
        <f t="shared" si="37"/>
        <v>50.10246742938471</v>
      </c>
    </row>
    <row r="42" spans="1:49">
      <c r="A42" s="230" t="s">
        <v>130</v>
      </c>
      <c r="B42" s="230" t="s">
        <v>131</v>
      </c>
      <c r="D42" s="6">
        <v>12587979</v>
      </c>
      <c r="E42" s="6">
        <v>1751584</v>
      </c>
      <c r="F42" s="6">
        <v>877368</v>
      </c>
      <c r="G42" s="6">
        <v>732965</v>
      </c>
      <c r="H42" s="6">
        <v>7769815</v>
      </c>
      <c r="I42" s="6">
        <v>2150556</v>
      </c>
      <c r="J42" s="232">
        <f t="shared" si="19"/>
        <v>13.9147356378653</v>
      </c>
      <c r="K42" s="232">
        <f t="shared" si="20"/>
        <v>11.292006309030524</v>
      </c>
      <c r="L42" s="235">
        <f t="shared" si="21"/>
        <v>34.082581434754552</v>
      </c>
      <c r="M42" s="6">
        <v>1751584</v>
      </c>
      <c r="N42" s="6">
        <v>1418101</v>
      </c>
      <c r="O42" s="6">
        <v>221199</v>
      </c>
      <c r="P42" s="248">
        <f t="shared" si="22"/>
        <v>112284</v>
      </c>
      <c r="Q42" s="6">
        <v>5647</v>
      </c>
      <c r="R42" s="6">
        <v>29319</v>
      </c>
      <c r="S42" s="6">
        <v>678</v>
      </c>
      <c r="T42" s="6">
        <v>39150</v>
      </c>
      <c r="U42" s="6">
        <v>37490</v>
      </c>
      <c r="V42" s="6">
        <v>123566</v>
      </c>
      <c r="W42" s="6">
        <v>1351354</v>
      </c>
      <c r="X42" s="144">
        <f t="shared" si="23"/>
        <v>80.961061530591735</v>
      </c>
      <c r="Y42" s="144">
        <f t="shared" si="24"/>
        <v>12.628512249483896</v>
      </c>
      <c r="Z42" s="144">
        <f t="shared" si="25"/>
        <v>6.410426219924366</v>
      </c>
      <c r="AA42" s="144">
        <f t="shared" si="26"/>
        <v>7.0545289292434736</v>
      </c>
      <c r="AB42" s="146">
        <f t="shared" si="27"/>
        <v>77.150396441164119</v>
      </c>
      <c r="AC42" s="6">
        <v>12587979</v>
      </c>
      <c r="AD42" s="6">
        <v>478818</v>
      </c>
      <c r="AE42" s="6">
        <v>291363</v>
      </c>
      <c r="AF42" s="6">
        <v>684464</v>
      </c>
      <c r="AG42" s="6">
        <v>880736</v>
      </c>
      <c r="AH42" s="6">
        <v>328649</v>
      </c>
      <c r="AI42" s="6">
        <v>627808</v>
      </c>
      <c r="AJ42" s="232">
        <f t="shared" si="28"/>
        <v>3.8037718366069719</v>
      </c>
      <c r="AK42" s="232">
        <f t="shared" si="29"/>
        <v>2.3146130129387728</v>
      </c>
      <c r="AL42" s="232">
        <f t="shared" si="30"/>
        <v>5.4374415464150356</v>
      </c>
      <c r="AM42" s="232">
        <f t="shared" si="31"/>
        <v>6.996643384930973</v>
      </c>
      <c r="AN42" s="232">
        <f t="shared" si="32"/>
        <v>2.6108162398427894</v>
      </c>
      <c r="AO42" s="235">
        <f t="shared" si="33"/>
        <v>4.9873613548290789</v>
      </c>
      <c r="AP42" s="6">
        <v>6129081</v>
      </c>
      <c r="AQ42" s="6">
        <v>835022</v>
      </c>
      <c r="AR42" s="6">
        <v>6458898</v>
      </c>
      <c r="AS42" s="6">
        <v>916562</v>
      </c>
      <c r="AT42" s="232">
        <f t="shared" si="34"/>
        <v>13.623934811760524</v>
      </c>
      <c r="AU42" s="232">
        <f t="shared" si="35"/>
        <v>14.190687018126003</v>
      </c>
      <c r="AV42" s="232">
        <f t="shared" si="36"/>
        <v>47.672392531560007</v>
      </c>
      <c r="AW42" s="232">
        <f t="shared" si="37"/>
        <v>52.327607468439993</v>
      </c>
    </row>
    <row r="43" spans="1:49">
      <c r="A43" s="230" t="s">
        <v>132</v>
      </c>
      <c r="B43" s="230" t="s">
        <v>133</v>
      </c>
      <c r="D43" s="6">
        <v>1040879</v>
      </c>
      <c r="E43" s="6">
        <v>141478</v>
      </c>
      <c r="F43" s="6">
        <v>75490</v>
      </c>
      <c r="G43" s="6">
        <v>55777</v>
      </c>
      <c r="H43" s="6">
        <v>665221</v>
      </c>
      <c r="I43" s="6">
        <v>167138</v>
      </c>
      <c r="J43" s="232">
        <f t="shared" si="19"/>
        <v>13.592165852130748</v>
      </c>
      <c r="K43" s="232">
        <f t="shared" si="20"/>
        <v>11.348108373006866</v>
      </c>
      <c r="L43" s="235">
        <f t="shared" si="21"/>
        <v>33.371824480369519</v>
      </c>
      <c r="M43" s="6">
        <v>141478</v>
      </c>
      <c r="N43" s="6">
        <v>118004</v>
      </c>
      <c r="O43" s="6">
        <v>8686</v>
      </c>
      <c r="P43" s="248">
        <f t="shared" si="22"/>
        <v>14788</v>
      </c>
      <c r="Q43" s="6">
        <v>1195</v>
      </c>
      <c r="R43" s="6">
        <v>2362</v>
      </c>
      <c r="S43" s="6">
        <v>58</v>
      </c>
      <c r="T43" s="6">
        <v>6690</v>
      </c>
      <c r="U43" s="6">
        <v>4483</v>
      </c>
      <c r="V43" s="6">
        <v>19315</v>
      </c>
      <c r="W43" s="6">
        <v>107420</v>
      </c>
      <c r="X43" s="144">
        <f t="shared" si="23"/>
        <v>83.408021035072593</v>
      </c>
      <c r="Y43" s="144">
        <f t="shared" si="24"/>
        <v>6.1394704477021156</v>
      </c>
      <c r="Z43" s="144">
        <f t="shared" si="25"/>
        <v>10.452508517225292</v>
      </c>
      <c r="AA43" s="144">
        <f t="shared" si="26"/>
        <v>13.652299297417267</v>
      </c>
      <c r="AB43" s="146">
        <f t="shared" si="27"/>
        <v>75.926999250766897</v>
      </c>
      <c r="AC43" s="6">
        <v>1040879</v>
      </c>
      <c r="AD43" s="6">
        <v>38266</v>
      </c>
      <c r="AE43" s="6">
        <v>22601</v>
      </c>
      <c r="AF43" s="6">
        <v>60173</v>
      </c>
      <c r="AG43" s="6">
        <v>70229</v>
      </c>
      <c r="AH43" s="6">
        <v>29884</v>
      </c>
      <c r="AI43" s="6">
        <v>52693</v>
      </c>
      <c r="AJ43" s="232">
        <f t="shared" si="28"/>
        <v>3.6763158830181033</v>
      </c>
      <c r="AK43" s="232">
        <f t="shared" si="29"/>
        <v>2.1713378788504714</v>
      </c>
      <c r="AL43" s="232">
        <f t="shared" si="30"/>
        <v>5.7809793453417742</v>
      </c>
      <c r="AM43" s="232">
        <f t="shared" si="31"/>
        <v>6.7470858764563406</v>
      </c>
      <c r="AN43" s="232">
        <f t="shared" si="32"/>
        <v>2.8710349617967124</v>
      </c>
      <c r="AO43" s="235">
        <f t="shared" si="33"/>
        <v>5.0623559510759657</v>
      </c>
      <c r="AP43" s="6">
        <v>504116</v>
      </c>
      <c r="AQ43" s="6">
        <v>65342</v>
      </c>
      <c r="AR43" s="6">
        <v>536763</v>
      </c>
      <c r="AS43" s="6">
        <v>76136</v>
      </c>
      <c r="AT43" s="232">
        <f t="shared" si="34"/>
        <v>12.961699291432923</v>
      </c>
      <c r="AU43" s="232">
        <f t="shared" si="35"/>
        <v>14.184286174717705</v>
      </c>
      <c r="AV43" s="232">
        <f t="shared" si="36"/>
        <v>46.185272621891741</v>
      </c>
      <c r="AW43" s="232">
        <f t="shared" si="37"/>
        <v>53.814727378108259</v>
      </c>
    </row>
    <row r="44" spans="1:49">
      <c r="A44" s="230" t="s">
        <v>134</v>
      </c>
      <c r="B44" s="230" t="s">
        <v>135</v>
      </c>
      <c r="D44" s="6">
        <v>4858485</v>
      </c>
      <c r="E44" s="6">
        <v>713395</v>
      </c>
      <c r="F44" s="6">
        <v>371632</v>
      </c>
      <c r="G44" s="6">
        <v>291136</v>
      </c>
      <c r="H44" s="6">
        <v>2953299</v>
      </c>
      <c r="I44" s="6">
        <v>811555</v>
      </c>
      <c r="J44" s="232">
        <f t="shared" si="19"/>
        <v>14.6834867247712</v>
      </c>
      <c r="K44" s="232">
        <f t="shared" si="20"/>
        <v>12.583622586131646</v>
      </c>
      <c r="L44" s="235">
        <f t="shared" si="21"/>
        <v>35.873847120651099</v>
      </c>
      <c r="M44" s="6">
        <v>713395</v>
      </c>
      <c r="N44" s="6">
        <v>480764</v>
      </c>
      <c r="O44" s="6">
        <v>205231</v>
      </c>
      <c r="P44" s="248">
        <f t="shared" si="22"/>
        <v>27400</v>
      </c>
      <c r="Q44" s="6">
        <v>3565</v>
      </c>
      <c r="R44" s="6">
        <v>4620</v>
      </c>
      <c r="S44" s="6">
        <v>258</v>
      </c>
      <c r="T44" s="6">
        <v>5714</v>
      </c>
      <c r="U44" s="6">
        <v>13243</v>
      </c>
      <c r="V44" s="6">
        <v>19668</v>
      </c>
      <c r="W44" s="6">
        <v>469158</v>
      </c>
      <c r="X44" s="144">
        <f t="shared" si="23"/>
        <v>67.390996572726195</v>
      </c>
      <c r="Y44" s="144">
        <f t="shared" si="24"/>
        <v>28.768213962811629</v>
      </c>
      <c r="Z44" s="144">
        <f t="shared" si="25"/>
        <v>3.8407894644621838</v>
      </c>
      <c r="AA44" s="144">
        <f t="shared" si="26"/>
        <v>2.7569579265343882</v>
      </c>
      <c r="AB44" s="146">
        <f t="shared" si="27"/>
        <v>65.764127867450711</v>
      </c>
      <c r="AC44" s="6">
        <v>4858485</v>
      </c>
      <c r="AD44" s="6">
        <v>189143</v>
      </c>
      <c r="AE44" s="6">
        <v>144656</v>
      </c>
      <c r="AF44" s="6">
        <v>264714</v>
      </c>
      <c r="AG44" s="6">
        <v>388520</v>
      </c>
      <c r="AH44" s="6">
        <v>144183</v>
      </c>
      <c r="AI44" s="6">
        <v>252864</v>
      </c>
      <c r="AJ44" s="232">
        <f t="shared" si="28"/>
        <v>3.8930448483426416</v>
      </c>
      <c r="AK44" s="232">
        <f t="shared" si="29"/>
        <v>2.9773890420573492</v>
      </c>
      <c r="AL44" s="232">
        <f t="shared" si="30"/>
        <v>5.4484885720548686</v>
      </c>
      <c r="AM44" s="232">
        <f t="shared" si="31"/>
        <v>7.9967314914011265</v>
      </c>
      <c r="AN44" s="232">
        <f t="shared" si="32"/>
        <v>2.9676534969234236</v>
      </c>
      <c r="AO44" s="235">
        <f t="shared" si="33"/>
        <v>5.2045853800104354</v>
      </c>
      <c r="AP44" s="6">
        <v>2331404</v>
      </c>
      <c r="AQ44" s="6">
        <v>346327</v>
      </c>
      <c r="AR44" s="6">
        <v>2527081</v>
      </c>
      <c r="AS44" s="6">
        <v>367068</v>
      </c>
      <c r="AT44" s="232">
        <f t="shared" si="34"/>
        <v>14.854868568467754</v>
      </c>
      <c r="AU44" s="232">
        <f t="shared" si="35"/>
        <v>14.525375324336656</v>
      </c>
      <c r="AV44" s="232">
        <f t="shared" si="36"/>
        <v>48.546317257620252</v>
      </c>
      <c r="AW44" s="232">
        <f t="shared" si="37"/>
        <v>51.453682742379748</v>
      </c>
    </row>
    <row r="45" spans="1:49">
      <c r="A45" s="230" t="s">
        <v>136</v>
      </c>
      <c r="B45" s="230" t="s">
        <v>137</v>
      </c>
      <c r="D45" s="6">
        <v>846821</v>
      </c>
      <c r="E45" s="6">
        <v>100545</v>
      </c>
      <c r="F45" s="6">
        <v>50383</v>
      </c>
      <c r="G45" s="6">
        <v>42585</v>
      </c>
      <c r="H45" s="6">
        <v>504612</v>
      </c>
      <c r="I45" s="6">
        <v>130273</v>
      </c>
      <c r="J45" s="232">
        <f t="shared" si="19"/>
        <v>11.873229407395423</v>
      </c>
      <c r="K45" s="232">
        <f t="shared" si="20"/>
        <v>9.9845029448368248</v>
      </c>
      <c r="L45" s="235">
        <f t="shared" si="21"/>
        <v>32.689045312535981</v>
      </c>
      <c r="M45" s="6">
        <v>100545</v>
      </c>
      <c r="N45" s="6">
        <v>85873</v>
      </c>
      <c r="O45" s="6">
        <v>1474</v>
      </c>
      <c r="P45" s="248">
        <f t="shared" si="22"/>
        <v>13198</v>
      </c>
      <c r="Q45" s="6">
        <v>9193</v>
      </c>
      <c r="R45" s="6">
        <v>569</v>
      </c>
      <c r="S45" s="6">
        <v>86</v>
      </c>
      <c r="T45" s="6">
        <v>398</v>
      </c>
      <c r="U45" s="6">
        <v>2952</v>
      </c>
      <c r="V45" s="6">
        <v>2275</v>
      </c>
      <c r="W45" s="6">
        <v>84601</v>
      </c>
      <c r="X45" s="144">
        <f t="shared" si="23"/>
        <v>85.407528967129139</v>
      </c>
      <c r="Y45" s="144">
        <f t="shared" si="24"/>
        <v>1.4660102441692775</v>
      </c>
      <c r="Z45" s="144">
        <f t="shared" si="25"/>
        <v>13.126460788701577</v>
      </c>
      <c r="AA45" s="144">
        <f t="shared" si="26"/>
        <v>2.2626684569098416</v>
      </c>
      <c r="AB45" s="146">
        <f t="shared" si="27"/>
        <v>84.142423790342633</v>
      </c>
      <c r="AC45" s="6">
        <v>846821</v>
      </c>
      <c r="AD45" s="6">
        <v>33807</v>
      </c>
      <c r="AE45" s="6">
        <v>17181</v>
      </c>
      <c r="AF45" s="6">
        <v>34310</v>
      </c>
      <c r="AG45" s="6">
        <v>44960</v>
      </c>
      <c r="AH45" s="6">
        <v>14374</v>
      </c>
      <c r="AI45" s="6">
        <v>28633</v>
      </c>
      <c r="AJ45" s="232">
        <f t="shared" si="28"/>
        <v>3.9922250392940186</v>
      </c>
      <c r="AK45" s="232">
        <f t="shared" si="29"/>
        <v>2.0288821368388361</v>
      </c>
      <c r="AL45" s="232">
        <f t="shared" si="30"/>
        <v>4.0516236607264116</v>
      </c>
      <c r="AM45" s="232">
        <f t="shared" si="31"/>
        <v>5.3092684286289549</v>
      </c>
      <c r="AN45" s="232">
        <f t="shared" si="32"/>
        <v>1.6974071261813299</v>
      </c>
      <c r="AO45" s="235">
        <f t="shared" si="33"/>
        <v>3.3812340506435246</v>
      </c>
      <c r="AP45" s="6">
        <v>424905</v>
      </c>
      <c r="AQ45" s="6">
        <v>53062</v>
      </c>
      <c r="AR45" s="6">
        <v>421916</v>
      </c>
      <c r="AS45" s="6">
        <v>47483</v>
      </c>
      <c r="AT45" s="232">
        <f t="shared" si="34"/>
        <v>12.487967898706771</v>
      </c>
      <c r="AU45" s="232">
        <f t="shared" si="35"/>
        <v>11.254135894348638</v>
      </c>
      <c r="AV45" s="232">
        <f t="shared" si="36"/>
        <v>52.774379631010994</v>
      </c>
      <c r="AW45" s="232">
        <f t="shared" si="37"/>
        <v>47.225620368989006</v>
      </c>
    </row>
    <row r="46" spans="1:49">
      <c r="A46" s="230" t="s">
        <v>138</v>
      </c>
      <c r="B46" s="230" t="s">
        <v>139</v>
      </c>
      <c r="D46" s="6">
        <v>6547663</v>
      </c>
      <c r="E46" s="6">
        <v>1009918</v>
      </c>
      <c r="F46" s="6">
        <v>545168</v>
      </c>
      <c r="G46" s="6">
        <v>393688</v>
      </c>
      <c r="H46" s="6">
        <v>4032296</v>
      </c>
      <c r="I46" s="6">
        <v>1016632</v>
      </c>
      <c r="J46" s="232">
        <f t="shared" si="19"/>
        <v>15.424098644050558</v>
      </c>
      <c r="K46" s="232">
        <f t="shared" si="20"/>
        <v>13.520039203471173</v>
      </c>
      <c r="L46" s="235">
        <f t="shared" si="21"/>
        <v>38.724730285885158</v>
      </c>
      <c r="M46" s="6">
        <v>1009918</v>
      </c>
      <c r="N46" s="6">
        <v>821034</v>
      </c>
      <c r="O46" s="6">
        <v>151220</v>
      </c>
      <c r="P46" s="248">
        <f t="shared" si="22"/>
        <v>37664</v>
      </c>
      <c r="Q46" s="6">
        <v>4580</v>
      </c>
      <c r="R46" s="6">
        <v>7764</v>
      </c>
      <c r="S46" s="6">
        <v>532</v>
      </c>
      <c r="T46" s="6">
        <v>4943</v>
      </c>
      <c r="U46" s="6">
        <v>19845</v>
      </c>
      <c r="V46" s="6">
        <v>23450</v>
      </c>
      <c r="W46" s="6">
        <v>804768</v>
      </c>
      <c r="X46" s="144">
        <f t="shared" si="23"/>
        <v>81.297095407745985</v>
      </c>
      <c r="Y46" s="144">
        <f t="shared" si="24"/>
        <v>14.973492897443158</v>
      </c>
      <c r="Z46" s="144">
        <f t="shared" si="25"/>
        <v>3.7294116948108655</v>
      </c>
      <c r="AA46" s="144">
        <f t="shared" si="26"/>
        <v>2.321970694650457</v>
      </c>
      <c r="AB46" s="146">
        <f t="shared" si="27"/>
        <v>79.686469594561132</v>
      </c>
      <c r="AC46" s="6">
        <v>6547663</v>
      </c>
      <c r="AD46" s="6">
        <v>281206</v>
      </c>
      <c r="AE46" s="6">
        <v>199711</v>
      </c>
      <c r="AF46" s="6">
        <v>389600</v>
      </c>
      <c r="AG46" s="6">
        <v>547921</v>
      </c>
      <c r="AH46" s="6">
        <v>195051</v>
      </c>
      <c r="AI46" s="6">
        <v>362206</v>
      </c>
      <c r="AJ46" s="232">
        <f t="shared" si="28"/>
        <v>4.2947537159441467</v>
      </c>
      <c r="AK46" s="232">
        <f t="shared" si="29"/>
        <v>3.0501111617992556</v>
      </c>
      <c r="AL46" s="232">
        <f t="shared" si="30"/>
        <v>5.9502146032866996</v>
      </c>
      <c r="AM46" s="232">
        <f t="shared" si="31"/>
        <v>8.3681918266105022</v>
      </c>
      <c r="AN46" s="232">
        <f t="shared" si="32"/>
        <v>2.978940730456042</v>
      </c>
      <c r="AO46" s="235">
        <f t="shared" si="33"/>
        <v>5.5318363208369155</v>
      </c>
      <c r="AP46" s="6">
        <v>3170888</v>
      </c>
      <c r="AQ46" s="6">
        <v>484259</v>
      </c>
      <c r="AR46" s="6">
        <v>3376775</v>
      </c>
      <c r="AS46" s="6">
        <v>525659</v>
      </c>
      <c r="AT46" s="232">
        <f t="shared" si="34"/>
        <v>15.27203105250012</v>
      </c>
      <c r="AU46" s="232">
        <f t="shared" si="35"/>
        <v>15.566894448105071</v>
      </c>
      <c r="AV46" s="232">
        <f t="shared" si="36"/>
        <v>47.950328640543091</v>
      </c>
      <c r="AW46" s="232">
        <f t="shared" si="37"/>
        <v>52.049671359456909</v>
      </c>
    </row>
    <row r="47" spans="1:49">
      <c r="A47" s="230" t="s">
        <v>140</v>
      </c>
      <c r="B47" s="230" t="s">
        <v>141</v>
      </c>
      <c r="D47" s="6">
        <v>27417645</v>
      </c>
      <c r="E47" s="6">
        <v>3152865</v>
      </c>
      <c r="F47" s="6">
        <v>1618704</v>
      </c>
      <c r="G47" s="6">
        <v>1237285</v>
      </c>
      <c r="H47" s="6">
        <v>16881555</v>
      </c>
      <c r="I47" s="6">
        <v>3253268</v>
      </c>
      <c r="J47" s="232">
        <f t="shared" si="19"/>
        <v>11.499401206777605</v>
      </c>
      <c r="K47" s="232">
        <f t="shared" si="20"/>
        <v>9.5885953634010619</v>
      </c>
      <c r="L47" s="235">
        <f t="shared" si="21"/>
        <v>38.032064988190335</v>
      </c>
      <c r="M47" s="6">
        <v>3152865</v>
      </c>
      <c r="N47" s="6">
        <v>2414207</v>
      </c>
      <c r="O47" s="6">
        <v>425782</v>
      </c>
      <c r="P47" s="248">
        <f t="shared" si="22"/>
        <v>312876</v>
      </c>
      <c r="Q47" s="6">
        <v>21767</v>
      </c>
      <c r="R47" s="6">
        <v>72133</v>
      </c>
      <c r="S47" s="6">
        <v>2219</v>
      </c>
      <c r="T47" s="6">
        <v>141599</v>
      </c>
      <c r="U47" s="6">
        <v>75158</v>
      </c>
      <c r="V47" s="6">
        <v>1013870</v>
      </c>
      <c r="W47" s="6">
        <v>1581563</v>
      </c>
      <c r="X47" s="144">
        <f t="shared" si="23"/>
        <v>76.57184814446542</v>
      </c>
      <c r="Y47" s="144">
        <f t="shared" si="24"/>
        <v>13.504606128077162</v>
      </c>
      <c r="Z47" s="144">
        <f t="shared" si="25"/>
        <v>9.923545727457407</v>
      </c>
      <c r="AA47" s="144">
        <f t="shared" si="26"/>
        <v>32.157101556837986</v>
      </c>
      <c r="AB47" s="146">
        <f t="shared" si="27"/>
        <v>50.162725013598738</v>
      </c>
      <c r="AC47" s="6">
        <v>27417645</v>
      </c>
      <c r="AD47" s="6">
        <v>907611</v>
      </c>
      <c r="AE47" s="6">
        <v>679241</v>
      </c>
      <c r="AF47" s="6">
        <v>1169936</v>
      </c>
      <c r="AG47" s="6">
        <v>1622569</v>
      </c>
      <c r="AH47" s="6">
        <v>630720</v>
      </c>
      <c r="AI47" s="6">
        <v>1056579</v>
      </c>
      <c r="AJ47" s="232">
        <f t="shared" si="28"/>
        <v>3.3103171333642987</v>
      </c>
      <c r="AK47" s="232">
        <f t="shared" si="29"/>
        <v>2.4773863692523554</v>
      </c>
      <c r="AL47" s="232">
        <f t="shared" si="30"/>
        <v>4.2670915025706986</v>
      </c>
      <c r="AM47" s="232">
        <f t="shared" si="31"/>
        <v>5.9179736261082967</v>
      </c>
      <c r="AN47" s="232">
        <f t="shared" si="32"/>
        <v>2.3004163924363308</v>
      </c>
      <c r="AO47" s="235">
        <f t="shared" si="33"/>
        <v>3.8536460735413272</v>
      </c>
      <c r="AP47" s="6">
        <v>13487341</v>
      </c>
      <c r="AQ47" s="6">
        <v>1539701</v>
      </c>
      <c r="AR47" s="6">
        <v>13930304</v>
      </c>
      <c r="AS47" s="6">
        <v>1613164</v>
      </c>
      <c r="AT47" s="232">
        <f t="shared" si="34"/>
        <v>11.415897321792338</v>
      </c>
      <c r="AU47" s="232">
        <f t="shared" si="35"/>
        <v>11.58024979210791</v>
      </c>
      <c r="AV47" s="232">
        <f t="shared" si="36"/>
        <v>48.834980248123536</v>
      </c>
      <c r="AW47" s="232">
        <f t="shared" si="37"/>
        <v>51.165019751876471</v>
      </c>
    </row>
    <row r="48" spans="1:49">
      <c r="A48" s="230" t="s">
        <v>142</v>
      </c>
      <c r="B48" s="230" t="s">
        <v>143</v>
      </c>
      <c r="D48" s="6">
        <v>3019579</v>
      </c>
      <c r="E48" s="6">
        <v>290907</v>
      </c>
      <c r="F48" s="6">
        <v>151358</v>
      </c>
      <c r="G48" s="6">
        <v>107328</v>
      </c>
      <c r="H48" s="6">
        <v>1787292</v>
      </c>
      <c r="I48" s="6">
        <v>316100</v>
      </c>
      <c r="J48" s="232">
        <f t="shared" si="19"/>
        <v>9.63402514059079</v>
      </c>
      <c r="K48" s="232">
        <f t="shared" si="20"/>
        <v>8.4685658526978251</v>
      </c>
      <c r="L48" s="235">
        <f t="shared" si="21"/>
        <v>33.953812084783294</v>
      </c>
      <c r="M48" s="6">
        <v>290907</v>
      </c>
      <c r="N48" s="6">
        <v>260921</v>
      </c>
      <c r="O48" s="6">
        <v>3345</v>
      </c>
      <c r="P48" s="248">
        <f t="shared" si="22"/>
        <v>26641</v>
      </c>
      <c r="Q48" s="6">
        <v>4234</v>
      </c>
      <c r="R48" s="6">
        <v>3937</v>
      </c>
      <c r="S48" s="6">
        <v>2145</v>
      </c>
      <c r="T48" s="6">
        <v>8522</v>
      </c>
      <c r="U48" s="6">
        <v>7803</v>
      </c>
      <c r="V48" s="6">
        <v>28256</v>
      </c>
      <c r="W48" s="6">
        <v>243822</v>
      </c>
      <c r="X48" s="144">
        <f t="shared" si="23"/>
        <v>89.692238412963604</v>
      </c>
      <c r="Y48" s="144">
        <f t="shared" si="24"/>
        <v>1.1498520145613547</v>
      </c>
      <c r="Z48" s="144">
        <f t="shared" si="25"/>
        <v>9.1579095724750523</v>
      </c>
      <c r="AA48" s="144">
        <f t="shared" si="26"/>
        <v>9.7130698126892785</v>
      </c>
      <c r="AB48" s="146">
        <f t="shared" si="27"/>
        <v>83.814414916107211</v>
      </c>
      <c r="AC48" s="6">
        <v>3019579</v>
      </c>
      <c r="AD48" s="6">
        <v>90277</v>
      </c>
      <c r="AE48" s="6">
        <v>50119</v>
      </c>
      <c r="AF48" s="6">
        <v>116495</v>
      </c>
      <c r="AG48" s="6">
        <v>126056</v>
      </c>
      <c r="AH48" s="6">
        <v>46736</v>
      </c>
      <c r="AI48" s="6">
        <v>89500</v>
      </c>
      <c r="AJ48" s="232">
        <f t="shared" si="28"/>
        <v>2.989721414806501</v>
      </c>
      <c r="AK48" s="232">
        <f t="shared" si="29"/>
        <v>1.6598009192672223</v>
      </c>
      <c r="AL48" s="232">
        <f t="shared" si="30"/>
        <v>3.8579881500036923</v>
      </c>
      <c r="AM48" s="232">
        <f t="shared" si="31"/>
        <v>4.1746216939513756</v>
      </c>
      <c r="AN48" s="232">
        <f t="shared" si="32"/>
        <v>1.547765433525667</v>
      </c>
      <c r="AO48" s="235">
        <f t="shared" si="33"/>
        <v>2.9639893508333444</v>
      </c>
      <c r="AP48" s="6">
        <v>1513623</v>
      </c>
      <c r="AQ48" s="6">
        <v>146705</v>
      </c>
      <c r="AR48" s="6">
        <v>1505956</v>
      </c>
      <c r="AS48" s="6">
        <v>144202</v>
      </c>
      <c r="AT48" s="232">
        <f t="shared" si="34"/>
        <v>9.6923077939486912</v>
      </c>
      <c r="AU48" s="232">
        <f t="shared" si="35"/>
        <v>9.5754457633556367</v>
      </c>
      <c r="AV48" s="232">
        <f t="shared" si="36"/>
        <v>50.430206217107184</v>
      </c>
      <c r="AW48" s="232">
        <f t="shared" si="37"/>
        <v>49.569793782892816</v>
      </c>
    </row>
    <row r="49" spans="1:49">
      <c r="A49" s="230" t="s">
        <v>144</v>
      </c>
      <c r="B49" s="230" t="s">
        <v>145</v>
      </c>
      <c r="D49" s="6">
        <v>618896</v>
      </c>
      <c r="E49" s="6">
        <v>89183</v>
      </c>
      <c r="F49" s="6">
        <v>46345</v>
      </c>
      <c r="G49" s="6">
        <v>35924</v>
      </c>
      <c r="H49" s="6">
        <v>390702</v>
      </c>
      <c r="I49" s="6">
        <v>110170</v>
      </c>
      <c r="J49" s="232">
        <f t="shared" si="19"/>
        <v>14.410013960342285</v>
      </c>
      <c r="K49" s="232">
        <f t="shared" si="20"/>
        <v>11.861981766154257</v>
      </c>
      <c r="L49" s="235">
        <f t="shared" si="21"/>
        <v>32.607787964055554</v>
      </c>
      <c r="M49" s="6">
        <v>89183</v>
      </c>
      <c r="N49" s="6">
        <v>83780</v>
      </c>
      <c r="O49" s="6">
        <v>1277</v>
      </c>
      <c r="P49" s="248">
        <f t="shared" si="22"/>
        <v>4126</v>
      </c>
      <c r="Q49" s="6">
        <v>617</v>
      </c>
      <c r="R49" s="6">
        <v>780</v>
      </c>
      <c r="S49" s="6">
        <v>36</v>
      </c>
      <c r="T49" s="6">
        <v>283</v>
      </c>
      <c r="U49" s="6">
        <v>2410</v>
      </c>
      <c r="V49" s="6">
        <v>1365</v>
      </c>
      <c r="W49" s="6">
        <v>82820</v>
      </c>
      <c r="X49" s="144">
        <f t="shared" si="23"/>
        <v>93.941670497740603</v>
      </c>
      <c r="Y49" s="144">
        <f t="shared" si="24"/>
        <v>1.4318872430844443</v>
      </c>
      <c r="Z49" s="144">
        <f t="shared" si="25"/>
        <v>4.6264422591749552</v>
      </c>
      <c r="AA49" s="144">
        <f t="shared" si="26"/>
        <v>1.530560757094962</v>
      </c>
      <c r="AB49" s="146">
        <f t="shared" si="27"/>
        <v>92.865232163080407</v>
      </c>
      <c r="AC49" s="6">
        <v>618896</v>
      </c>
      <c r="AD49" s="6">
        <v>29009</v>
      </c>
      <c r="AE49" s="6">
        <v>13406</v>
      </c>
      <c r="AF49" s="6">
        <v>35987</v>
      </c>
      <c r="AG49" s="6">
        <v>39794</v>
      </c>
      <c r="AH49" s="6">
        <v>15093</v>
      </c>
      <c r="AI49" s="6">
        <v>28341</v>
      </c>
      <c r="AJ49" s="232">
        <f t="shared" si="28"/>
        <v>4.6872172384374755</v>
      </c>
      <c r="AK49" s="232">
        <f t="shared" si="29"/>
        <v>2.1661151469713813</v>
      </c>
      <c r="AL49" s="232">
        <f t="shared" si="30"/>
        <v>5.8147087717484034</v>
      </c>
      <c r="AM49" s="232">
        <f t="shared" si="31"/>
        <v>6.4298363537654142</v>
      </c>
      <c r="AN49" s="232">
        <f t="shared" si="32"/>
        <v>2.4386972932447457</v>
      </c>
      <c r="AO49" s="235">
        <f t="shared" si="33"/>
        <v>4.5792831105710814</v>
      </c>
      <c r="AP49" s="6">
        <v>304575</v>
      </c>
      <c r="AQ49" s="6">
        <v>44773</v>
      </c>
      <c r="AR49" s="6">
        <v>314321</v>
      </c>
      <c r="AS49" s="6">
        <v>44410</v>
      </c>
      <c r="AT49" s="232">
        <f t="shared" si="34"/>
        <v>14.700155955019289</v>
      </c>
      <c r="AU49" s="232">
        <f t="shared" si="35"/>
        <v>14.128868258881845</v>
      </c>
      <c r="AV49" s="232">
        <f t="shared" si="36"/>
        <v>50.203514122646695</v>
      </c>
      <c r="AW49" s="232">
        <f t="shared" si="37"/>
        <v>49.796485877353305</v>
      </c>
    </row>
    <row r="50" spans="1:49">
      <c r="A50" s="230" t="s">
        <v>146</v>
      </c>
      <c r="B50" s="230" t="s">
        <v>147</v>
      </c>
      <c r="D50" s="6">
        <v>8197642</v>
      </c>
      <c r="E50" s="6">
        <v>954220</v>
      </c>
      <c r="F50" s="6">
        <v>483606</v>
      </c>
      <c r="G50" s="6">
        <v>396216</v>
      </c>
      <c r="H50" s="6">
        <v>5129380</v>
      </c>
      <c r="I50" s="6">
        <v>1203621</v>
      </c>
      <c r="J50" s="232">
        <f t="shared" si="19"/>
        <v>11.640176528811578</v>
      </c>
      <c r="K50" s="232">
        <f t="shared" si="20"/>
        <v>9.4281570092291851</v>
      </c>
      <c r="L50" s="235">
        <f t="shared" si="21"/>
        <v>32.918667919552753</v>
      </c>
      <c r="M50" s="6">
        <v>954220</v>
      </c>
      <c r="N50" s="6">
        <v>674295</v>
      </c>
      <c r="O50" s="6">
        <v>208486</v>
      </c>
      <c r="P50" s="248">
        <f t="shared" si="22"/>
        <v>71439</v>
      </c>
      <c r="Q50" s="6">
        <v>3884</v>
      </c>
      <c r="R50" s="6">
        <v>31808</v>
      </c>
      <c r="S50" s="6">
        <v>632</v>
      </c>
      <c r="T50" s="6">
        <v>9817</v>
      </c>
      <c r="U50" s="6">
        <v>25298</v>
      </c>
      <c r="V50" s="6">
        <v>46018</v>
      </c>
      <c r="W50" s="6">
        <v>644547</v>
      </c>
      <c r="X50" s="144">
        <f t="shared" si="23"/>
        <v>70.664521808388002</v>
      </c>
      <c r="Y50" s="144">
        <f t="shared" si="24"/>
        <v>21.84883989017208</v>
      </c>
      <c r="Z50" s="144">
        <f t="shared" si="25"/>
        <v>7.4866383014399203</v>
      </c>
      <c r="AA50" s="144">
        <f t="shared" si="26"/>
        <v>4.8225776026492841</v>
      </c>
      <c r="AB50" s="146">
        <f t="shared" si="27"/>
        <v>67.547001739640748</v>
      </c>
      <c r="AC50" s="6">
        <v>8197642</v>
      </c>
      <c r="AD50" s="6">
        <v>262253</v>
      </c>
      <c r="AE50" s="6">
        <v>175695</v>
      </c>
      <c r="AF50" s="6">
        <v>350874</v>
      </c>
      <c r="AG50" s="6">
        <v>488502</v>
      </c>
      <c r="AH50" s="6">
        <v>187013</v>
      </c>
      <c r="AI50" s="6">
        <v>332745</v>
      </c>
      <c r="AJ50" s="232">
        <f t="shared" si="28"/>
        <v>3.1991272612295099</v>
      </c>
      <c r="AK50" s="232">
        <f t="shared" si="29"/>
        <v>2.1432382629053572</v>
      </c>
      <c r="AL50" s="232">
        <f t="shared" si="30"/>
        <v>4.280182032833344</v>
      </c>
      <c r="AM50" s="232">
        <f t="shared" si="31"/>
        <v>5.9590550550999914</v>
      </c>
      <c r="AN50" s="232">
        <f t="shared" si="32"/>
        <v>2.2813023549942777</v>
      </c>
      <c r="AO50" s="235">
        <f t="shared" si="33"/>
        <v>4.0590330731690898</v>
      </c>
      <c r="AP50" s="6">
        <v>3969711</v>
      </c>
      <c r="AQ50" s="6">
        <v>458744</v>
      </c>
      <c r="AR50" s="6">
        <v>4227931</v>
      </c>
      <c r="AS50" s="6">
        <v>495476</v>
      </c>
      <c r="AT50" s="232">
        <f t="shared" si="34"/>
        <v>11.556105721550008</v>
      </c>
      <c r="AU50" s="232">
        <f t="shared" si="35"/>
        <v>11.719112729133943</v>
      </c>
      <c r="AV50" s="232">
        <f t="shared" si="36"/>
        <v>48.07528662153382</v>
      </c>
      <c r="AW50" s="232">
        <f t="shared" si="37"/>
        <v>51.92471337846618</v>
      </c>
    </row>
    <row r="51" spans="1:49">
      <c r="A51" s="230" t="s">
        <v>148</v>
      </c>
      <c r="B51" s="230" t="s">
        <v>149</v>
      </c>
      <c r="D51" s="6">
        <v>7187395</v>
      </c>
      <c r="E51" s="6">
        <v>915417</v>
      </c>
      <c r="F51" s="6">
        <v>477237</v>
      </c>
      <c r="G51" s="6">
        <v>373737</v>
      </c>
      <c r="H51" s="6">
        <v>4502623</v>
      </c>
      <c r="I51" s="6">
        <v>1053418</v>
      </c>
      <c r="J51" s="232">
        <f t="shared" si="19"/>
        <v>12.736422584260362</v>
      </c>
      <c r="K51" s="232">
        <f t="shared" si="20"/>
        <v>10.59908857570354</v>
      </c>
      <c r="L51" s="235">
        <f t="shared" si="21"/>
        <v>35.47850900592168</v>
      </c>
      <c r="M51" s="6">
        <v>915417</v>
      </c>
      <c r="N51" s="6">
        <v>749392</v>
      </c>
      <c r="O51" s="6">
        <v>32057</v>
      </c>
      <c r="P51" s="248">
        <f t="shared" si="22"/>
        <v>133968</v>
      </c>
      <c r="Q51" s="6">
        <v>16597</v>
      </c>
      <c r="R51" s="6">
        <v>43641</v>
      </c>
      <c r="S51" s="6">
        <v>5046</v>
      </c>
      <c r="T51" s="6">
        <v>24710</v>
      </c>
      <c r="U51" s="6">
        <v>43974</v>
      </c>
      <c r="V51" s="6">
        <v>72174</v>
      </c>
      <c r="W51" s="6">
        <v>710485</v>
      </c>
      <c r="X51" s="144">
        <f t="shared" si="23"/>
        <v>81.863456763420388</v>
      </c>
      <c r="Y51" s="144">
        <f t="shared" si="24"/>
        <v>3.5019013192894604</v>
      </c>
      <c r="Z51" s="144">
        <f t="shared" si="25"/>
        <v>14.634641917290153</v>
      </c>
      <c r="AA51" s="144">
        <f t="shared" si="26"/>
        <v>7.8842756907507718</v>
      </c>
      <c r="AB51" s="146">
        <f t="shared" si="27"/>
        <v>77.613262589617619</v>
      </c>
      <c r="AC51" s="6">
        <v>7187395</v>
      </c>
      <c r="AD51" s="6">
        <v>288808</v>
      </c>
      <c r="AE51" s="6">
        <v>156572</v>
      </c>
      <c r="AF51" s="6">
        <v>357752</v>
      </c>
      <c r="AG51" s="6">
        <v>442597</v>
      </c>
      <c r="AH51" s="6">
        <v>166892</v>
      </c>
      <c r="AI51" s="6">
        <v>303419</v>
      </c>
      <c r="AJ51" s="232">
        <f t="shared" si="28"/>
        <v>4.0182569623625808</v>
      </c>
      <c r="AK51" s="232">
        <f t="shared" si="29"/>
        <v>2.17842486742415</v>
      </c>
      <c r="AL51" s="232">
        <f t="shared" si="30"/>
        <v>4.9774918450982586</v>
      </c>
      <c r="AM51" s="232">
        <f t="shared" si="31"/>
        <v>6.1579612641297716</v>
      </c>
      <c r="AN51" s="232">
        <f t="shared" si="32"/>
        <v>2.3220095737050768</v>
      </c>
      <c r="AO51" s="235">
        <f t="shared" si="33"/>
        <v>4.2215434103732994</v>
      </c>
      <c r="AP51" s="6">
        <v>3565128</v>
      </c>
      <c r="AQ51" s="6">
        <v>456594</v>
      </c>
      <c r="AR51" s="6">
        <v>3622267</v>
      </c>
      <c r="AS51" s="6">
        <v>458823</v>
      </c>
      <c r="AT51" s="232">
        <f t="shared" si="34"/>
        <v>12.807225995812773</v>
      </c>
      <c r="AU51" s="232">
        <f t="shared" si="35"/>
        <v>12.666736052311991</v>
      </c>
      <c r="AV51" s="232">
        <f t="shared" si="36"/>
        <v>49.878252206371521</v>
      </c>
      <c r="AW51" s="232">
        <f t="shared" si="37"/>
        <v>50.121747793628479</v>
      </c>
    </row>
    <row r="52" spans="1:49">
      <c r="A52" s="230" t="s">
        <v>150</v>
      </c>
      <c r="B52" s="230" t="s">
        <v>151</v>
      </c>
      <c r="D52" s="6">
        <v>1800270</v>
      </c>
      <c r="E52" s="6">
        <v>351879</v>
      </c>
      <c r="F52" s="6">
        <v>186016</v>
      </c>
      <c r="G52" s="6">
        <v>144794</v>
      </c>
      <c r="H52" s="6">
        <v>1092123</v>
      </c>
      <c r="I52" s="6">
        <v>335911</v>
      </c>
      <c r="J52" s="232">
        <f t="shared" si="19"/>
        <v>19.545901448116116</v>
      </c>
      <c r="K52" s="232">
        <f t="shared" si="20"/>
        <v>17.032513737005814</v>
      </c>
      <c r="L52" s="235">
        <f t="shared" si="21"/>
        <v>43.104870039980831</v>
      </c>
      <c r="M52" s="6">
        <v>351879</v>
      </c>
      <c r="N52" s="6">
        <v>332869</v>
      </c>
      <c r="O52" s="6">
        <v>11083</v>
      </c>
      <c r="P52" s="248">
        <f t="shared" si="22"/>
        <v>7927</v>
      </c>
      <c r="Q52" s="6">
        <v>1292</v>
      </c>
      <c r="R52" s="6">
        <v>925</v>
      </c>
      <c r="S52" s="6">
        <v>97</v>
      </c>
      <c r="T52" s="6">
        <v>831</v>
      </c>
      <c r="U52" s="6">
        <v>4782</v>
      </c>
      <c r="V52" s="6">
        <v>2951</v>
      </c>
      <c r="W52" s="6">
        <v>330645</v>
      </c>
      <c r="X52" s="144">
        <f t="shared" si="23"/>
        <v>94.597574734496803</v>
      </c>
      <c r="Y52" s="144">
        <f t="shared" si="24"/>
        <v>3.149662241850181</v>
      </c>
      <c r="Z52" s="144">
        <f t="shared" si="25"/>
        <v>2.2527630236530172</v>
      </c>
      <c r="AA52" s="144">
        <f t="shared" si="26"/>
        <v>0.83864055541819771</v>
      </c>
      <c r="AB52" s="146">
        <f t="shared" si="27"/>
        <v>93.965539290494746</v>
      </c>
      <c r="AC52" s="6">
        <v>1800270</v>
      </c>
      <c r="AD52" s="6">
        <v>112587</v>
      </c>
      <c r="AE52" s="6">
        <v>74897</v>
      </c>
      <c r="AF52" s="6">
        <v>132538</v>
      </c>
      <c r="AG52" s="6">
        <v>196890</v>
      </c>
      <c r="AH52" s="6">
        <v>67580</v>
      </c>
      <c r="AI52" s="6">
        <v>123350</v>
      </c>
      <c r="AJ52" s="232">
        <f t="shared" si="28"/>
        <v>6.2538952490459767</v>
      </c>
      <c r="AK52" s="232">
        <f t="shared" si="29"/>
        <v>4.1603203963849866</v>
      </c>
      <c r="AL52" s="232">
        <f t="shared" si="30"/>
        <v>7.3621179045365412</v>
      </c>
      <c r="AM52" s="232">
        <f t="shared" si="31"/>
        <v>10.936692829408921</v>
      </c>
      <c r="AN52" s="232">
        <f t="shared" si="32"/>
        <v>3.7538813622401088</v>
      </c>
      <c r="AO52" s="235">
        <f t="shared" si="33"/>
        <v>6.8517500152754858</v>
      </c>
      <c r="AP52" s="6">
        <v>885577</v>
      </c>
      <c r="AQ52" s="6">
        <v>178625</v>
      </c>
      <c r="AR52" s="6">
        <v>914693</v>
      </c>
      <c r="AS52" s="6">
        <v>173254</v>
      </c>
      <c r="AT52" s="232">
        <f t="shared" si="34"/>
        <v>20.170465131772843</v>
      </c>
      <c r="AU52" s="232">
        <f t="shared" si="35"/>
        <v>18.941218529058386</v>
      </c>
      <c r="AV52" s="232">
        <f t="shared" si="36"/>
        <v>50.763188482404466</v>
      </c>
      <c r="AW52" s="232">
        <f t="shared" si="37"/>
        <v>49.236811517595534</v>
      </c>
    </row>
    <row r="53" spans="1:49">
      <c r="A53" s="230" t="s">
        <v>152</v>
      </c>
      <c r="B53" s="230" t="s">
        <v>153</v>
      </c>
      <c r="D53" s="6">
        <v>5706206</v>
      </c>
      <c r="E53" s="6">
        <v>672096</v>
      </c>
      <c r="F53" s="6">
        <v>338196</v>
      </c>
      <c r="G53" s="6">
        <v>280062</v>
      </c>
      <c r="H53" s="6">
        <v>3521494</v>
      </c>
      <c r="I53" s="6">
        <v>897276</v>
      </c>
      <c r="J53" s="232">
        <f t="shared" si="19"/>
        <v>11.77833397532441</v>
      </c>
      <c r="K53" s="232">
        <f t="shared" si="20"/>
        <v>9.6037647657499914</v>
      </c>
      <c r="L53" s="235">
        <f t="shared" si="21"/>
        <v>31.212469741751704</v>
      </c>
      <c r="M53" s="6">
        <v>672096</v>
      </c>
      <c r="N53" s="6">
        <v>579442</v>
      </c>
      <c r="O53" s="6">
        <v>50730</v>
      </c>
      <c r="P53" s="248">
        <f t="shared" si="22"/>
        <v>41924</v>
      </c>
      <c r="Q53" s="6">
        <v>7789</v>
      </c>
      <c r="R53" s="6">
        <v>9918</v>
      </c>
      <c r="S53" s="6">
        <v>238</v>
      </c>
      <c r="T53" s="6">
        <v>9134</v>
      </c>
      <c r="U53" s="6">
        <v>14845</v>
      </c>
      <c r="V53" s="6">
        <v>33241</v>
      </c>
      <c r="W53" s="6">
        <v>559555</v>
      </c>
      <c r="X53" s="144">
        <f t="shared" si="23"/>
        <v>86.214171784983094</v>
      </c>
      <c r="Y53" s="144">
        <f t="shared" si="24"/>
        <v>7.5480288530209965</v>
      </c>
      <c r="Z53" s="144">
        <f t="shared" si="25"/>
        <v>6.237799361995906</v>
      </c>
      <c r="AA53" s="144">
        <f t="shared" si="26"/>
        <v>4.9458708279769557</v>
      </c>
      <c r="AB53" s="146">
        <f t="shared" si="27"/>
        <v>83.255219492453463</v>
      </c>
      <c r="AC53" s="6">
        <v>5706206</v>
      </c>
      <c r="AD53" s="6">
        <v>201640</v>
      </c>
      <c r="AE53" s="6">
        <v>102067</v>
      </c>
      <c r="AF53" s="6">
        <v>249007</v>
      </c>
      <c r="AG53" s="6">
        <v>320675</v>
      </c>
      <c r="AH53" s="6">
        <v>127312</v>
      </c>
      <c r="AI53" s="6">
        <v>222955</v>
      </c>
      <c r="AJ53" s="232">
        <f t="shared" si="28"/>
        <v>3.5336964701239317</v>
      </c>
      <c r="AK53" s="232">
        <f t="shared" si="29"/>
        <v>1.7887016346763505</v>
      </c>
      <c r="AL53" s="232">
        <f t="shared" si="30"/>
        <v>4.3637926846664845</v>
      </c>
      <c r="AM53" s="232">
        <f t="shared" si="31"/>
        <v>5.6197585576125366</v>
      </c>
      <c r="AN53" s="232">
        <f t="shared" si="32"/>
        <v>2.2311146846083019</v>
      </c>
      <c r="AO53" s="235">
        <f t="shared" si="33"/>
        <v>3.9072371379512063</v>
      </c>
      <c r="AP53" s="6">
        <v>2823433</v>
      </c>
      <c r="AQ53" s="6">
        <v>334533</v>
      </c>
      <c r="AR53" s="6">
        <v>2882773</v>
      </c>
      <c r="AS53" s="6">
        <v>337563</v>
      </c>
      <c r="AT53" s="232">
        <f t="shared" si="34"/>
        <v>11.848448325141769</v>
      </c>
      <c r="AU53" s="232">
        <f t="shared" si="35"/>
        <v>11.709662883619348</v>
      </c>
      <c r="AV53" s="232">
        <f t="shared" si="36"/>
        <v>49.774585773460934</v>
      </c>
      <c r="AW53" s="232">
        <f t="shared" si="37"/>
        <v>50.225414226539066</v>
      </c>
    </row>
    <row r="54" spans="1:49">
      <c r="A54" s="230" t="s">
        <v>154</v>
      </c>
      <c r="B54" s="230" t="s">
        <v>155</v>
      </c>
      <c r="D54" s="6">
        <v>571923</v>
      </c>
      <c r="E54" s="6">
        <v>74431</v>
      </c>
      <c r="F54" s="6">
        <v>38036</v>
      </c>
      <c r="G54" s="6">
        <v>30970</v>
      </c>
      <c r="H54" s="6">
        <v>349290</v>
      </c>
      <c r="I54" s="6">
        <v>85429</v>
      </c>
      <c r="J54" s="232">
        <f t="shared" si="19"/>
        <v>13.014164494171418</v>
      </c>
      <c r="K54" s="232">
        <f t="shared" si="20"/>
        <v>10.889518738011395</v>
      </c>
      <c r="L54" s="235">
        <f t="shared" si="21"/>
        <v>36.25232649334535</v>
      </c>
      <c r="M54" s="6">
        <v>74431</v>
      </c>
      <c r="N54" s="6">
        <v>68738</v>
      </c>
      <c r="O54" s="6">
        <v>519</v>
      </c>
      <c r="P54" s="248">
        <f t="shared" si="22"/>
        <v>5174</v>
      </c>
      <c r="Q54" s="6">
        <v>1933</v>
      </c>
      <c r="R54" s="6">
        <v>373</v>
      </c>
      <c r="S54" s="6">
        <v>7</v>
      </c>
      <c r="T54" s="6">
        <v>712</v>
      </c>
      <c r="U54" s="6">
        <v>2149</v>
      </c>
      <c r="V54" s="6">
        <v>5717</v>
      </c>
      <c r="W54" s="6">
        <v>64280</v>
      </c>
      <c r="X54" s="144">
        <f t="shared" si="23"/>
        <v>92.351305235721668</v>
      </c>
      <c r="Y54" s="144">
        <f t="shared" si="24"/>
        <v>0.69729010761645005</v>
      </c>
      <c r="Z54" s="144">
        <f t="shared" si="25"/>
        <v>6.9514046566618752</v>
      </c>
      <c r="AA54" s="144">
        <f t="shared" si="26"/>
        <v>7.6809393935322641</v>
      </c>
      <c r="AB54" s="146">
        <f t="shared" si="27"/>
        <v>86.361865351802336</v>
      </c>
      <c r="AC54" s="6">
        <v>571923</v>
      </c>
      <c r="AD54" s="6">
        <v>28726</v>
      </c>
      <c r="AE54" s="6">
        <v>13782</v>
      </c>
      <c r="AF54" s="6">
        <v>24832</v>
      </c>
      <c r="AG54" s="6">
        <v>34460</v>
      </c>
      <c r="AH54" s="6">
        <v>10657</v>
      </c>
      <c r="AI54" s="6">
        <v>19182</v>
      </c>
      <c r="AJ54" s="232">
        <f t="shared" si="28"/>
        <v>5.0227041052729131</v>
      </c>
      <c r="AK54" s="232">
        <f t="shared" si="29"/>
        <v>2.4097649508762546</v>
      </c>
      <c r="AL54" s="232">
        <f t="shared" si="30"/>
        <v>4.3418432201537618</v>
      </c>
      <c r="AM54" s="232">
        <f t="shared" si="31"/>
        <v>6.0252866207513947</v>
      </c>
      <c r="AN54" s="232">
        <f t="shared" si="32"/>
        <v>1.8633627254018459</v>
      </c>
      <c r="AO54" s="235">
        <f t="shared" si="33"/>
        <v>3.3539479964960317</v>
      </c>
      <c r="AP54" s="6">
        <v>290180</v>
      </c>
      <c r="AQ54" s="6">
        <v>40014</v>
      </c>
      <c r="AR54" s="6">
        <v>281743</v>
      </c>
      <c r="AS54" s="6">
        <v>34417</v>
      </c>
      <c r="AT54" s="232">
        <f t="shared" si="34"/>
        <v>13.789372113860363</v>
      </c>
      <c r="AU54" s="232">
        <f t="shared" si="35"/>
        <v>12.215742715879365</v>
      </c>
      <c r="AV54" s="232">
        <f t="shared" si="36"/>
        <v>53.75985812363129</v>
      </c>
      <c r="AW54" s="232">
        <f t="shared" si="37"/>
        <v>46.240141876368718</v>
      </c>
    </row>
    <row r="55" spans="1:49" s="279" customFormat="1">
      <c r="A55" s="338" t="s">
        <v>156</v>
      </c>
      <c r="B55" s="338" t="s">
        <v>157</v>
      </c>
      <c r="D55" s="6">
        <v>3361571</v>
      </c>
      <c r="E55" s="6">
        <v>718344</v>
      </c>
      <c r="F55" s="279">
        <v>356530</v>
      </c>
      <c r="G55" s="279">
        <v>307182</v>
      </c>
      <c r="H55" s="279">
        <v>2040917</v>
      </c>
      <c r="I55" s="279">
        <v>633174</v>
      </c>
      <c r="J55" s="335">
        <f t="shared" si="19"/>
        <v>21.369294297219959</v>
      </c>
      <c r="K55" s="335">
        <f t="shared" si="20"/>
        <v>17.469108248890084</v>
      </c>
      <c r="L55" s="336">
        <f t="shared" si="21"/>
        <v>48.514626311250936</v>
      </c>
      <c r="M55" s="6">
        <v>718344</v>
      </c>
      <c r="N55" s="6">
        <v>487927</v>
      </c>
      <c r="O55" s="6">
        <v>72308</v>
      </c>
      <c r="P55" s="337">
        <f t="shared" si="22"/>
        <v>158109</v>
      </c>
      <c r="Q55" s="6">
        <v>1882</v>
      </c>
      <c r="R55" s="6">
        <v>1077</v>
      </c>
      <c r="S55" s="6">
        <v>17</v>
      </c>
      <c r="T55" s="6">
        <v>111134</v>
      </c>
      <c r="U55" s="6">
        <v>43999</v>
      </c>
      <c r="V55" s="6">
        <v>711725</v>
      </c>
      <c r="W55" s="6">
        <v>4924</v>
      </c>
      <c r="X55" s="147">
        <f t="shared" si="23"/>
        <v>67.923863775572698</v>
      </c>
      <c r="Y55" s="147">
        <f t="shared" si="24"/>
        <v>10.065929415433274</v>
      </c>
      <c r="Z55" s="147">
        <f t="shared" si="25"/>
        <v>22.01020680899402</v>
      </c>
      <c r="AA55" s="147">
        <f t="shared" si="26"/>
        <v>99.078575167329291</v>
      </c>
      <c r="AB55" s="148">
        <f t="shared" si="27"/>
        <v>0.68546545944561377</v>
      </c>
      <c r="AC55" s="6">
        <v>3361571</v>
      </c>
      <c r="AD55" s="6">
        <v>146611</v>
      </c>
      <c r="AE55" s="6">
        <v>213383</v>
      </c>
      <c r="AF55" s="6">
        <v>316235</v>
      </c>
      <c r="AG55" s="6">
        <v>397193</v>
      </c>
      <c r="AH55" s="6">
        <v>168999</v>
      </c>
      <c r="AI55" s="6">
        <v>319790</v>
      </c>
      <c r="AJ55" s="335">
        <f t="shared" si="28"/>
        <v>4.3613834126960276</v>
      </c>
      <c r="AK55" s="335">
        <f t="shared" si="29"/>
        <v>6.3477165884641433</v>
      </c>
      <c r="AL55" s="335">
        <f t="shared" si="30"/>
        <v>9.407357452810011</v>
      </c>
      <c r="AM55" s="335">
        <f t="shared" si="31"/>
        <v>11.815695697041651</v>
      </c>
      <c r="AN55" s="335">
        <f t="shared" si="32"/>
        <v>5.0273815427370119</v>
      </c>
      <c r="AO55" s="336">
        <f t="shared" si="33"/>
        <v>9.5131115778902178</v>
      </c>
      <c r="AP55" s="6">
        <v>1594465</v>
      </c>
      <c r="AQ55" s="6">
        <v>335630</v>
      </c>
      <c r="AR55" s="6">
        <v>1767106</v>
      </c>
      <c r="AS55" s="6">
        <v>382714</v>
      </c>
      <c r="AT55" s="335">
        <f t="shared" si="34"/>
        <v>21.049693784435529</v>
      </c>
      <c r="AU55" s="335">
        <f t="shared" si="35"/>
        <v>21.657670790546803</v>
      </c>
      <c r="AV55" s="335">
        <f t="shared" si="36"/>
        <v>46.722740079961689</v>
      </c>
      <c r="AW55" s="335">
        <f t="shared" si="37"/>
        <v>53.277259920038311</v>
      </c>
    </row>
    <row r="56" spans="1:49">
      <c r="A56" s="334"/>
      <c r="B56" s="334"/>
      <c r="J56" s="232"/>
      <c r="K56" s="232"/>
      <c r="L56" s="235"/>
      <c r="P56" s="248"/>
      <c r="X56" s="144"/>
      <c r="Y56" s="144"/>
      <c r="Z56" s="144"/>
      <c r="AA56" s="144"/>
      <c r="AB56" s="146"/>
      <c r="AJ56" s="232"/>
      <c r="AK56" s="232"/>
      <c r="AL56" s="232"/>
      <c r="AM56" s="232"/>
      <c r="AN56" s="232"/>
      <c r="AO56" s="235"/>
      <c r="AT56" s="232"/>
      <c r="AU56" s="232"/>
      <c r="AV56" s="232"/>
      <c r="AW56" s="232"/>
    </row>
    <row r="57" spans="1:49">
      <c r="A57" s="6" t="s">
        <v>116</v>
      </c>
      <c r="B57" s="230" t="s">
        <v>117</v>
      </c>
      <c r="C57" s="6" t="s">
        <v>158</v>
      </c>
      <c r="D57" s="6">
        <v>555414</v>
      </c>
      <c r="E57" s="6">
        <v>73057</v>
      </c>
      <c r="F57" s="6">
        <v>39708</v>
      </c>
      <c r="G57" s="6">
        <v>28785</v>
      </c>
      <c r="H57" s="6">
        <v>348269</v>
      </c>
      <c r="I57" s="6">
        <v>79925</v>
      </c>
      <c r="J57" s="232">
        <f>E57/D57*100</f>
        <v>13.153611540220448</v>
      </c>
      <c r="K57" s="232">
        <f>F57/H57*100</f>
        <v>11.401531574731028</v>
      </c>
      <c r="L57" s="235">
        <f>G57/I57*100</f>
        <v>36.015014075695966</v>
      </c>
      <c r="M57" s="6">
        <v>73057</v>
      </c>
      <c r="N57" s="6">
        <v>56404</v>
      </c>
      <c r="O57" s="6">
        <v>2132</v>
      </c>
      <c r="P57" s="248">
        <f>SUM(Q57:U57)</f>
        <v>14521</v>
      </c>
      <c r="Q57" s="6">
        <v>3206</v>
      </c>
      <c r="R57" s="6">
        <v>984</v>
      </c>
      <c r="S57" s="6">
        <v>91</v>
      </c>
      <c r="T57" s="6">
        <v>7133</v>
      </c>
      <c r="U57" s="6">
        <v>3107</v>
      </c>
      <c r="V57" s="6">
        <v>33245</v>
      </c>
      <c r="W57" s="6">
        <v>33169</v>
      </c>
      <c r="X57" s="144">
        <f>N57/M57*100</f>
        <v>77.20546970173973</v>
      </c>
      <c r="Y57" s="144">
        <f>O57/M57*100</f>
        <v>2.9182692965766455</v>
      </c>
      <c r="Z57" s="144">
        <f>P57/M57*100</f>
        <v>19.876261001683616</v>
      </c>
      <c r="AA57" s="144">
        <f>V57/M57*100</f>
        <v>45.505564148541552</v>
      </c>
      <c r="AB57" s="146">
        <f>W57/M57*100</f>
        <v>45.40153578712512</v>
      </c>
      <c r="AC57" s="6">
        <v>555414</v>
      </c>
      <c r="AD57" s="6">
        <v>21475</v>
      </c>
      <c r="AE57" s="6">
        <v>14642</v>
      </c>
      <c r="AF57" s="6">
        <v>30846</v>
      </c>
      <c r="AG57" s="6">
        <v>36912</v>
      </c>
      <c r="AH57" s="6">
        <v>14536</v>
      </c>
      <c r="AI57" s="6">
        <v>27310</v>
      </c>
      <c r="AJ57" s="232">
        <f t="shared" ref="AJ57:AJ73" si="38">AD57/AC57*100</f>
        <v>3.8664851804239722</v>
      </c>
      <c r="AK57" s="232">
        <f t="shared" ref="AK57:AK73" si="39">AE57/AC57*100</f>
        <v>2.6362317118401766</v>
      </c>
      <c r="AL57" s="232">
        <f t="shared" ref="AL57:AL73" si="40">AF57/AC57*100</f>
        <v>5.5536950815067678</v>
      </c>
      <c r="AM57" s="232">
        <f t="shared" ref="AM57:AM73" si="41">AG57/AC57*100</f>
        <v>6.6458533634370038</v>
      </c>
      <c r="AN57" s="232">
        <f t="shared" ref="AN57:AN73" si="42">AH57/AC57*100</f>
        <v>2.6171468490171295</v>
      </c>
      <c r="AO57" s="235">
        <f t="shared" ref="AO57:AO73" si="43">AI57/AC57*100</f>
        <v>4.91705286507002</v>
      </c>
      <c r="AP57" s="6">
        <v>270390</v>
      </c>
      <c r="AQ57" s="6">
        <v>35066</v>
      </c>
      <c r="AR57" s="6">
        <v>285024</v>
      </c>
      <c r="AS57" s="6">
        <v>37991</v>
      </c>
      <c r="AT57" s="232">
        <f>AQ57/AP57*100</f>
        <v>12.968674877029477</v>
      </c>
      <c r="AU57" s="232">
        <f>AS57/AR57*100</f>
        <v>13.329052992028743</v>
      </c>
      <c r="AV57" s="232">
        <f>AQ57/(SUM(AS57,AQ57))*100</f>
        <v>47.99813843984834</v>
      </c>
      <c r="AW57" s="232">
        <f>AS57/(SUM(AS57,AQ57))*100</f>
        <v>52.00186156015166</v>
      </c>
    </row>
    <row r="58" spans="1:49">
      <c r="A58" s="6" t="s">
        <v>56</v>
      </c>
      <c r="B58" s="230" t="s">
        <v>57</v>
      </c>
      <c r="C58" s="6" t="s">
        <v>159</v>
      </c>
      <c r="D58" s="6">
        <v>284984</v>
      </c>
      <c r="E58" s="6">
        <v>31569</v>
      </c>
      <c r="F58" s="6">
        <v>18503</v>
      </c>
      <c r="G58" s="6">
        <v>10470</v>
      </c>
      <c r="H58" s="6">
        <v>183335</v>
      </c>
      <c r="I58" s="6">
        <v>28637</v>
      </c>
      <c r="J58" s="232">
        <f>E58/D58*100</f>
        <v>11.077463997978834</v>
      </c>
      <c r="K58" s="232">
        <f>F58/H58*100</f>
        <v>10.092453704966319</v>
      </c>
      <c r="L58" s="235">
        <f>G58/I58*100</f>
        <v>36.561092293187137</v>
      </c>
      <c r="M58" s="6">
        <v>31569</v>
      </c>
      <c r="N58" s="6">
        <v>19451</v>
      </c>
      <c r="O58" s="6">
        <v>2070</v>
      </c>
      <c r="P58" s="248">
        <f>SUM(Q58:U58)</f>
        <v>10048</v>
      </c>
      <c r="Q58" s="6">
        <v>3171</v>
      </c>
      <c r="R58" s="6">
        <v>2933</v>
      </c>
      <c r="S58" s="6">
        <v>618</v>
      </c>
      <c r="T58" s="6">
        <v>756</v>
      </c>
      <c r="U58" s="6">
        <v>2570</v>
      </c>
      <c r="V58" s="6">
        <v>2732</v>
      </c>
      <c r="W58" s="6">
        <v>18061</v>
      </c>
      <c r="X58" s="144">
        <f>N58/M58*100</f>
        <v>61.614241819506475</v>
      </c>
      <c r="Y58" s="144">
        <f>O58/M58*100</f>
        <v>6.5570654756248219</v>
      </c>
      <c r="Z58" s="144">
        <f>P58/M58*100</f>
        <v>31.828692704868701</v>
      </c>
      <c r="AA58" s="144">
        <f>V58/M58*100</f>
        <v>8.654059362032374</v>
      </c>
      <c r="AB58" s="146">
        <f>W58/M58*100</f>
        <v>57.211188190946814</v>
      </c>
      <c r="AC58" s="6">
        <v>284984</v>
      </c>
      <c r="AD58" s="6">
        <v>10712</v>
      </c>
      <c r="AE58" s="6">
        <v>6089</v>
      </c>
      <c r="AF58" s="6">
        <v>12152</v>
      </c>
      <c r="AG58" s="6">
        <v>13625</v>
      </c>
      <c r="AH58" s="6">
        <v>6121</v>
      </c>
      <c r="AI58" s="6">
        <v>9912</v>
      </c>
      <c r="AJ58" s="232">
        <f t="shared" si="38"/>
        <v>3.7588075120006739</v>
      </c>
      <c r="AK58" s="232">
        <f t="shared" si="39"/>
        <v>2.1366111781714063</v>
      </c>
      <c r="AL58" s="232">
        <f t="shared" si="40"/>
        <v>4.2640990371389274</v>
      </c>
      <c r="AM58" s="232">
        <f t="shared" si="41"/>
        <v>4.7809701597282661</v>
      </c>
      <c r="AN58" s="232">
        <f t="shared" si="42"/>
        <v>2.1478398787300339</v>
      </c>
      <c r="AO58" s="235">
        <f t="shared" si="43"/>
        <v>3.4780899980349771</v>
      </c>
      <c r="AP58" s="6">
        <v>142447</v>
      </c>
      <c r="AQ58" s="6">
        <v>16361</v>
      </c>
      <c r="AR58" s="6">
        <v>142537</v>
      </c>
      <c r="AS58" s="6">
        <v>15208</v>
      </c>
      <c r="AT58" s="232">
        <f>AQ58/AP58*100</f>
        <v>11.485675373998751</v>
      </c>
      <c r="AU58" s="232">
        <f>AS58/AR58*100</f>
        <v>10.669510372745322</v>
      </c>
      <c r="AV58" s="232">
        <f>AQ58/(SUM(AS58,AQ58))*100</f>
        <v>51.826158573283919</v>
      </c>
      <c r="AW58" s="232">
        <f>AS58/(SUM(AS58,AQ58))*100</f>
        <v>48.173841426716081</v>
      </c>
    </row>
    <row r="59" spans="1:49">
      <c r="A59" s="6" t="s">
        <v>80</v>
      </c>
      <c r="B59" s="230" t="s">
        <v>81</v>
      </c>
      <c r="C59" s="6" t="s">
        <v>160</v>
      </c>
      <c r="D59" s="6">
        <v>75101</v>
      </c>
      <c r="E59" s="6">
        <v>7638</v>
      </c>
      <c r="F59" s="6">
        <v>2924</v>
      </c>
      <c r="G59" s="6">
        <v>4377</v>
      </c>
      <c r="H59" s="6">
        <v>44586</v>
      </c>
      <c r="I59" s="6">
        <v>14564</v>
      </c>
      <c r="J59" s="232"/>
      <c r="K59" s="232"/>
      <c r="L59" s="235"/>
      <c r="M59" s="6">
        <v>7638</v>
      </c>
      <c r="N59" s="6">
        <v>7085</v>
      </c>
      <c r="O59" s="6">
        <v>92</v>
      </c>
      <c r="P59" s="248"/>
      <c r="Q59" s="6">
        <v>0</v>
      </c>
      <c r="R59" s="6">
        <v>287</v>
      </c>
      <c r="S59" s="6">
        <v>0</v>
      </c>
      <c r="T59" s="6">
        <v>55</v>
      </c>
      <c r="U59" s="6">
        <v>119</v>
      </c>
      <c r="V59" s="6">
        <v>388</v>
      </c>
      <c r="W59" s="6">
        <v>6835</v>
      </c>
      <c r="X59" s="144"/>
      <c r="Y59" s="144"/>
      <c r="Z59" s="144"/>
      <c r="AA59" s="144"/>
      <c r="AB59" s="146"/>
      <c r="AC59" s="6">
        <v>75101</v>
      </c>
      <c r="AD59" s="6">
        <v>2383</v>
      </c>
      <c r="AE59" s="6">
        <v>1831</v>
      </c>
      <c r="AF59" s="6">
        <v>2523</v>
      </c>
      <c r="AG59" s="6">
        <v>3978</v>
      </c>
      <c r="AH59" s="6">
        <v>1603</v>
      </c>
      <c r="AI59" s="6">
        <v>2901</v>
      </c>
      <c r="AJ59" s="232">
        <f t="shared" si="38"/>
        <v>3.1730602788245159</v>
      </c>
      <c r="AK59" s="232">
        <f t="shared" si="39"/>
        <v>2.4380500925420434</v>
      </c>
      <c r="AL59" s="232">
        <f t="shared" si="40"/>
        <v>3.3594759057802159</v>
      </c>
      <c r="AM59" s="232">
        <f t="shared" si="41"/>
        <v>5.2968668859269519</v>
      </c>
      <c r="AN59" s="232">
        <f t="shared" si="42"/>
        <v>2.1344589286427613</v>
      </c>
      <c r="AO59" s="235">
        <f t="shared" si="43"/>
        <v>3.8627980985606047</v>
      </c>
      <c r="AP59" s="6">
        <v>36423</v>
      </c>
      <c r="AQ59" s="6">
        <v>3266</v>
      </c>
      <c r="AR59" s="6">
        <v>38678</v>
      </c>
      <c r="AS59" s="6">
        <v>4372</v>
      </c>
      <c r="AT59" s="232"/>
      <c r="AU59" s="232"/>
      <c r="AV59" s="232"/>
      <c r="AW59" s="232"/>
    </row>
    <row r="60" spans="1:49">
      <c r="A60" s="6" t="s">
        <v>120</v>
      </c>
      <c r="B60" s="230" t="s">
        <v>121</v>
      </c>
      <c r="C60" s="6" t="s">
        <v>161</v>
      </c>
      <c r="D60" s="6">
        <v>88724</v>
      </c>
      <c r="E60" s="6">
        <v>11476</v>
      </c>
      <c r="F60" s="6">
        <v>5464</v>
      </c>
      <c r="G60" s="6">
        <v>5215</v>
      </c>
      <c r="H60" s="6">
        <v>57327</v>
      </c>
      <c r="I60" s="6">
        <v>15708</v>
      </c>
      <c r="J60" s="232">
        <f t="shared" ref="J60:J73" si="44">E60/D60*100</f>
        <v>12.934493485415446</v>
      </c>
      <c r="K60" s="232">
        <f t="shared" ref="K60:K73" si="45">F60/H60*100</f>
        <v>9.5312854326931458</v>
      </c>
      <c r="L60" s="235">
        <f t="shared" ref="L60:L73" si="46">G60/I60*100</f>
        <v>33.199643493761137</v>
      </c>
      <c r="M60" s="6">
        <v>11476</v>
      </c>
      <c r="N60" s="6">
        <v>8895</v>
      </c>
      <c r="O60" s="6">
        <v>1946</v>
      </c>
      <c r="P60" s="248">
        <f t="shared" ref="P60:P73" si="47">SUM(Q60:U60)</f>
        <v>635</v>
      </c>
      <c r="Q60" s="6">
        <v>110</v>
      </c>
      <c r="R60" s="6">
        <v>111</v>
      </c>
      <c r="S60" s="6">
        <v>7</v>
      </c>
      <c r="T60" s="6">
        <v>31</v>
      </c>
      <c r="U60" s="6">
        <v>376</v>
      </c>
      <c r="V60" s="6">
        <v>312</v>
      </c>
      <c r="W60" s="6">
        <v>8600</v>
      </c>
      <c r="X60" s="144">
        <f t="shared" ref="X60:X73" si="48">N60/M60*100</f>
        <v>77.509585221331477</v>
      </c>
      <c r="Y60" s="144">
        <f>O60/M60*100</f>
        <v>16.957127919135587</v>
      </c>
      <c r="Z60" s="144">
        <f t="shared" ref="Z60:Z73" si="49">P60/M60*100</f>
        <v>5.5332868595329385</v>
      </c>
      <c r="AA60" s="144">
        <f t="shared" ref="AA60:AA73" si="50">V60/M60*100</f>
        <v>2.7187173231090971</v>
      </c>
      <c r="AB60" s="146">
        <f t="shared" ref="AB60:AB73" si="51">W60/M60*100</f>
        <v>74.939003136981526</v>
      </c>
      <c r="AC60" s="6">
        <v>88724</v>
      </c>
      <c r="AD60" s="6">
        <v>3448</v>
      </c>
      <c r="AE60" s="6">
        <v>2436</v>
      </c>
      <c r="AF60" s="6">
        <v>4858</v>
      </c>
      <c r="AG60" s="6">
        <v>5208</v>
      </c>
      <c r="AH60" s="6">
        <v>2396</v>
      </c>
      <c r="AI60" s="6">
        <v>4681</v>
      </c>
      <c r="AJ60" s="232">
        <f t="shared" si="38"/>
        <v>3.8862089175420405</v>
      </c>
      <c r="AK60" s="232">
        <f t="shared" si="39"/>
        <v>2.7455930751544115</v>
      </c>
      <c r="AL60" s="232">
        <f t="shared" si="40"/>
        <v>5.4754068797619588</v>
      </c>
      <c r="AM60" s="232">
        <f t="shared" si="41"/>
        <v>5.8698886434335691</v>
      </c>
      <c r="AN60" s="232">
        <f t="shared" si="42"/>
        <v>2.7005094450205132</v>
      </c>
      <c r="AO60" s="235">
        <f t="shared" si="43"/>
        <v>5.2759118164194581</v>
      </c>
      <c r="AP60" s="6">
        <v>41725</v>
      </c>
      <c r="AQ60" s="6">
        <v>5187</v>
      </c>
      <c r="AR60" s="6">
        <v>46999</v>
      </c>
      <c r="AS60" s="6">
        <v>6289</v>
      </c>
      <c r="AT60" s="232">
        <f t="shared" ref="AT60:AT73" si="52">AQ60/AP60*100</f>
        <v>12.43139604553625</v>
      </c>
      <c r="AU60" s="232">
        <f t="shared" ref="AU60:AU73" si="53">AS60/AR60*100</f>
        <v>13.381135768846145</v>
      </c>
      <c r="AV60" s="232">
        <f t="shared" ref="AV60:AV73" si="54">AQ60/(SUM(AS60,AQ60))*100</f>
        <v>45.198675496688736</v>
      </c>
      <c r="AW60" s="232">
        <f t="shared" ref="AW60:AW73" si="55">AS60/(SUM(AS60,AQ60))*100</f>
        <v>54.801324503311257</v>
      </c>
    </row>
    <row r="61" spans="1:49">
      <c r="A61" s="6" t="s">
        <v>140</v>
      </c>
      <c r="B61" s="230" t="s">
        <v>141</v>
      </c>
      <c r="C61" s="6" t="s">
        <v>162</v>
      </c>
      <c r="D61" s="6">
        <v>931289</v>
      </c>
      <c r="E61" s="6">
        <v>77735</v>
      </c>
      <c r="F61" s="6">
        <v>45185</v>
      </c>
      <c r="G61" s="6">
        <v>25082</v>
      </c>
      <c r="H61" s="6">
        <v>657280</v>
      </c>
      <c r="I61" s="6">
        <v>79645</v>
      </c>
      <c r="J61" s="232">
        <f t="shared" si="44"/>
        <v>8.3470329833166712</v>
      </c>
      <c r="K61" s="232">
        <f t="shared" si="45"/>
        <v>6.8745435735150924</v>
      </c>
      <c r="L61" s="235">
        <f t="shared" si="46"/>
        <v>31.492246845376361</v>
      </c>
      <c r="M61" s="6">
        <v>77735</v>
      </c>
      <c r="N61" s="6">
        <v>56139</v>
      </c>
      <c r="O61" s="6">
        <v>9662</v>
      </c>
      <c r="P61" s="248">
        <f t="shared" si="47"/>
        <v>11934</v>
      </c>
      <c r="Q61" s="6">
        <v>653</v>
      </c>
      <c r="R61" s="6">
        <v>2547</v>
      </c>
      <c r="S61" s="6">
        <v>37</v>
      </c>
      <c r="T61" s="6">
        <v>5308</v>
      </c>
      <c r="U61" s="6">
        <v>3389</v>
      </c>
      <c r="V61" s="6">
        <v>23786</v>
      </c>
      <c r="W61" s="6">
        <v>39100</v>
      </c>
      <c r="X61" s="144">
        <f t="shared" si="48"/>
        <v>72.218434424647839</v>
      </c>
      <c r="Y61" s="144">
        <f>O61/M61*100</f>
        <v>12.429407602752942</v>
      </c>
      <c r="Z61" s="144">
        <f t="shared" si="49"/>
        <v>15.352157972599215</v>
      </c>
      <c r="AA61" s="144">
        <f t="shared" si="50"/>
        <v>30.598829356145878</v>
      </c>
      <c r="AB61" s="146">
        <f t="shared" si="51"/>
        <v>50.299093072618518</v>
      </c>
      <c r="AC61" s="6">
        <v>931289</v>
      </c>
      <c r="AD61" s="6">
        <v>20674</v>
      </c>
      <c r="AE61" s="6">
        <v>15016</v>
      </c>
      <c r="AF61" s="6">
        <v>32415</v>
      </c>
      <c r="AG61" s="6">
        <v>35512</v>
      </c>
      <c r="AH61" s="6">
        <v>13273</v>
      </c>
      <c r="AI61" s="6">
        <v>24762</v>
      </c>
      <c r="AJ61" s="232">
        <f t="shared" si="38"/>
        <v>2.2199338765946983</v>
      </c>
      <c r="AK61" s="232">
        <f t="shared" si="39"/>
        <v>1.6123888502924442</v>
      </c>
      <c r="AL61" s="232">
        <f t="shared" si="40"/>
        <v>3.4806596019066047</v>
      </c>
      <c r="AM61" s="232">
        <f t="shared" si="41"/>
        <v>3.8132094333767497</v>
      </c>
      <c r="AN61" s="232">
        <f t="shared" si="42"/>
        <v>1.4252289031653975</v>
      </c>
      <c r="AO61" s="235">
        <f t="shared" si="43"/>
        <v>2.6588953590131528</v>
      </c>
      <c r="AP61" s="6">
        <v>471410</v>
      </c>
      <c r="AQ61" s="6">
        <v>37589</v>
      </c>
      <c r="AR61" s="6">
        <v>459879</v>
      </c>
      <c r="AS61" s="6">
        <v>40146</v>
      </c>
      <c r="AT61" s="232">
        <f t="shared" si="52"/>
        <v>7.9737383593899143</v>
      </c>
      <c r="AU61" s="232">
        <f t="shared" si="53"/>
        <v>8.7296875917360879</v>
      </c>
      <c r="AV61" s="232">
        <f t="shared" si="54"/>
        <v>48.355309706052616</v>
      </c>
      <c r="AW61" s="232">
        <f t="shared" si="55"/>
        <v>51.644690293947384</v>
      </c>
    </row>
    <row r="62" spans="1:49">
      <c r="A62" s="6" t="s">
        <v>94</v>
      </c>
      <c r="B62" s="230" t="s">
        <v>95</v>
      </c>
      <c r="C62" s="6" t="s">
        <v>163</v>
      </c>
      <c r="D62" s="6">
        <v>605835</v>
      </c>
      <c r="E62" s="6">
        <v>91516</v>
      </c>
      <c r="F62" s="6">
        <v>52953</v>
      </c>
      <c r="G62" s="6">
        <v>30784</v>
      </c>
      <c r="H62" s="6">
        <v>399661</v>
      </c>
      <c r="I62" s="6">
        <v>78158</v>
      </c>
      <c r="J62" s="232">
        <f t="shared" si="44"/>
        <v>15.105763120321539</v>
      </c>
      <c r="K62" s="232">
        <f t="shared" si="45"/>
        <v>13.249478933396052</v>
      </c>
      <c r="L62" s="235">
        <f t="shared" si="46"/>
        <v>39.386882980628982</v>
      </c>
      <c r="M62" s="6">
        <v>91516</v>
      </c>
      <c r="N62" s="6">
        <v>21235</v>
      </c>
      <c r="O62" s="6">
        <v>65626</v>
      </c>
      <c r="P62" s="248">
        <f t="shared" si="47"/>
        <v>4655</v>
      </c>
      <c r="Q62" s="6">
        <v>491</v>
      </c>
      <c r="R62" s="6">
        <v>981</v>
      </c>
      <c r="S62" s="6">
        <v>38</v>
      </c>
      <c r="T62" s="6">
        <v>934</v>
      </c>
      <c r="U62" s="6">
        <v>2211</v>
      </c>
      <c r="V62" s="6">
        <v>2557</v>
      </c>
      <c r="W62" s="6">
        <v>20318</v>
      </c>
      <c r="X62" s="144">
        <f t="shared" si="48"/>
        <v>23.203592814371259</v>
      </c>
      <c r="Y62" s="144">
        <f>O62/M62*100</f>
        <v>71.709864941649542</v>
      </c>
      <c r="Z62" s="144">
        <f t="shared" si="49"/>
        <v>5.0865422439791947</v>
      </c>
      <c r="AA62" s="144">
        <f t="shared" si="50"/>
        <v>2.7940469426111281</v>
      </c>
      <c r="AB62" s="146">
        <f t="shared" si="51"/>
        <v>22.201582236985882</v>
      </c>
      <c r="AC62" s="6">
        <v>605835</v>
      </c>
      <c r="AD62" s="6">
        <v>13964</v>
      </c>
      <c r="AE62" s="6">
        <v>16825</v>
      </c>
      <c r="AF62" s="6">
        <v>39453</v>
      </c>
      <c r="AG62" s="6">
        <v>52852</v>
      </c>
      <c r="AH62" s="6">
        <v>17574</v>
      </c>
      <c r="AI62" s="6">
        <v>33445</v>
      </c>
      <c r="AJ62" s="232">
        <f t="shared" si="38"/>
        <v>2.3049180057276319</v>
      </c>
      <c r="AK62" s="232">
        <f t="shared" si="39"/>
        <v>2.7771587973623184</v>
      </c>
      <c r="AL62" s="232">
        <f t="shared" si="40"/>
        <v>6.5121691549679364</v>
      </c>
      <c r="AM62" s="232">
        <f t="shared" si="41"/>
        <v>8.7238274447663144</v>
      </c>
      <c r="AN62" s="232">
        <f t="shared" si="42"/>
        <v>2.9007898190101264</v>
      </c>
      <c r="AO62" s="235">
        <f t="shared" si="43"/>
        <v>5.5204799986795079</v>
      </c>
      <c r="AP62" s="6">
        <v>282220</v>
      </c>
      <c r="AQ62" s="6">
        <v>40458</v>
      </c>
      <c r="AR62" s="6">
        <v>323615</v>
      </c>
      <c r="AS62" s="6">
        <v>51058</v>
      </c>
      <c r="AT62" s="232">
        <f t="shared" si="52"/>
        <v>14.335624689958188</v>
      </c>
      <c r="AU62" s="232">
        <f t="shared" si="53"/>
        <v>15.777389799607558</v>
      </c>
      <c r="AV62" s="232">
        <f t="shared" si="54"/>
        <v>44.208662966038723</v>
      </c>
      <c r="AW62" s="232">
        <f t="shared" si="55"/>
        <v>55.791337033961277</v>
      </c>
    </row>
    <row r="63" spans="1:49">
      <c r="A63" s="6" t="s">
        <v>90</v>
      </c>
      <c r="B63" s="230" t="s">
        <v>91</v>
      </c>
      <c r="C63" s="6" t="s">
        <v>164</v>
      </c>
      <c r="D63" s="6">
        <v>223763</v>
      </c>
      <c r="E63" s="6">
        <v>36742</v>
      </c>
      <c r="F63" s="6">
        <v>20114</v>
      </c>
      <c r="G63" s="6">
        <v>12626</v>
      </c>
      <c r="H63" s="6">
        <v>145389</v>
      </c>
      <c r="I63" s="6">
        <v>29559</v>
      </c>
      <c r="J63" s="232">
        <f t="shared" si="44"/>
        <v>16.420051572422608</v>
      </c>
      <c r="K63" s="232">
        <f t="shared" si="45"/>
        <v>13.834609220780115</v>
      </c>
      <c r="L63" s="235">
        <f t="shared" si="46"/>
        <v>42.714570858283437</v>
      </c>
      <c r="M63" s="6">
        <v>36742</v>
      </c>
      <c r="N63" s="6">
        <v>10777</v>
      </c>
      <c r="O63" s="6">
        <v>24561</v>
      </c>
      <c r="P63" s="248">
        <f t="shared" si="47"/>
        <v>1404</v>
      </c>
      <c r="Q63" s="6">
        <v>100</v>
      </c>
      <c r="R63" s="6">
        <v>596</v>
      </c>
      <c r="S63" s="6">
        <v>0</v>
      </c>
      <c r="T63" s="6">
        <v>318</v>
      </c>
      <c r="U63" s="6">
        <v>390</v>
      </c>
      <c r="V63" s="6">
        <v>700</v>
      </c>
      <c r="W63" s="6">
        <v>10384</v>
      </c>
      <c r="X63" s="144">
        <f t="shared" si="48"/>
        <v>29.33155516847205</v>
      </c>
      <c r="Y63" s="144">
        <f>O63/M63*100</f>
        <v>66.847204833705291</v>
      </c>
      <c r="Z63" s="144">
        <f t="shared" si="49"/>
        <v>3.821239997822655</v>
      </c>
      <c r="AA63" s="144">
        <f t="shared" si="50"/>
        <v>1.9051766370910674</v>
      </c>
      <c r="AB63" s="146">
        <f t="shared" si="51"/>
        <v>28.26193457079092</v>
      </c>
      <c r="AC63" s="6">
        <v>223763</v>
      </c>
      <c r="AD63" s="6">
        <v>7342</v>
      </c>
      <c r="AE63" s="6">
        <v>13367</v>
      </c>
      <c r="AF63" s="6">
        <v>12320</v>
      </c>
      <c r="AG63" s="6">
        <v>17085</v>
      </c>
      <c r="AH63" s="6">
        <v>6255</v>
      </c>
      <c r="AI63" s="6">
        <v>10292</v>
      </c>
      <c r="AJ63" s="232">
        <f t="shared" si="38"/>
        <v>3.2811501454664085</v>
      </c>
      <c r="AK63" s="232">
        <f t="shared" si="39"/>
        <v>5.973731135174269</v>
      </c>
      <c r="AL63" s="232">
        <f t="shared" si="40"/>
        <v>5.5058253598673597</v>
      </c>
      <c r="AM63" s="232">
        <f t="shared" si="41"/>
        <v>7.6353105741342411</v>
      </c>
      <c r="AN63" s="232">
        <f t="shared" si="42"/>
        <v>2.7953683137962932</v>
      </c>
      <c r="AO63" s="235">
        <f t="shared" si="43"/>
        <v>4.5995093022528302</v>
      </c>
      <c r="AP63" s="6">
        <v>106649</v>
      </c>
      <c r="AQ63" s="6">
        <v>15760</v>
      </c>
      <c r="AR63" s="6">
        <v>117114</v>
      </c>
      <c r="AS63" s="6">
        <v>20982</v>
      </c>
      <c r="AT63" s="232">
        <f t="shared" si="52"/>
        <v>14.77744751474463</v>
      </c>
      <c r="AU63" s="232">
        <f t="shared" si="53"/>
        <v>17.915876837952762</v>
      </c>
      <c r="AV63" s="232">
        <f t="shared" si="54"/>
        <v>42.893691143650322</v>
      </c>
      <c r="AW63" s="232">
        <f t="shared" si="55"/>
        <v>57.106308856349685</v>
      </c>
    </row>
    <row r="64" spans="1:49">
      <c r="A64" s="6" t="s">
        <v>54</v>
      </c>
      <c r="B64" s="230" t="s">
        <v>55</v>
      </c>
      <c r="C64" s="6" t="s">
        <v>165</v>
      </c>
      <c r="D64" s="6">
        <v>208923</v>
      </c>
      <c r="E64" s="6">
        <v>37364</v>
      </c>
      <c r="F64" s="6">
        <v>22490</v>
      </c>
      <c r="G64" s="6">
        <v>12277</v>
      </c>
      <c r="H64" s="6">
        <v>136955</v>
      </c>
      <c r="I64" s="6">
        <v>29076</v>
      </c>
      <c r="J64" s="232">
        <f t="shared" si="44"/>
        <v>17.884100840979691</v>
      </c>
      <c r="K64" s="232">
        <f t="shared" si="45"/>
        <v>16.421452301850973</v>
      </c>
      <c r="L64" s="235">
        <f t="shared" si="46"/>
        <v>42.223827211445865</v>
      </c>
      <c r="M64" s="6">
        <v>37364</v>
      </c>
      <c r="N64" s="6">
        <v>7523</v>
      </c>
      <c r="O64" s="6">
        <v>29071</v>
      </c>
      <c r="P64" s="248">
        <f t="shared" si="47"/>
        <v>770</v>
      </c>
      <c r="Q64" s="6">
        <v>165</v>
      </c>
      <c r="R64" s="6">
        <v>89</v>
      </c>
      <c r="S64" s="6">
        <v>0</v>
      </c>
      <c r="T64" s="6">
        <v>153</v>
      </c>
      <c r="U64" s="6">
        <v>363</v>
      </c>
      <c r="V64" s="6">
        <v>423</v>
      </c>
      <c r="W64" s="6">
        <v>7295</v>
      </c>
      <c r="X64" s="144">
        <f t="shared" si="48"/>
        <v>20.134353923562788</v>
      </c>
      <c r="Y64" s="149" t="s">
        <v>166</v>
      </c>
      <c r="Z64" s="144">
        <f t="shared" si="49"/>
        <v>2.0608071940905686</v>
      </c>
      <c r="AA64" s="144">
        <f t="shared" si="50"/>
        <v>1.1321057702601434</v>
      </c>
      <c r="AB64" s="146">
        <f t="shared" si="51"/>
        <v>19.524140884273635</v>
      </c>
      <c r="AC64" s="6">
        <v>208923</v>
      </c>
      <c r="AD64" s="6">
        <v>6354</v>
      </c>
      <c r="AE64" s="6">
        <v>7411</v>
      </c>
      <c r="AF64" s="6">
        <v>13616</v>
      </c>
      <c r="AG64" s="6">
        <v>23013</v>
      </c>
      <c r="AH64" s="6">
        <v>8286</v>
      </c>
      <c r="AI64" s="6">
        <v>12971</v>
      </c>
      <c r="AJ64" s="232">
        <f t="shared" si="38"/>
        <v>3.0413118708806595</v>
      </c>
      <c r="AK64" s="232">
        <f t="shared" si="39"/>
        <v>3.5472398922090913</v>
      </c>
      <c r="AL64" s="232">
        <f t="shared" si="40"/>
        <v>6.5172336219564144</v>
      </c>
      <c r="AM64" s="232">
        <f t="shared" si="41"/>
        <v>11.015062965781651</v>
      </c>
      <c r="AN64" s="232">
        <f t="shared" si="42"/>
        <v>3.9660544794015018</v>
      </c>
      <c r="AO64" s="235">
        <f t="shared" si="43"/>
        <v>6.208507440540294</v>
      </c>
      <c r="AP64" s="6">
        <v>97637</v>
      </c>
      <c r="AQ64" s="6">
        <v>16595</v>
      </c>
      <c r="AR64" s="6">
        <v>111286</v>
      </c>
      <c r="AS64" s="6">
        <v>20769</v>
      </c>
      <c r="AT64" s="232">
        <f t="shared" si="52"/>
        <v>16.996630375779674</v>
      </c>
      <c r="AU64" s="232">
        <f t="shared" si="53"/>
        <v>18.662724871052962</v>
      </c>
      <c r="AV64" s="232">
        <f t="shared" si="54"/>
        <v>44.414409592120755</v>
      </c>
      <c r="AW64" s="232">
        <f t="shared" si="55"/>
        <v>55.585590407879238</v>
      </c>
    </row>
    <row r="65" spans="1:49">
      <c r="A65" s="6" t="s">
        <v>78</v>
      </c>
      <c r="B65" s="230" t="s">
        <v>79</v>
      </c>
      <c r="C65" s="6" t="s">
        <v>167</v>
      </c>
      <c r="D65" s="6">
        <v>222636</v>
      </c>
      <c r="E65" s="6">
        <v>24196</v>
      </c>
      <c r="F65" s="6">
        <v>12967</v>
      </c>
      <c r="G65" s="6">
        <v>9414</v>
      </c>
      <c r="H65" s="6">
        <v>142950</v>
      </c>
      <c r="I65" s="6">
        <v>29823</v>
      </c>
      <c r="J65" s="232">
        <f t="shared" si="44"/>
        <v>10.867963851308863</v>
      </c>
      <c r="K65" s="232">
        <f t="shared" si="45"/>
        <v>9.0710038474991261</v>
      </c>
      <c r="L65" s="235">
        <f t="shared" si="46"/>
        <v>31.566240820842971</v>
      </c>
      <c r="M65" s="6">
        <v>24196</v>
      </c>
      <c r="N65" s="6">
        <v>22169</v>
      </c>
      <c r="O65" s="6">
        <v>287</v>
      </c>
      <c r="P65" s="248">
        <f t="shared" si="47"/>
        <v>1740</v>
      </c>
      <c r="Q65" s="6">
        <v>222</v>
      </c>
      <c r="R65" s="6">
        <v>496</v>
      </c>
      <c r="S65" s="6">
        <v>17</v>
      </c>
      <c r="T65" s="6">
        <v>233</v>
      </c>
      <c r="U65" s="6">
        <v>772</v>
      </c>
      <c r="V65" s="6">
        <v>1484</v>
      </c>
      <c r="W65" s="6">
        <v>21268</v>
      </c>
      <c r="X65" s="144">
        <f t="shared" si="48"/>
        <v>91.62258224499918</v>
      </c>
      <c r="Y65" s="144">
        <f>O65/M65*100</f>
        <v>1.1861464704909901</v>
      </c>
      <c r="Z65" s="144">
        <f t="shared" si="49"/>
        <v>7.1912712845098365</v>
      </c>
      <c r="AA65" s="144">
        <f t="shared" si="50"/>
        <v>6.1332451644899981</v>
      </c>
      <c r="AB65" s="146">
        <f t="shared" si="51"/>
        <v>87.898826252273096</v>
      </c>
      <c r="AC65" s="6">
        <v>222636</v>
      </c>
      <c r="AD65" s="6">
        <v>7604</v>
      </c>
      <c r="AE65" s="6">
        <v>4630</v>
      </c>
      <c r="AF65" s="6">
        <v>10636</v>
      </c>
      <c r="AG65" s="6">
        <v>10443</v>
      </c>
      <c r="AH65" s="6">
        <v>5130</v>
      </c>
      <c r="AI65" s="6">
        <v>8987</v>
      </c>
      <c r="AJ65" s="232">
        <f t="shared" si="38"/>
        <v>3.4154404498823192</v>
      </c>
      <c r="AK65" s="232">
        <f t="shared" si="39"/>
        <v>2.0796277331608546</v>
      </c>
      <c r="AL65" s="232">
        <f t="shared" si="40"/>
        <v>4.7773046587254528</v>
      </c>
      <c r="AM65" s="232">
        <f t="shared" si="41"/>
        <v>4.6906160728723121</v>
      </c>
      <c r="AN65" s="232">
        <f t="shared" si="42"/>
        <v>2.3042095617959357</v>
      </c>
      <c r="AO65" s="235">
        <f t="shared" si="43"/>
        <v>4.036633787886954</v>
      </c>
      <c r="AP65" s="6">
        <v>110539</v>
      </c>
      <c r="AQ65" s="6">
        <v>12345</v>
      </c>
      <c r="AR65" s="6">
        <v>112097</v>
      </c>
      <c r="AS65" s="6">
        <v>11851</v>
      </c>
      <c r="AT65" s="232">
        <f t="shared" si="52"/>
        <v>11.16800405286822</v>
      </c>
      <c r="AU65" s="232">
        <f t="shared" si="53"/>
        <v>10.572093811609589</v>
      </c>
      <c r="AV65" s="232">
        <f t="shared" si="54"/>
        <v>51.020829889237895</v>
      </c>
      <c r="AW65" s="232">
        <f t="shared" si="55"/>
        <v>48.979170110762112</v>
      </c>
    </row>
    <row r="66" spans="1:49">
      <c r="A66" s="6" t="s">
        <v>80</v>
      </c>
      <c r="B66" s="230" t="s">
        <v>81</v>
      </c>
      <c r="C66" s="6" t="s">
        <v>168</v>
      </c>
      <c r="D66" s="6">
        <v>2692087</v>
      </c>
      <c r="E66" s="6">
        <v>279894</v>
      </c>
      <c r="F66" s="6">
        <v>146724</v>
      </c>
      <c r="G66" s="6">
        <v>115956</v>
      </c>
      <c r="H66" s="6">
        <v>1798174</v>
      </c>
      <c r="I66" s="6">
        <v>318069</v>
      </c>
      <c r="J66" s="232">
        <f t="shared" si="44"/>
        <v>10.396915107126924</v>
      </c>
      <c r="K66" s="232">
        <f t="shared" si="45"/>
        <v>8.1596108051834797</v>
      </c>
      <c r="L66" s="235">
        <f t="shared" si="46"/>
        <v>36.456240627033758</v>
      </c>
      <c r="M66" s="6">
        <v>279894</v>
      </c>
      <c r="N66" s="6">
        <v>111649</v>
      </c>
      <c r="O66" s="6">
        <v>128619</v>
      </c>
      <c r="P66" s="248">
        <f t="shared" si="47"/>
        <v>39626</v>
      </c>
      <c r="Q66" s="6">
        <v>1246</v>
      </c>
      <c r="R66" s="6">
        <v>12149</v>
      </c>
      <c r="S66" s="6">
        <v>108</v>
      </c>
      <c r="T66" s="6">
        <v>19681</v>
      </c>
      <c r="U66" s="6">
        <v>6442</v>
      </c>
      <c r="V66" s="6">
        <v>57222</v>
      </c>
      <c r="W66" s="6">
        <v>77974</v>
      </c>
      <c r="X66" s="144">
        <f t="shared" si="48"/>
        <v>39.889743974504633</v>
      </c>
      <c r="Y66" s="144">
        <f>O66/M66*100</f>
        <v>45.952753542412481</v>
      </c>
      <c r="Z66" s="144">
        <f t="shared" si="49"/>
        <v>14.157502483082881</v>
      </c>
      <c r="AA66" s="144">
        <f t="shared" si="50"/>
        <v>20.444168149370835</v>
      </c>
      <c r="AB66" s="146">
        <f t="shared" si="51"/>
        <v>27.858403538482424</v>
      </c>
      <c r="AC66" s="6">
        <v>2692087</v>
      </c>
      <c r="AD66" s="6">
        <v>56648</v>
      </c>
      <c r="AE66" s="6">
        <v>61977</v>
      </c>
      <c r="AF66" s="6">
        <v>99884</v>
      </c>
      <c r="AG66" s="6">
        <v>163671</v>
      </c>
      <c r="AH66" s="6">
        <v>62543</v>
      </c>
      <c r="AI66" s="6">
        <v>110327</v>
      </c>
      <c r="AJ66" s="232">
        <f t="shared" si="38"/>
        <v>2.1042410590742424</v>
      </c>
      <c r="AK66" s="232">
        <f t="shared" si="39"/>
        <v>2.3021915710747831</v>
      </c>
      <c r="AL66" s="232">
        <f t="shared" si="40"/>
        <v>3.7102812799140592</v>
      </c>
      <c r="AM66" s="232">
        <f t="shared" si="41"/>
        <v>6.0797069336912219</v>
      </c>
      <c r="AN66" s="232">
        <f t="shared" si="42"/>
        <v>2.3232161516325438</v>
      </c>
      <c r="AO66" s="235">
        <f t="shared" si="43"/>
        <v>4.0981959349753554</v>
      </c>
      <c r="AP66" s="6">
        <v>1302641</v>
      </c>
      <c r="AQ66" s="6">
        <v>125318</v>
      </c>
      <c r="AR66" s="6">
        <v>1389446</v>
      </c>
      <c r="AS66" s="6">
        <v>154576</v>
      </c>
      <c r="AT66" s="232">
        <f t="shared" si="52"/>
        <v>9.6203021400370474</v>
      </c>
      <c r="AU66" s="232">
        <f t="shared" si="53"/>
        <v>11.125009536174851</v>
      </c>
      <c r="AV66" s="232">
        <f t="shared" si="54"/>
        <v>44.773378493286742</v>
      </c>
      <c r="AW66" s="232">
        <f t="shared" si="55"/>
        <v>55.226621506713258</v>
      </c>
    </row>
    <row r="67" spans="1:49">
      <c r="A67" s="6" t="s">
        <v>134</v>
      </c>
      <c r="B67" s="230" t="s">
        <v>135</v>
      </c>
      <c r="C67" s="6" t="s">
        <v>169</v>
      </c>
      <c r="D67" s="6">
        <v>114059</v>
      </c>
      <c r="E67" s="6">
        <v>13744</v>
      </c>
      <c r="F67" s="6">
        <v>8285</v>
      </c>
      <c r="G67" s="6">
        <v>4358</v>
      </c>
      <c r="H67" s="6">
        <v>81228</v>
      </c>
      <c r="I67" s="6">
        <v>12142</v>
      </c>
      <c r="J67" s="232">
        <f t="shared" si="44"/>
        <v>12.049903997054157</v>
      </c>
      <c r="K67" s="232">
        <f t="shared" si="45"/>
        <v>10.19968483774068</v>
      </c>
      <c r="L67" s="235">
        <f t="shared" si="46"/>
        <v>35.891945313786856</v>
      </c>
      <c r="M67" s="6">
        <v>13744</v>
      </c>
      <c r="N67" s="6">
        <v>4843</v>
      </c>
      <c r="O67" s="6">
        <v>8396</v>
      </c>
      <c r="P67" s="248">
        <f t="shared" si="47"/>
        <v>505</v>
      </c>
      <c r="Q67" s="6">
        <v>3</v>
      </c>
      <c r="R67" s="6">
        <v>84</v>
      </c>
      <c r="S67" s="6">
        <v>0</v>
      </c>
      <c r="T67" s="6">
        <v>141</v>
      </c>
      <c r="U67" s="6">
        <v>277</v>
      </c>
      <c r="V67" s="6">
        <v>362</v>
      </c>
      <c r="W67" s="6">
        <v>4665</v>
      </c>
      <c r="X67" s="144">
        <f t="shared" si="48"/>
        <v>35.237194412107101</v>
      </c>
      <c r="Y67" s="144">
        <f>O67/M67*100</f>
        <v>61.088474970896392</v>
      </c>
      <c r="Z67" s="144">
        <f t="shared" si="49"/>
        <v>3.6743306169965075</v>
      </c>
      <c r="AA67" s="144">
        <f t="shared" si="50"/>
        <v>2.6338766006984868</v>
      </c>
      <c r="AB67" s="146">
        <f t="shared" si="51"/>
        <v>33.942083818393485</v>
      </c>
      <c r="AC67" s="6">
        <v>114059</v>
      </c>
      <c r="AD67" s="6">
        <v>2620</v>
      </c>
      <c r="AE67" s="6">
        <v>3696</v>
      </c>
      <c r="AF67" s="6">
        <v>5371</v>
      </c>
      <c r="AG67" s="6">
        <v>7216</v>
      </c>
      <c r="AH67" s="6">
        <v>2860</v>
      </c>
      <c r="AI67" s="6">
        <v>4656</v>
      </c>
      <c r="AJ67" s="232">
        <f t="shared" si="38"/>
        <v>2.2970567864000211</v>
      </c>
      <c r="AK67" s="232">
        <f t="shared" si="39"/>
        <v>3.2404281994406405</v>
      </c>
      <c r="AL67" s="232">
        <f t="shared" si="40"/>
        <v>4.7089664121200432</v>
      </c>
      <c r="AM67" s="232">
        <f t="shared" si="41"/>
        <v>6.3265502941460117</v>
      </c>
      <c r="AN67" s="232">
        <f t="shared" si="42"/>
        <v>2.5074742019481144</v>
      </c>
      <c r="AO67" s="235">
        <f t="shared" si="43"/>
        <v>4.0820978616330148</v>
      </c>
      <c r="AP67" s="6">
        <v>54104</v>
      </c>
      <c r="AQ67" s="6">
        <v>6215</v>
      </c>
      <c r="AR67" s="6">
        <v>59955</v>
      </c>
      <c r="AS67" s="6">
        <v>7529</v>
      </c>
      <c r="AT67" s="232">
        <f t="shared" si="52"/>
        <v>11.487135886440928</v>
      </c>
      <c r="AU67" s="232">
        <f t="shared" si="53"/>
        <v>12.557751647068635</v>
      </c>
      <c r="AV67" s="232">
        <f t="shared" si="54"/>
        <v>45.219732246798607</v>
      </c>
      <c r="AW67" s="232">
        <f t="shared" si="55"/>
        <v>54.780267753201393</v>
      </c>
    </row>
    <row r="68" spans="1:49">
      <c r="A68" s="6" t="s">
        <v>124</v>
      </c>
      <c r="B68" s="230" t="s">
        <v>125</v>
      </c>
      <c r="C68" s="6" t="s">
        <v>170</v>
      </c>
      <c r="D68" s="6">
        <v>861531</v>
      </c>
      <c r="E68" s="6">
        <v>100745</v>
      </c>
      <c r="F68" s="6">
        <v>61504</v>
      </c>
      <c r="G68" s="6">
        <v>30047</v>
      </c>
      <c r="H68" s="6">
        <v>582240</v>
      </c>
      <c r="I68" s="6">
        <v>84645</v>
      </c>
      <c r="J68" s="232">
        <f t="shared" si="44"/>
        <v>11.693717347373454</v>
      </c>
      <c r="K68" s="232">
        <f t="shared" si="45"/>
        <v>10.563341577356416</v>
      </c>
      <c r="L68" s="235">
        <f t="shared" si="46"/>
        <v>35.497666725736906</v>
      </c>
      <c r="M68" s="6">
        <v>100745</v>
      </c>
      <c r="N68" s="6">
        <v>61629</v>
      </c>
      <c r="O68" s="6">
        <v>29819</v>
      </c>
      <c r="P68" s="248">
        <f t="shared" si="47"/>
        <v>9297</v>
      </c>
      <c r="Q68" s="6">
        <v>332</v>
      </c>
      <c r="R68" s="6">
        <v>3217</v>
      </c>
      <c r="S68" s="6">
        <v>30</v>
      </c>
      <c r="T68" s="6">
        <v>1089</v>
      </c>
      <c r="U68" s="6">
        <v>4629</v>
      </c>
      <c r="V68" s="6">
        <v>4133</v>
      </c>
      <c r="W68" s="6">
        <v>59128</v>
      </c>
      <c r="X68" s="144">
        <f t="shared" si="48"/>
        <v>61.173259218819794</v>
      </c>
      <c r="Y68" s="144">
        <f>O68/M68*100</f>
        <v>29.59849124026006</v>
      </c>
      <c r="Z68" s="144">
        <f t="shared" si="49"/>
        <v>9.2282495409201442</v>
      </c>
      <c r="AA68" s="144">
        <f t="shared" si="50"/>
        <v>4.1024368455010176</v>
      </c>
      <c r="AB68" s="146">
        <f t="shared" si="51"/>
        <v>58.690753883567425</v>
      </c>
      <c r="AC68" s="6">
        <v>861531</v>
      </c>
      <c r="AD68" s="6">
        <v>23263</v>
      </c>
      <c r="AE68" s="6">
        <v>17500</v>
      </c>
      <c r="AF68" s="6">
        <v>44731</v>
      </c>
      <c r="AG68" s="6">
        <v>49932</v>
      </c>
      <c r="AH68" s="6">
        <v>19996</v>
      </c>
      <c r="AI68" s="6">
        <v>34993</v>
      </c>
      <c r="AJ68" s="232">
        <f t="shared" si="38"/>
        <v>2.7001930284574787</v>
      </c>
      <c r="AK68" s="232">
        <f t="shared" si="39"/>
        <v>2.0312675922282541</v>
      </c>
      <c r="AL68" s="232">
        <f t="shared" si="40"/>
        <v>5.1920360381692596</v>
      </c>
      <c r="AM68" s="232">
        <f t="shared" si="41"/>
        <v>5.7957287665794963</v>
      </c>
      <c r="AN68" s="232">
        <f t="shared" si="42"/>
        <v>2.320984387096924</v>
      </c>
      <c r="AO68" s="235">
        <f t="shared" si="43"/>
        <v>4.0617226774196169</v>
      </c>
      <c r="AP68" s="6">
        <v>420470</v>
      </c>
      <c r="AQ68" s="6">
        <v>46213</v>
      </c>
      <c r="AR68" s="6">
        <v>441061</v>
      </c>
      <c r="AS68" s="6">
        <v>54532</v>
      </c>
      <c r="AT68" s="232">
        <f t="shared" si="52"/>
        <v>10.990796013984351</v>
      </c>
      <c r="AU68" s="232">
        <f t="shared" si="53"/>
        <v>12.363822691192375</v>
      </c>
      <c r="AV68" s="232">
        <f t="shared" si="54"/>
        <v>45.871259119559284</v>
      </c>
      <c r="AW68" s="232">
        <f t="shared" si="55"/>
        <v>54.128740880440716</v>
      </c>
    </row>
    <row r="69" spans="1:49">
      <c r="A69" s="6" t="s">
        <v>64</v>
      </c>
      <c r="B69" s="230" t="s">
        <v>65</v>
      </c>
      <c r="C69" s="6" t="s">
        <v>171</v>
      </c>
      <c r="D69" s="6">
        <v>687455</v>
      </c>
      <c r="E69" s="6">
        <v>66458</v>
      </c>
      <c r="F69" s="6">
        <v>35582</v>
      </c>
      <c r="G69" s="6">
        <v>26489</v>
      </c>
      <c r="H69" s="6">
        <v>470743</v>
      </c>
      <c r="I69" s="6">
        <v>77095</v>
      </c>
      <c r="J69" s="232">
        <f t="shared" si="44"/>
        <v>9.6672509473347343</v>
      </c>
      <c r="K69" s="232">
        <f t="shared" si="45"/>
        <v>7.5586891361103623</v>
      </c>
      <c r="L69" s="235">
        <f t="shared" si="46"/>
        <v>34.358907840975419</v>
      </c>
      <c r="M69" s="6">
        <v>66458</v>
      </c>
      <c r="N69" s="6">
        <v>49193</v>
      </c>
      <c r="O69" s="6">
        <v>8111</v>
      </c>
      <c r="P69" s="248">
        <f t="shared" si="47"/>
        <v>9154</v>
      </c>
      <c r="Q69" s="6">
        <v>1065</v>
      </c>
      <c r="R69" s="6">
        <v>1828</v>
      </c>
      <c r="S69" s="6">
        <v>234</v>
      </c>
      <c r="T69" s="6">
        <v>3952</v>
      </c>
      <c r="U69" s="6">
        <v>2075</v>
      </c>
      <c r="V69" s="6">
        <v>18156</v>
      </c>
      <c r="W69" s="6">
        <v>36264</v>
      </c>
      <c r="X69" s="144">
        <f t="shared" si="48"/>
        <v>74.021186313160186</v>
      </c>
      <c r="Y69" s="149">
        <f>O69/M69*100</f>
        <v>12.204700713232418</v>
      </c>
      <c r="Z69" s="144">
        <f t="shared" si="49"/>
        <v>13.774112973607391</v>
      </c>
      <c r="AA69" s="144">
        <f t="shared" si="50"/>
        <v>27.319510066508169</v>
      </c>
      <c r="AB69" s="146">
        <f t="shared" si="51"/>
        <v>54.566794065424787</v>
      </c>
      <c r="AC69" s="6">
        <v>687455</v>
      </c>
      <c r="AD69" s="6">
        <v>18687</v>
      </c>
      <c r="AE69" s="6">
        <v>13605</v>
      </c>
      <c r="AF69" s="6">
        <v>25016</v>
      </c>
      <c r="AG69" s="6">
        <v>31728</v>
      </c>
      <c r="AH69" s="6">
        <v>12185</v>
      </c>
      <c r="AI69" s="6">
        <v>22913</v>
      </c>
      <c r="AJ69" s="232">
        <f t="shared" si="38"/>
        <v>2.7182870151500826</v>
      </c>
      <c r="AK69" s="232">
        <f t="shared" si="39"/>
        <v>1.9790386279829226</v>
      </c>
      <c r="AL69" s="232">
        <f t="shared" si="40"/>
        <v>3.6389290935406682</v>
      </c>
      <c r="AM69" s="232">
        <f t="shared" si="41"/>
        <v>4.6152839094922582</v>
      </c>
      <c r="AN69" s="232">
        <f t="shared" si="42"/>
        <v>1.7724796532136649</v>
      </c>
      <c r="AO69" s="235">
        <f t="shared" si="43"/>
        <v>3.3330181611887326</v>
      </c>
      <c r="AP69" s="6">
        <v>344148</v>
      </c>
      <c r="AQ69" s="6">
        <v>31215</v>
      </c>
      <c r="AR69" s="6">
        <v>343307</v>
      </c>
      <c r="AS69" s="6">
        <v>35243</v>
      </c>
      <c r="AT69" s="232">
        <f t="shared" si="52"/>
        <v>9.0702256006136892</v>
      </c>
      <c r="AU69" s="232">
        <f t="shared" si="53"/>
        <v>10.26573882851209</v>
      </c>
      <c r="AV69" s="232">
        <f t="shared" si="54"/>
        <v>46.969514580637394</v>
      </c>
      <c r="AW69" s="232">
        <f t="shared" si="55"/>
        <v>53.030485419362606</v>
      </c>
    </row>
    <row r="70" spans="1:49">
      <c r="A70" s="6" t="s">
        <v>98</v>
      </c>
      <c r="B70" s="230" t="s">
        <v>99</v>
      </c>
      <c r="C70" s="6" t="s">
        <v>172</v>
      </c>
      <c r="D70" s="6">
        <v>671120</v>
      </c>
      <c r="E70" s="6">
        <v>131852</v>
      </c>
      <c r="F70" s="6">
        <v>81515</v>
      </c>
      <c r="G70" s="6">
        <v>40064</v>
      </c>
      <c r="H70" s="6">
        <v>413949</v>
      </c>
      <c r="I70" s="6">
        <v>87795</v>
      </c>
      <c r="J70" s="232">
        <f t="shared" si="44"/>
        <v>19.64656097270235</v>
      </c>
      <c r="K70" s="232">
        <f t="shared" si="45"/>
        <v>19.692039357505394</v>
      </c>
      <c r="L70" s="235">
        <f t="shared" si="46"/>
        <v>45.633578221994419</v>
      </c>
      <c r="M70" s="6">
        <v>131852</v>
      </c>
      <c r="N70" s="6">
        <v>15549</v>
      </c>
      <c r="O70" s="6">
        <v>109970</v>
      </c>
      <c r="P70" s="248">
        <f t="shared" si="47"/>
        <v>6333</v>
      </c>
      <c r="Q70" s="6">
        <v>784</v>
      </c>
      <c r="R70" s="6">
        <v>886</v>
      </c>
      <c r="S70" s="6">
        <v>18</v>
      </c>
      <c r="T70" s="6">
        <v>1862</v>
      </c>
      <c r="U70" s="6">
        <v>2783</v>
      </c>
      <c r="V70" s="6">
        <v>4905</v>
      </c>
      <c r="W70" s="6">
        <v>12864</v>
      </c>
      <c r="X70" s="144">
        <f t="shared" si="48"/>
        <v>11.792767648575676</v>
      </c>
      <c r="Y70" s="144" t="s">
        <v>166</v>
      </c>
      <c r="Z70" s="144">
        <f t="shared" si="49"/>
        <v>4.8031125807723809</v>
      </c>
      <c r="AA70" s="144">
        <f t="shared" si="50"/>
        <v>3.7200800897976518</v>
      </c>
      <c r="AB70" s="146">
        <f t="shared" si="51"/>
        <v>9.7563935321420985</v>
      </c>
      <c r="AC70" s="6">
        <v>671120</v>
      </c>
      <c r="AD70" s="6">
        <v>22563</v>
      </c>
      <c r="AE70" s="6">
        <v>27696</v>
      </c>
      <c r="AF70" s="6">
        <v>56769</v>
      </c>
      <c r="AG70" s="6">
        <v>78968</v>
      </c>
      <c r="AH70" s="6">
        <v>37965</v>
      </c>
      <c r="AI70" s="6">
        <v>58287</v>
      </c>
      <c r="AJ70" s="232">
        <f t="shared" si="38"/>
        <v>3.3619918941470974</v>
      </c>
      <c r="AK70" s="232">
        <f t="shared" si="39"/>
        <v>4.126832757182024</v>
      </c>
      <c r="AL70" s="232">
        <f t="shared" si="40"/>
        <v>8.458844915961377</v>
      </c>
      <c r="AM70" s="232">
        <f t="shared" si="41"/>
        <v>11.766599117892479</v>
      </c>
      <c r="AN70" s="232">
        <f t="shared" si="42"/>
        <v>5.6569614971987123</v>
      </c>
      <c r="AO70" s="235">
        <f t="shared" si="43"/>
        <v>8.6850339730599586</v>
      </c>
      <c r="AP70" s="6">
        <v>315785</v>
      </c>
      <c r="AQ70" s="6">
        <v>60662</v>
      </c>
      <c r="AR70" s="6">
        <v>355335</v>
      </c>
      <c r="AS70" s="6">
        <v>71190</v>
      </c>
      <c r="AT70" s="232">
        <f t="shared" si="52"/>
        <v>19.209905473660875</v>
      </c>
      <c r="AU70" s="232">
        <f t="shared" si="53"/>
        <v>20.034615222255056</v>
      </c>
      <c r="AV70" s="232">
        <f t="shared" si="54"/>
        <v>46.00764493523041</v>
      </c>
      <c r="AW70" s="232">
        <f t="shared" si="55"/>
        <v>53.99235506476959</v>
      </c>
    </row>
    <row r="71" spans="1:49">
      <c r="A71" s="6" t="s">
        <v>62</v>
      </c>
      <c r="B71" s="230" t="s">
        <v>63</v>
      </c>
      <c r="C71" s="6" t="s">
        <v>173</v>
      </c>
      <c r="D71" s="6">
        <v>517235</v>
      </c>
      <c r="E71" s="6">
        <v>72437</v>
      </c>
      <c r="F71" s="6">
        <v>41300</v>
      </c>
      <c r="G71" s="6">
        <v>24518</v>
      </c>
      <c r="H71" s="6">
        <v>311974</v>
      </c>
      <c r="I71" s="6">
        <v>55268</v>
      </c>
      <c r="J71" s="232">
        <f t="shared" si="44"/>
        <v>14.004659390799153</v>
      </c>
      <c r="K71" s="232">
        <f t="shared" si="45"/>
        <v>13.238282677402605</v>
      </c>
      <c r="L71" s="235">
        <f t="shared" si="46"/>
        <v>44.362017804154306</v>
      </c>
      <c r="M71" s="6">
        <v>72437</v>
      </c>
      <c r="N71" s="6">
        <v>43858</v>
      </c>
      <c r="O71" s="6">
        <v>7411</v>
      </c>
      <c r="P71" s="248">
        <f t="shared" si="47"/>
        <v>21168</v>
      </c>
      <c r="Q71" s="6">
        <v>1191</v>
      </c>
      <c r="R71" s="6">
        <v>7764</v>
      </c>
      <c r="S71" s="6">
        <v>63</v>
      </c>
      <c r="T71" s="6">
        <v>9365</v>
      </c>
      <c r="U71" s="6">
        <v>2785</v>
      </c>
      <c r="V71" s="6">
        <v>29853</v>
      </c>
      <c r="W71" s="6">
        <v>25702</v>
      </c>
      <c r="X71" s="144">
        <f t="shared" si="48"/>
        <v>60.546405842318151</v>
      </c>
      <c r="Y71" s="144">
        <f>O71/M71*100</f>
        <v>10.230959316371466</v>
      </c>
      <c r="Z71" s="144">
        <f t="shared" si="49"/>
        <v>29.222634841310381</v>
      </c>
      <c r="AA71" s="144">
        <f t="shared" si="50"/>
        <v>41.212363847205161</v>
      </c>
      <c r="AB71" s="146">
        <f t="shared" si="51"/>
        <v>35.481867001670423</v>
      </c>
      <c r="AC71" s="6">
        <v>517235</v>
      </c>
      <c r="AD71" s="6">
        <v>19254</v>
      </c>
      <c r="AE71" s="6">
        <v>19079</v>
      </c>
      <c r="AF71" s="6">
        <v>30362</v>
      </c>
      <c r="AG71" s="6">
        <v>37027</v>
      </c>
      <c r="AH71" s="6">
        <v>16673</v>
      </c>
      <c r="AI71" s="6">
        <v>28522</v>
      </c>
      <c r="AJ71" s="232">
        <f t="shared" si="38"/>
        <v>3.7224859106595649</v>
      </c>
      <c r="AK71" s="232">
        <f t="shared" si="39"/>
        <v>3.6886521600433069</v>
      </c>
      <c r="AL71" s="232">
        <f t="shared" si="40"/>
        <v>5.87005906406179</v>
      </c>
      <c r="AM71" s="232">
        <f t="shared" si="41"/>
        <v>7.1586416232466865</v>
      </c>
      <c r="AN71" s="232">
        <f t="shared" si="42"/>
        <v>3.2234864229992173</v>
      </c>
      <c r="AO71" s="235">
        <f t="shared" si="43"/>
        <v>5.514321343296567</v>
      </c>
      <c r="AP71" s="6">
        <v>253658</v>
      </c>
      <c r="AQ71" s="6">
        <v>34351</v>
      </c>
      <c r="AR71" s="6">
        <v>263577</v>
      </c>
      <c r="AS71" s="6">
        <v>38086</v>
      </c>
      <c r="AT71" s="232">
        <f t="shared" si="52"/>
        <v>13.542249800913039</v>
      </c>
      <c r="AU71" s="232">
        <f t="shared" si="53"/>
        <v>14.449667459603836</v>
      </c>
      <c r="AV71" s="232">
        <f t="shared" si="54"/>
        <v>47.421897648991539</v>
      </c>
      <c r="AW71" s="232">
        <f t="shared" si="55"/>
        <v>52.578102351008461</v>
      </c>
    </row>
    <row r="72" spans="1:49">
      <c r="A72" s="6" t="s">
        <v>120</v>
      </c>
      <c r="B72" s="230" t="s">
        <v>121</v>
      </c>
      <c r="C72" s="6" t="s">
        <v>174</v>
      </c>
      <c r="D72" s="6">
        <v>73965</v>
      </c>
      <c r="E72" s="6">
        <v>11213</v>
      </c>
      <c r="F72" s="6">
        <v>6197</v>
      </c>
      <c r="G72" s="6">
        <v>4125</v>
      </c>
      <c r="H72" s="6">
        <v>44682</v>
      </c>
      <c r="I72" s="6">
        <v>11074</v>
      </c>
      <c r="J72" s="232">
        <f t="shared" si="44"/>
        <v>15.159872912864191</v>
      </c>
      <c r="K72" s="232">
        <f t="shared" si="45"/>
        <v>13.869119555973322</v>
      </c>
      <c r="L72" s="235">
        <f t="shared" si="46"/>
        <v>37.249413039552103</v>
      </c>
      <c r="M72" s="6">
        <v>11213</v>
      </c>
      <c r="N72" s="6">
        <v>7589</v>
      </c>
      <c r="O72" s="6">
        <v>3139</v>
      </c>
      <c r="P72" s="248">
        <f t="shared" si="47"/>
        <v>485</v>
      </c>
      <c r="Q72" s="6">
        <v>35</v>
      </c>
      <c r="R72" s="6">
        <v>96</v>
      </c>
      <c r="S72" s="6">
        <v>0</v>
      </c>
      <c r="T72" s="6">
        <v>179</v>
      </c>
      <c r="U72" s="6">
        <v>175</v>
      </c>
      <c r="V72" s="6">
        <v>423</v>
      </c>
      <c r="W72" s="6">
        <v>7317</v>
      </c>
      <c r="X72" s="144">
        <f t="shared" si="48"/>
        <v>67.680370997948813</v>
      </c>
      <c r="Y72" s="144">
        <f>O72/M72*100</f>
        <v>27.994292339249089</v>
      </c>
      <c r="Z72" s="144">
        <f t="shared" si="49"/>
        <v>4.3253366628021048</v>
      </c>
      <c r="AA72" s="144">
        <f t="shared" si="50"/>
        <v>3.7724070275572994</v>
      </c>
      <c r="AB72" s="146">
        <f t="shared" si="51"/>
        <v>65.254615178810297</v>
      </c>
      <c r="AC72" s="6">
        <v>73965</v>
      </c>
      <c r="AD72" s="6">
        <v>3200</v>
      </c>
      <c r="AE72" s="6">
        <v>2295</v>
      </c>
      <c r="AF72" s="6">
        <v>4345</v>
      </c>
      <c r="AG72" s="6">
        <v>6178</v>
      </c>
      <c r="AH72" s="6">
        <v>1963</v>
      </c>
      <c r="AI72" s="6">
        <v>3799</v>
      </c>
      <c r="AJ72" s="232">
        <f t="shared" si="38"/>
        <v>4.3263705806800514</v>
      </c>
      <c r="AK72" s="232">
        <f t="shared" si="39"/>
        <v>3.1028189008314744</v>
      </c>
      <c r="AL72" s="232">
        <f t="shared" si="40"/>
        <v>5.8744000540796319</v>
      </c>
      <c r="AM72" s="232">
        <f t="shared" si="41"/>
        <v>8.3525992023254236</v>
      </c>
      <c r="AN72" s="232">
        <f t="shared" si="42"/>
        <v>2.6539579530859192</v>
      </c>
      <c r="AO72" s="235">
        <f t="shared" si="43"/>
        <v>5.1362130737510983</v>
      </c>
      <c r="AP72" s="6">
        <v>34726</v>
      </c>
      <c r="AQ72" s="6">
        <v>5034</v>
      </c>
      <c r="AR72" s="6">
        <v>39239</v>
      </c>
      <c r="AS72" s="6">
        <v>6179</v>
      </c>
      <c r="AT72" s="232">
        <f t="shared" si="52"/>
        <v>14.496342797903589</v>
      </c>
      <c r="AU72" s="232">
        <f t="shared" si="53"/>
        <v>15.747088355972375</v>
      </c>
      <c r="AV72" s="232">
        <f t="shared" si="54"/>
        <v>44.894319093908855</v>
      </c>
      <c r="AW72" s="232">
        <f t="shared" si="55"/>
        <v>55.105680906091145</v>
      </c>
    </row>
    <row r="73" spans="1:49">
      <c r="A73" s="6" t="s">
        <v>120</v>
      </c>
      <c r="B73" s="230" t="s">
        <v>121</v>
      </c>
      <c r="C73" s="6" t="s">
        <v>175</v>
      </c>
      <c r="D73" s="6">
        <v>286011</v>
      </c>
      <c r="E73" s="6">
        <v>29637</v>
      </c>
      <c r="F73" s="6">
        <v>15193</v>
      </c>
      <c r="G73" s="6">
        <v>11966</v>
      </c>
      <c r="H73" s="6">
        <v>185822</v>
      </c>
      <c r="I73" s="6">
        <v>37646</v>
      </c>
      <c r="J73" s="232">
        <f t="shared" si="44"/>
        <v>10.362188866861764</v>
      </c>
      <c r="K73" s="232">
        <f t="shared" si="45"/>
        <v>8.1761040135183141</v>
      </c>
      <c r="L73" s="235">
        <f t="shared" si="46"/>
        <v>31.785581469478828</v>
      </c>
      <c r="M73" s="6">
        <v>29637</v>
      </c>
      <c r="N73" s="6">
        <v>14781</v>
      </c>
      <c r="O73" s="6">
        <v>12634</v>
      </c>
      <c r="P73" s="248">
        <f t="shared" si="47"/>
        <v>2222</v>
      </c>
      <c r="Q73" s="6">
        <v>319</v>
      </c>
      <c r="R73" s="6">
        <v>741</v>
      </c>
      <c r="S73" s="6">
        <v>43</v>
      </c>
      <c r="T73" s="6">
        <v>225</v>
      </c>
      <c r="U73" s="6">
        <v>894</v>
      </c>
      <c r="V73" s="6">
        <v>952</v>
      </c>
      <c r="W73" s="6">
        <v>14217</v>
      </c>
      <c r="X73" s="144">
        <f t="shared" si="48"/>
        <v>49.873468974592569</v>
      </c>
      <c r="Y73" s="144">
        <f>O73/M73*100</f>
        <v>42.629145999932518</v>
      </c>
      <c r="Z73" s="144">
        <f t="shared" si="49"/>
        <v>7.4973850254749133</v>
      </c>
      <c r="AA73" s="144">
        <f t="shared" si="50"/>
        <v>3.2122009650099539</v>
      </c>
      <c r="AB73" s="146">
        <f t="shared" si="51"/>
        <v>47.970442352464829</v>
      </c>
      <c r="AC73" s="6">
        <v>286011</v>
      </c>
      <c r="AD73" s="6">
        <v>7059</v>
      </c>
      <c r="AE73" s="6">
        <v>4351</v>
      </c>
      <c r="AF73" s="6">
        <v>11506</v>
      </c>
      <c r="AG73" s="6">
        <v>15270</v>
      </c>
      <c r="AH73" s="6">
        <v>6099</v>
      </c>
      <c r="AI73" s="6">
        <v>11167</v>
      </c>
      <c r="AJ73" s="232">
        <f t="shared" si="38"/>
        <v>2.4680868917629044</v>
      </c>
      <c r="AK73" s="232">
        <f t="shared" si="39"/>
        <v>1.521270160937866</v>
      </c>
      <c r="AL73" s="232">
        <f t="shared" si="40"/>
        <v>4.0229221953001808</v>
      </c>
      <c r="AM73" s="232">
        <f t="shared" si="41"/>
        <v>5.3389554947187348</v>
      </c>
      <c r="AN73" s="232">
        <f t="shared" si="42"/>
        <v>2.1324354657687992</v>
      </c>
      <c r="AO73" s="235">
        <f t="shared" si="43"/>
        <v>3.9043952854960122</v>
      </c>
      <c r="AP73" s="6">
        <v>132688</v>
      </c>
      <c r="AQ73" s="6">
        <v>13248</v>
      </c>
      <c r="AR73" s="6">
        <v>153323</v>
      </c>
      <c r="AS73" s="6">
        <v>16389</v>
      </c>
      <c r="AT73" s="232">
        <f t="shared" si="52"/>
        <v>9.984324128783312</v>
      </c>
      <c r="AU73" s="232">
        <f t="shared" si="53"/>
        <v>10.689198619906994</v>
      </c>
      <c r="AV73" s="232">
        <f t="shared" si="54"/>
        <v>44.700880655936835</v>
      </c>
      <c r="AW73" s="232">
        <f t="shared" si="55"/>
        <v>55.299119344063165</v>
      </c>
    </row>
    <row r="74" spans="1:49">
      <c r="A74" s="6" t="s">
        <v>80</v>
      </c>
      <c r="B74" s="230" t="s">
        <v>81</v>
      </c>
      <c r="C74" s="6" t="s">
        <v>176</v>
      </c>
      <c r="D74" s="6">
        <v>13692</v>
      </c>
      <c r="E74" s="6">
        <v>1469</v>
      </c>
      <c r="F74" s="6">
        <v>646</v>
      </c>
      <c r="G74" s="6">
        <v>754</v>
      </c>
      <c r="H74" s="6">
        <v>8187</v>
      </c>
      <c r="I74" s="6">
        <v>2089</v>
      </c>
      <c r="J74" s="232"/>
      <c r="K74" s="232"/>
      <c r="L74" s="235"/>
      <c r="M74" s="6">
        <v>1469</v>
      </c>
      <c r="N74" s="6">
        <v>298</v>
      </c>
      <c r="O74" s="6">
        <v>1087</v>
      </c>
      <c r="P74" s="248"/>
      <c r="Q74" s="6">
        <v>30</v>
      </c>
      <c r="R74" s="6">
        <v>0</v>
      </c>
      <c r="S74" s="6">
        <v>0</v>
      </c>
      <c r="T74" s="6">
        <v>14</v>
      </c>
      <c r="U74" s="6">
        <v>40</v>
      </c>
      <c r="V74" s="6">
        <v>41</v>
      </c>
      <c r="W74" s="6">
        <v>267</v>
      </c>
      <c r="X74" s="144"/>
      <c r="Y74" s="144"/>
      <c r="Z74" s="144"/>
      <c r="AA74" s="144"/>
      <c r="AB74" s="146"/>
      <c r="AC74" s="6">
        <v>13692</v>
      </c>
      <c r="AD74" s="6">
        <v>262</v>
      </c>
      <c r="AE74" s="6">
        <v>267</v>
      </c>
      <c r="AF74" s="6">
        <v>614</v>
      </c>
      <c r="AG74" s="6">
        <v>805</v>
      </c>
      <c r="AH74" s="6">
        <v>428</v>
      </c>
      <c r="AI74" s="6">
        <v>782</v>
      </c>
      <c r="AJ74" s="232"/>
      <c r="AK74" s="232"/>
      <c r="AL74" s="232"/>
      <c r="AM74" s="232"/>
      <c r="AN74" s="232"/>
      <c r="AO74" s="235"/>
      <c r="AP74" s="6">
        <v>6451</v>
      </c>
      <c r="AQ74" s="6">
        <v>588</v>
      </c>
      <c r="AR74" s="6">
        <v>7241</v>
      </c>
      <c r="AS74" s="6">
        <v>881</v>
      </c>
      <c r="AT74" s="232"/>
      <c r="AU74" s="232"/>
      <c r="AV74" s="232"/>
      <c r="AW74" s="232"/>
    </row>
    <row r="75" spans="1:49" ht="15" customHeight="1">
      <c r="A75" s="6" t="s">
        <v>140</v>
      </c>
      <c r="B75" s="230" t="s">
        <v>141</v>
      </c>
      <c r="C75" s="6" t="s">
        <v>177</v>
      </c>
      <c r="D75" s="6">
        <v>2281292</v>
      </c>
      <c r="E75" s="6">
        <v>215309</v>
      </c>
      <c r="F75" s="6">
        <v>112982</v>
      </c>
      <c r="G75" s="6">
        <v>84341</v>
      </c>
      <c r="H75" s="6">
        <v>1474575</v>
      </c>
      <c r="I75" s="6">
        <v>231944</v>
      </c>
      <c r="J75" s="232">
        <f t="shared" ref="J75:J84" si="56">E75/D75*100</f>
        <v>9.4380289765624035</v>
      </c>
      <c r="K75" s="232">
        <f t="shared" ref="K75:K84" si="57">F75/H75*100</f>
        <v>7.6620043063255512</v>
      </c>
      <c r="L75" s="235">
        <f t="shared" ref="L75:L84" si="58">G75/I75*100</f>
        <v>36.362656503293898</v>
      </c>
      <c r="M75" s="6">
        <v>215309</v>
      </c>
      <c r="N75" s="6">
        <v>112076</v>
      </c>
      <c r="O75" s="6">
        <v>72662</v>
      </c>
      <c r="P75" s="248">
        <f t="shared" ref="P75:P84" si="59">SUM(Q75:U75)</f>
        <v>30571</v>
      </c>
      <c r="Q75" s="6">
        <v>959</v>
      </c>
      <c r="R75" s="6">
        <v>9703</v>
      </c>
      <c r="S75" s="6">
        <v>75</v>
      </c>
      <c r="T75" s="6">
        <v>15612</v>
      </c>
      <c r="U75" s="6">
        <v>4222</v>
      </c>
      <c r="V75" s="6">
        <v>65377</v>
      </c>
      <c r="W75" s="6">
        <v>64903</v>
      </c>
      <c r="X75" s="144">
        <f t="shared" ref="X75:X84" si="60">N75/M75*100</f>
        <v>52.053560232038606</v>
      </c>
      <c r="Y75" s="144">
        <f t="shared" ref="Y75:Y84" si="61">O75/M75*100</f>
        <v>33.747776451518511</v>
      </c>
      <c r="Z75" s="144">
        <f t="shared" ref="Z75:Z84" si="62">P75/M75*100</f>
        <v>14.198663316442881</v>
      </c>
      <c r="AA75" s="144">
        <f t="shared" ref="AA75:AA84" si="63">V75/M75*100</f>
        <v>30.364267169509869</v>
      </c>
      <c r="AB75" s="146">
        <f t="shared" ref="AB75:AB84" si="64">W75/M75*100</f>
        <v>30.144118453014041</v>
      </c>
      <c r="AC75" s="6">
        <v>2281292</v>
      </c>
      <c r="AD75" s="6">
        <v>53460</v>
      </c>
      <c r="AE75" s="6">
        <v>47188</v>
      </c>
      <c r="AF75" s="6">
        <v>82269</v>
      </c>
      <c r="AG75" s="6">
        <v>116356</v>
      </c>
      <c r="AH75" s="6">
        <v>47844</v>
      </c>
      <c r="AI75" s="6">
        <v>77968</v>
      </c>
      <c r="AJ75" s="232">
        <f t="shared" ref="AJ75:AJ84" si="65">AD75/AC75*100</f>
        <v>2.343408910389376</v>
      </c>
      <c r="AK75" s="232">
        <f t="shared" ref="AK75:AK84" si="66">AE75/AC75*100</f>
        <v>2.0684769858483705</v>
      </c>
      <c r="AL75" s="232">
        <f t="shared" ref="AL75:AL84" si="67">AF75/AC75*100</f>
        <v>3.6062459343214281</v>
      </c>
      <c r="AM75" s="232">
        <f t="shared" ref="AM75:AM84" si="68">AG75/AC75*100</f>
        <v>5.1004430822533902</v>
      </c>
      <c r="AN75" s="232">
        <f t="shared" ref="AN75:AN84" si="69">AH75/AC75*100</f>
        <v>2.0972326208131182</v>
      </c>
      <c r="AO75" s="235">
        <f t="shared" ref="AO75:AO84" si="70">AI75/AC75*100</f>
        <v>3.4177124191028594</v>
      </c>
      <c r="AP75" s="6">
        <v>1136061</v>
      </c>
      <c r="AQ75" s="6">
        <v>102436</v>
      </c>
      <c r="AR75" s="6">
        <v>1145231</v>
      </c>
      <c r="AS75" s="6">
        <v>112873</v>
      </c>
      <c r="AT75" s="232">
        <f t="shared" ref="AT75:AT84" si="71">AQ75/AP75*100</f>
        <v>9.0167693460122287</v>
      </c>
      <c r="AU75" s="232">
        <f t="shared" ref="AU75:AU84" si="72">AS75/AR75*100</f>
        <v>9.8559155314517337</v>
      </c>
      <c r="AV75" s="232">
        <f t="shared" ref="AV75:AV84" si="73">AQ75/(SUM(AS75,AQ75))*100</f>
        <v>47.576274099085502</v>
      </c>
      <c r="AW75" s="232">
        <f t="shared" ref="AW75:AW84" si="74">AS75/(SUM(AS75,AQ75))*100</f>
        <v>52.423725900914498</v>
      </c>
    </row>
    <row r="76" spans="1:49">
      <c r="A76" s="6" t="s">
        <v>82</v>
      </c>
      <c r="B76" s="230" t="s">
        <v>83</v>
      </c>
      <c r="C76" s="6" t="s">
        <v>178</v>
      </c>
      <c r="D76" s="6">
        <v>847977</v>
      </c>
      <c r="E76" s="6">
        <v>115084</v>
      </c>
      <c r="F76" s="6">
        <v>66309</v>
      </c>
      <c r="G76" s="6">
        <v>37564</v>
      </c>
      <c r="H76" s="6">
        <v>538783</v>
      </c>
      <c r="I76" s="6">
        <v>98235</v>
      </c>
      <c r="J76" s="232">
        <f t="shared" si="56"/>
        <v>13.571594512587016</v>
      </c>
      <c r="K76" s="232">
        <f t="shared" si="57"/>
        <v>12.307181184261568</v>
      </c>
      <c r="L76" s="232">
        <f t="shared" si="58"/>
        <v>38.238916882984682</v>
      </c>
      <c r="M76" s="6">
        <v>115084</v>
      </c>
      <c r="N76" s="6">
        <v>73274</v>
      </c>
      <c r="O76" s="6">
        <v>35819</v>
      </c>
      <c r="P76" s="248">
        <f t="shared" si="59"/>
        <v>5991</v>
      </c>
      <c r="Q76" s="6">
        <v>347</v>
      </c>
      <c r="R76" s="6">
        <v>1248</v>
      </c>
      <c r="S76" s="6">
        <v>104</v>
      </c>
      <c r="T76" s="6">
        <v>1492</v>
      </c>
      <c r="U76" s="6">
        <v>2800</v>
      </c>
      <c r="V76" s="6">
        <v>5056</v>
      </c>
      <c r="W76" s="6">
        <v>70295</v>
      </c>
      <c r="X76" s="144">
        <f t="shared" si="60"/>
        <v>63.670014945604947</v>
      </c>
      <c r="Y76" s="144">
        <f t="shared" si="61"/>
        <v>31.124222307184318</v>
      </c>
      <c r="Z76" s="144">
        <f t="shared" si="62"/>
        <v>5.2057627472107324</v>
      </c>
      <c r="AA76" s="144">
        <f t="shared" si="63"/>
        <v>4.3933127107156515</v>
      </c>
      <c r="AB76" s="144">
        <f t="shared" si="64"/>
        <v>61.081470925584789</v>
      </c>
      <c r="AC76" s="6">
        <v>847977</v>
      </c>
      <c r="AD76" s="6">
        <v>27337</v>
      </c>
      <c r="AE76" s="6">
        <v>23903</v>
      </c>
      <c r="AF76" s="6">
        <v>45679</v>
      </c>
      <c r="AG76" s="6">
        <v>60991</v>
      </c>
      <c r="AH76" s="6">
        <v>24384</v>
      </c>
      <c r="AI76" s="6">
        <v>39469</v>
      </c>
      <c r="AJ76" s="232">
        <f t="shared" si="65"/>
        <v>3.2237902678964168</v>
      </c>
      <c r="AK76" s="232">
        <f t="shared" si="66"/>
        <v>2.8188264540193897</v>
      </c>
      <c r="AL76" s="232">
        <f t="shared" si="67"/>
        <v>5.3868206331067938</v>
      </c>
      <c r="AM76" s="232">
        <f t="shared" si="68"/>
        <v>7.192529986072735</v>
      </c>
      <c r="AN76" s="232">
        <f t="shared" si="69"/>
        <v>2.8755496906166087</v>
      </c>
      <c r="AO76" s="232">
        <f t="shared" si="70"/>
        <v>4.6544894495959204</v>
      </c>
      <c r="AP76" s="6">
        <v>408113</v>
      </c>
      <c r="AQ76" s="6">
        <v>53688</v>
      </c>
      <c r="AR76" s="6">
        <v>439864</v>
      </c>
      <c r="AS76" s="6">
        <v>61396</v>
      </c>
      <c r="AT76" s="232">
        <f t="shared" si="71"/>
        <v>13.15518006042444</v>
      </c>
      <c r="AU76" s="232">
        <f t="shared" si="72"/>
        <v>13.957950639288509</v>
      </c>
      <c r="AV76" s="232">
        <f t="shared" si="73"/>
        <v>46.651141774703696</v>
      </c>
      <c r="AW76" s="232">
        <f t="shared" si="74"/>
        <v>53.348858225296304</v>
      </c>
    </row>
    <row r="77" spans="1:49">
      <c r="A77" s="6" t="s">
        <v>98</v>
      </c>
      <c r="B77" s="230" t="s">
        <v>99</v>
      </c>
      <c r="C77" s="6" t="s">
        <v>179</v>
      </c>
      <c r="D77" s="6">
        <v>116372</v>
      </c>
      <c r="E77" s="6">
        <v>19912</v>
      </c>
      <c r="F77" s="6">
        <v>12326</v>
      </c>
      <c r="G77" s="6">
        <v>5654</v>
      </c>
      <c r="H77" s="6">
        <v>75786</v>
      </c>
      <c r="I77" s="6">
        <v>13447</v>
      </c>
      <c r="J77" s="232">
        <f t="shared" si="56"/>
        <v>17.110645172378234</v>
      </c>
      <c r="K77" s="232">
        <f t="shared" si="57"/>
        <v>16.264217665531895</v>
      </c>
      <c r="L77" s="235">
        <f t="shared" si="58"/>
        <v>42.046553134528146</v>
      </c>
      <c r="M77" s="6">
        <v>19912</v>
      </c>
      <c r="N77" s="6">
        <v>12568</v>
      </c>
      <c r="O77" s="6">
        <v>4416</v>
      </c>
      <c r="P77" s="239">
        <f t="shared" si="59"/>
        <v>2928</v>
      </c>
      <c r="Q77" s="6">
        <v>241</v>
      </c>
      <c r="R77" s="6">
        <v>475</v>
      </c>
      <c r="S77" s="6">
        <v>0</v>
      </c>
      <c r="T77" s="6">
        <v>508</v>
      </c>
      <c r="U77" s="6">
        <v>1704</v>
      </c>
      <c r="V77" s="6">
        <v>2019</v>
      </c>
      <c r="W77" s="6">
        <v>11574</v>
      </c>
      <c r="X77" s="144">
        <f t="shared" si="60"/>
        <v>63.117717959019679</v>
      </c>
      <c r="Y77" s="144">
        <f t="shared" si="61"/>
        <v>22.17758135797509</v>
      </c>
      <c r="Z77" s="144">
        <f t="shared" si="62"/>
        <v>14.704700683005223</v>
      </c>
      <c r="AA77" s="144">
        <f t="shared" si="63"/>
        <v>10.139614302932905</v>
      </c>
      <c r="AB77" s="146">
        <f t="shared" si="64"/>
        <v>58.125753314584173</v>
      </c>
      <c r="AC77" s="6">
        <v>116372</v>
      </c>
      <c r="AD77" s="6">
        <v>3948</v>
      </c>
      <c r="AE77" s="6">
        <v>3426</v>
      </c>
      <c r="AF77" s="6">
        <v>9706</v>
      </c>
      <c r="AG77" s="6">
        <v>9497</v>
      </c>
      <c r="AH77" s="6">
        <v>3652</v>
      </c>
      <c r="AI77" s="6">
        <v>6508</v>
      </c>
      <c r="AJ77" s="232">
        <f t="shared" si="65"/>
        <v>3.3925686591276252</v>
      </c>
      <c r="AK77" s="232">
        <f t="shared" si="66"/>
        <v>2.9440071494861306</v>
      </c>
      <c r="AL77" s="232">
        <f t="shared" si="67"/>
        <v>8.3404942769738426</v>
      </c>
      <c r="AM77" s="232">
        <f t="shared" si="68"/>
        <v>8.1608978104698728</v>
      </c>
      <c r="AN77" s="232">
        <f t="shared" si="69"/>
        <v>3.1382119410167393</v>
      </c>
      <c r="AO77" s="235">
        <f t="shared" si="70"/>
        <v>5.5924105454920428</v>
      </c>
      <c r="AP77" s="6">
        <v>55860</v>
      </c>
      <c r="AQ77" s="6">
        <v>8846</v>
      </c>
      <c r="AR77" s="6">
        <v>60512</v>
      </c>
      <c r="AS77" s="6">
        <v>11066</v>
      </c>
      <c r="AT77" s="232">
        <f t="shared" si="71"/>
        <v>15.836018617973505</v>
      </c>
      <c r="AU77" s="232">
        <f t="shared" si="72"/>
        <v>18.287281861448971</v>
      </c>
      <c r="AV77" s="232">
        <f t="shared" si="73"/>
        <v>44.42547207713941</v>
      </c>
      <c r="AW77" s="232">
        <f t="shared" si="74"/>
        <v>55.574527922860582</v>
      </c>
    </row>
    <row r="78" spans="1:49">
      <c r="A78" s="6" t="s">
        <v>110</v>
      </c>
      <c r="B78" s="230" t="s">
        <v>111</v>
      </c>
      <c r="C78" s="6" t="s">
        <v>180</v>
      </c>
      <c r="D78" s="6">
        <v>618338</v>
      </c>
      <c r="E78" s="6">
        <v>80722</v>
      </c>
      <c r="F78" s="6">
        <v>41663</v>
      </c>
      <c r="G78" s="6">
        <v>33082</v>
      </c>
      <c r="H78" s="6">
        <v>378088</v>
      </c>
      <c r="I78" s="6">
        <v>89658</v>
      </c>
      <c r="J78" s="232">
        <f t="shared" si="56"/>
        <v>13.054672363658712</v>
      </c>
      <c r="K78" s="232">
        <f t="shared" si="57"/>
        <v>11.019392310784792</v>
      </c>
      <c r="L78" s="235">
        <f t="shared" si="58"/>
        <v>36.897990140310959</v>
      </c>
      <c r="M78" s="6">
        <v>80722</v>
      </c>
      <c r="N78" s="6">
        <v>52530</v>
      </c>
      <c r="O78" s="6">
        <v>12468</v>
      </c>
      <c r="P78" s="239">
        <f t="shared" si="59"/>
        <v>15724</v>
      </c>
      <c r="Q78" s="6">
        <v>1009</v>
      </c>
      <c r="R78" s="6">
        <v>4840</v>
      </c>
      <c r="S78" s="6">
        <v>605</v>
      </c>
      <c r="T78" s="6">
        <v>6706</v>
      </c>
      <c r="U78" s="6">
        <v>2564</v>
      </c>
      <c r="V78" s="6">
        <v>16919</v>
      </c>
      <c r="W78" s="6">
        <v>43624</v>
      </c>
      <c r="X78" s="144">
        <f t="shared" si="60"/>
        <v>65.075196352914944</v>
      </c>
      <c r="Y78" s="144">
        <f t="shared" si="61"/>
        <v>15.445603429052799</v>
      </c>
      <c r="Z78" s="144">
        <f t="shared" si="62"/>
        <v>19.479200218032258</v>
      </c>
      <c r="AA78" s="144">
        <f t="shared" si="63"/>
        <v>20.959589702931048</v>
      </c>
      <c r="AB78" s="146">
        <f t="shared" si="64"/>
        <v>54.042268526547907</v>
      </c>
      <c r="AC78" s="6">
        <v>618338</v>
      </c>
      <c r="AD78" s="6">
        <v>22358</v>
      </c>
      <c r="AE78" s="6">
        <v>18439</v>
      </c>
      <c r="AF78" s="6">
        <v>29056</v>
      </c>
      <c r="AG78" s="6">
        <v>43315</v>
      </c>
      <c r="AH78" s="6">
        <v>15109</v>
      </c>
      <c r="AI78" s="6">
        <v>26793</v>
      </c>
      <c r="AJ78" s="232">
        <f t="shared" si="65"/>
        <v>3.6158217673828874</v>
      </c>
      <c r="AK78" s="232">
        <f t="shared" si="66"/>
        <v>2.9820260116635238</v>
      </c>
      <c r="AL78" s="232">
        <f t="shared" si="67"/>
        <v>4.69904809343757</v>
      </c>
      <c r="AM78" s="232">
        <f t="shared" si="68"/>
        <v>7.0050684253595925</v>
      </c>
      <c r="AN78" s="232">
        <f t="shared" si="69"/>
        <v>2.4434856017259166</v>
      </c>
      <c r="AO78" s="235">
        <f t="shared" si="70"/>
        <v>4.3330670280655559</v>
      </c>
      <c r="AP78" s="6">
        <v>307379</v>
      </c>
      <c r="AQ78" s="6">
        <v>39867</v>
      </c>
      <c r="AR78" s="6">
        <v>310959</v>
      </c>
      <c r="AS78" s="6">
        <v>40855</v>
      </c>
      <c r="AT78" s="232">
        <f t="shared" si="71"/>
        <v>12.96998168384958</v>
      </c>
      <c r="AU78" s="232">
        <f t="shared" si="72"/>
        <v>13.138388018999288</v>
      </c>
      <c r="AV78" s="232">
        <f t="shared" si="73"/>
        <v>49.388023091598328</v>
      </c>
      <c r="AW78" s="232">
        <f t="shared" si="74"/>
        <v>50.61197690840168</v>
      </c>
    </row>
    <row r="79" spans="1:49">
      <c r="A79" s="6" t="s">
        <v>60</v>
      </c>
      <c r="B79" s="230" t="s">
        <v>61</v>
      </c>
      <c r="C79" s="6" t="s">
        <v>181</v>
      </c>
      <c r="D79" s="6">
        <v>196228</v>
      </c>
      <c r="E79" s="6">
        <v>26123</v>
      </c>
      <c r="F79" s="6">
        <v>14157</v>
      </c>
      <c r="G79" s="6">
        <v>9245</v>
      </c>
      <c r="H79" s="6">
        <v>123594</v>
      </c>
      <c r="I79" s="6">
        <v>26079</v>
      </c>
      <c r="J79" s="232">
        <f t="shared" si="56"/>
        <v>13.312575167662107</v>
      </c>
      <c r="K79" s="232">
        <f t="shared" si="57"/>
        <v>11.4544395358998</v>
      </c>
      <c r="L79" s="235">
        <f t="shared" si="58"/>
        <v>35.449978910234286</v>
      </c>
      <c r="M79" s="6">
        <v>26123</v>
      </c>
      <c r="N79" s="6">
        <v>11437</v>
      </c>
      <c r="O79" s="6">
        <v>13442</v>
      </c>
      <c r="P79" s="239">
        <f t="shared" si="59"/>
        <v>1244</v>
      </c>
      <c r="Q79" s="6">
        <v>58</v>
      </c>
      <c r="R79" s="6">
        <v>230</v>
      </c>
      <c r="S79" s="6">
        <v>32</v>
      </c>
      <c r="T79" s="6">
        <v>171</v>
      </c>
      <c r="U79" s="6">
        <v>753</v>
      </c>
      <c r="V79" s="6">
        <v>800</v>
      </c>
      <c r="W79" s="6">
        <v>11087</v>
      </c>
      <c r="X79" s="144">
        <f t="shared" si="60"/>
        <v>43.781342112314817</v>
      </c>
      <c r="Y79" s="144">
        <f t="shared" si="61"/>
        <v>51.456570837958878</v>
      </c>
      <c r="Z79" s="144">
        <f t="shared" si="62"/>
        <v>4.7620870497262953</v>
      </c>
      <c r="AA79" s="144">
        <f t="shared" si="63"/>
        <v>3.0624354017532442</v>
      </c>
      <c r="AB79" s="146">
        <f t="shared" si="64"/>
        <v>42.441526624047775</v>
      </c>
      <c r="AC79" s="6">
        <v>196228</v>
      </c>
      <c r="AD79" s="6">
        <v>5890</v>
      </c>
      <c r="AE79" s="6">
        <v>5336</v>
      </c>
      <c r="AF79" s="6">
        <v>10522</v>
      </c>
      <c r="AG79" s="6">
        <v>13206</v>
      </c>
      <c r="AH79" s="6">
        <v>5117</v>
      </c>
      <c r="AI79" s="6">
        <v>8657</v>
      </c>
      <c r="AJ79" s="232">
        <f t="shared" si="65"/>
        <v>3.0016103716085372</v>
      </c>
      <c r="AK79" s="232">
        <f t="shared" si="66"/>
        <v>2.7192857288460366</v>
      </c>
      <c r="AL79" s="232">
        <f t="shared" si="67"/>
        <v>5.3621297674134167</v>
      </c>
      <c r="AM79" s="232">
        <f t="shared" si="68"/>
        <v>6.7299264121328246</v>
      </c>
      <c r="AN79" s="232">
        <f t="shared" si="69"/>
        <v>2.6076808610391993</v>
      </c>
      <c r="AO79" s="235">
        <f t="shared" si="70"/>
        <v>4.411704751615467</v>
      </c>
      <c r="AP79" s="6">
        <v>93450</v>
      </c>
      <c r="AQ79" s="6">
        <v>11980</v>
      </c>
      <c r="AR79" s="6">
        <v>102778</v>
      </c>
      <c r="AS79" s="6">
        <v>14143</v>
      </c>
      <c r="AT79" s="232">
        <f t="shared" si="71"/>
        <v>12.819689673622259</v>
      </c>
      <c r="AU79" s="232">
        <f t="shared" si="72"/>
        <v>13.760727003833505</v>
      </c>
      <c r="AV79" s="232">
        <f t="shared" si="73"/>
        <v>45.859970141254834</v>
      </c>
      <c r="AW79" s="232">
        <f t="shared" si="74"/>
        <v>54.140029858745166</v>
      </c>
    </row>
    <row r="80" spans="1:49">
      <c r="A80" s="6" t="s">
        <v>138</v>
      </c>
      <c r="B80" s="230" t="s">
        <v>139</v>
      </c>
      <c r="C80" s="6" t="s">
        <v>182</v>
      </c>
      <c r="D80" s="6">
        <v>643115</v>
      </c>
      <c r="E80" s="6">
        <v>88144</v>
      </c>
      <c r="F80" s="6">
        <v>49707</v>
      </c>
      <c r="G80" s="6">
        <v>29734</v>
      </c>
      <c r="H80" s="6">
        <v>400645</v>
      </c>
      <c r="I80" s="6">
        <v>77941</v>
      </c>
      <c r="J80" s="232">
        <f t="shared" si="56"/>
        <v>13.705791343694361</v>
      </c>
      <c r="K80" s="232">
        <f t="shared" si="57"/>
        <v>12.406744125098278</v>
      </c>
      <c r="L80" s="235">
        <f t="shared" si="58"/>
        <v>38.149369394798633</v>
      </c>
      <c r="M80" s="6">
        <v>88144</v>
      </c>
      <c r="N80" s="6">
        <v>25950</v>
      </c>
      <c r="O80" s="6">
        <v>58995</v>
      </c>
      <c r="P80" s="239">
        <f t="shared" si="59"/>
        <v>3199</v>
      </c>
      <c r="Q80" s="6">
        <v>209</v>
      </c>
      <c r="R80" s="6">
        <v>796</v>
      </c>
      <c r="S80" s="6">
        <v>14</v>
      </c>
      <c r="T80" s="6">
        <v>732</v>
      </c>
      <c r="U80" s="6">
        <v>1448</v>
      </c>
      <c r="V80" s="6">
        <v>2039</v>
      </c>
      <c r="W80" s="6">
        <v>24925</v>
      </c>
      <c r="X80" s="144">
        <f t="shared" si="60"/>
        <v>29.440461063713926</v>
      </c>
      <c r="Y80" s="144">
        <f t="shared" si="61"/>
        <v>66.93025049918316</v>
      </c>
      <c r="Z80" s="144">
        <f t="shared" si="62"/>
        <v>3.6292884371029226</v>
      </c>
      <c r="AA80" s="144">
        <f t="shared" si="63"/>
        <v>2.3132601198039571</v>
      </c>
      <c r="AB80" s="146">
        <f t="shared" si="64"/>
        <v>28.277591214376475</v>
      </c>
      <c r="AC80" s="6">
        <v>643115</v>
      </c>
      <c r="AD80" s="6">
        <v>15691</v>
      </c>
      <c r="AE80" s="6">
        <v>17885</v>
      </c>
      <c r="AF80" s="6">
        <v>37177</v>
      </c>
      <c r="AG80" s="6">
        <v>47462</v>
      </c>
      <c r="AH80" s="6">
        <v>18291</v>
      </c>
      <c r="AI80" s="6">
        <v>33358</v>
      </c>
      <c r="AJ80" s="232">
        <f t="shared" si="65"/>
        <v>2.4398435738553759</v>
      </c>
      <c r="AK80" s="232">
        <f t="shared" si="66"/>
        <v>2.7809956228668278</v>
      </c>
      <c r="AL80" s="232">
        <f t="shared" si="67"/>
        <v>5.7807701577478365</v>
      </c>
      <c r="AM80" s="232">
        <f t="shared" si="68"/>
        <v>7.3800175707299633</v>
      </c>
      <c r="AN80" s="232">
        <f t="shared" si="69"/>
        <v>2.8441258561843528</v>
      </c>
      <c r="AO80" s="235">
        <f t="shared" si="70"/>
        <v>5.1869416822807741</v>
      </c>
      <c r="AP80" s="6">
        <v>301751</v>
      </c>
      <c r="AQ80" s="6">
        <v>39553</v>
      </c>
      <c r="AR80" s="6">
        <v>341364</v>
      </c>
      <c r="AS80" s="6">
        <v>48591</v>
      </c>
      <c r="AT80" s="232">
        <f t="shared" si="71"/>
        <v>13.107827314573935</v>
      </c>
      <c r="AU80" s="232">
        <f t="shared" si="72"/>
        <v>14.234365662460014</v>
      </c>
      <c r="AV80" s="232">
        <f t="shared" si="73"/>
        <v>44.873162098384462</v>
      </c>
      <c r="AW80" s="232">
        <f t="shared" si="74"/>
        <v>55.126837901615531</v>
      </c>
    </row>
    <row r="81" spans="1:49">
      <c r="A81" s="6" t="s">
        <v>183</v>
      </c>
      <c r="B81" s="230" t="s">
        <v>153</v>
      </c>
      <c r="C81" s="6" t="s">
        <v>184</v>
      </c>
      <c r="D81" s="6">
        <v>592163</v>
      </c>
      <c r="E81" s="6">
        <v>78522</v>
      </c>
      <c r="F81" s="6">
        <v>45815</v>
      </c>
      <c r="G81" s="6">
        <v>23453</v>
      </c>
      <c r="H81" s="6">
        <v>377302</v>
      </c>
      <c r="I81" s="6">
        <v>59125</v>
      </c>
      <c r="J81" s="232">
        <f t="shared" si="56"/>
        <v>13.26020031646692</v>
      </c>
      <c r="K81" s="232">
        <f t="shared" si="57"/>
        <v>12.142792776078579</v>
      </c>
      <c r="L81" s="235">
        <f t="shared" si="58"/>
        <v>39.666807610993658</v>
      </c>
      <c r="M81" s="6">
        <v>78522</v>
      </c>
      <c r="N81" s="6">
        <v>34561</v>
      </c>
      <c r="O81" s="6">
        <v>34209</v>
      </c>
      <c r="P81" s="239">
        <f t="shared" si="59"/>
        <v>9752</v>
      </c>
      <c r="Q81" s="6">
        <v>604</v>
      </c>
      <c r="R81" s="6">
        <v>1661</v>
      </c>
      <c r="S81" s="6">
        <v>57</v>
      </c>
      <c r="T81" s="6">
        <v>4669</v>
      </c>
      <c r="U81" s="6">
        <v>2761</v>
      </c>
      <c r="V81" s="6">
        <v>11346</v>
      </c>
      <c r="W81" s="6">
        <v>29028</v>
      </c>
      <c r="X81" s="144">
        <f t="shared" si="60"/>
        <v>44.01441634191692</v>
      </c>
      <c r="Y81" s="144">
        <f t="shared" si="61"/>
        <v>43.566134331779629</v>
      </c>
      <c r="Z81" s="144">
        <f t="shared" si="62"/>
        <v>12.419449326303457</v>
      </c>
      <c r="AA81" s="144">
        <f t="shared" si="63"/>
        <v>14.449453656300145</v>
      </c>
      <c r="AB81" s="146">
        <f t="shared" si="64"/>
        <v>36.967983495071444</v>
      </c>
      <c r="AC81" s="6">
        <v>592163</v>
      </c>
      <c r="AD81" s="6">
        <v>14900</v>
      </c>
      <c r="AE81" s="6">
        <v>15301</v>
      </c>
      <c r="AF81" s="6">
        <v>33503</v>
      </c>
      <c r="AG81" s="6">
        <v>40468</v>
      </c>
      <c r="AH81" s="6">
        <v>19867</v>
      </c>
      <c r="AI81" s="6">
        <v>31552</v>
      </c>
      <c r="AJ81" s="232">
        <f t="shared" si="65"/>
        <v>2.516199087075687</v>
      </c>
      <c r="AK81" s="232">
        <f t="shared" si="66"/>
        <v>2.5839169282781937</v>
      </c>
      <c r="AL81" s="232">
        <f t="shared" si="67"/>
        <v>5.6577327526373651</v>
      </c>
      <c r="AM81" s="232">
        <f t="shared" si="68"/>
        <v>6.8339291715287853</v>
      </c>
      <c r="AN81" s="232">
        <f t="shared" si="69"/>
        <v>3.3549884069082334</v>
      </c>
      <c r="AO81" s="235">
        <f t="shared" si="70"/>
        <v>5.3282626574102068</v>
      </c>
      <c r="AP81" s="6">
        <v>284561</v>
      </c>
      <c r="AQ81" s="6">
        <v>35846</v>
      </c>
      <c r="AR81" s="6">
        <v>307602</v>
      </c>
      <c r="AS81" s="6">
        <v>42676</v>
      </c>
      <c r="AT81" s="232">
        <f t="shared" si="71"/>
        <v>12.59694757890224</v>
      </c>
      <c r="AU81" s="232">
        <f t="shared" si="72"/>
        <v>13.873771952067932</v>
      </c>
      <c r="AV81" s="232">
        <f t="shared" si="73"/>
        <v>45.650900384605585</v>
      </c>
      <c r="AW81" s="232">
        <f t="shared" si="74"/>
        <v>54.349099615394415</v>
      </c>
    </row>
    <row r="82" spans="1:49">
      <c r="A82" s="6" t="s">
        <v>100</v>
      </c>
      <c r="B82" s="230" t="s">
        <v>101</v>
      </c>
      <c r="C82" s="6" t="s">
        <v>185</v>
      </c>
      <c r="D82" s="6">
        <v>412133</v>
      </c>
      <c r="E82" s="6">
        <v>46286</v>
      </c>
      <c r="F82" s="6">
        <v>29684</v>
      </c>
      <c r="G82" s="6">
        <v>12719</v>
      </c>
      <c r="H82" s="6">
        <v>291192</v>
      </c>
      <c r="I82" s="6">
        <v>37603</v>
      </c>
      <c r="J82" s="232">
        <f t="shared" si="56"/>
        <v>11.230840529634852</v>
      </c>
      <c r="K82" s="232">
        <f t="shared" si="57"/>
        <v>10.19396137256518</v>
      </c>
      <c r="L82" s="235">
        <f t="shared" si="58"/>
        <v>33.824428901949311</v>
      </c>
      <c r="M82" s="6">
        <v>46286</v>
      </c>
      <c r="N82" s="6">
        <v>25625</v>
      </c>
      <c r="O82" s="6">
        <v>14369</v>
      </c>
      <c r="P82" s="239">
        <f t="shared" si="59"/>
        <v>6292</v>
      </c>
      <c r="Q82" s="6">
        <v>1085</v>
      </c>
      <c r="R82" s="6">
        <v>1925</v>
      </c>
      <c r="S82" s="6">
        <v>6</v>
      </c>
      <c r="T82" s="6">
        <v>1422</v>
      </c>
      <c r="U82" s="6">
        <v>1854</v>
      </c>
      <c r="V82" s="6">
        <v>3396</v>
      </c>
      <c r="W82" s="6">
        <v>24083</v>
      </c>
      <c r="X82" s="144">
        <f t="shared" si="60"/>
        <v>55.362312578317422</v>
      </c>
      <c r="Y82" s="144">
        <f t="shared" si="61"/>
        <v>31.043944173184119</v>
      </c>
      <c r="Z82" s="144">
        <f t="shared" si="62"/>
        <v>13.593743248498466</v>
      </c>
      <c r="AA82" s="144">
        <f t="shared" si="63"/>
        <v>7.3369917469645243</v>
      </c>
      <c r="AB82" s="146">
        <f t="shared" si="64"/>
        <v>52.030851661409493</v>
      </c>
      <c r="AC82" s="6">
        <v>412133</v>
      </c>
      <c r="AD82" s="6">
        <v>10403</v>
      </c>
      <c r="AE82" s="6">
        <v>7771</v>
      </c>
      <c r="AF82" s="6">
        <v>22192</v>
      </c>
      <c r="AG82" s="6">
        <v>20322</v>
      </c>
      <c r="AH82" s="6">
        <v>8861</v>
      </c>
      <c r="AI82" s="6">
        <v>15348</v>
      </c>
      <c r="AJ82" s="232">
        <f t="shared" si="65"/>
        <v>2.5241851538217031</v>
      </c>
      <c r="AK82" s="232">
        <f t="shared" si="66"/>
        <v>1.8855563616599496</v>
      </c>
      <c r="AL82" s="232">
        <f t="shared" si="67"/>
        <v>5.3846695120264574</v>
      </c>
      <c r="AM82" s="232">
        <f t="shared" si="68"/>
        <v>4.9309324902398011</v>
      </c>
      <c r="AN82" s="232">
        <f t="shared" si="69"/>
        <v>2.1500340909366638</v>
      </c>
      <c r="AO82" s="235">
        <f t="shared" si="70"/>
        <v>3.7240405403110159</v>
      </c>
      <c r="AP82" s="6">
        <v>208790</v>
      </c>
      <c r="AQ82" s="6">
        <v>23410</v>
      </c>
      <c r="AR82" s="6">
        <v>203343</v>
      </c>
      <c r="AS82" s="6">
        <v>22876</v>
      </c>
      <c r="AT82" s="232">
        <f t="shared" si="71"/>
        <v>11.212222807605727</v>
      </c>
      <c r="AU82" s="232">
        <f t="shared" si="72"/>
        <v>11.249956969258838</v>
      </c>
      <c r="AV82" s="232">
        <f t="shared" si="73"/>
        <v>50.576848291059932</v>
      </c>
      <c r="AW82" s="232">
        <f t="shared" si="74"/>
        <v>49.423151708940068</v>
      </c>
    </row>
    <row r="83" spans="1:49">
      <c r="A83" s="6" t="s">
        <v>106</v>
      </c>
      <c r="B83" s="230" t="s">
        <v>107</v>
      </c>
      <c r="C83" s="6" t="s">
        <v>186</v>
      </c>
      <c r="D83" s="6">
        <v>71546</v>
      </c>
      <c r="E83" s="6">
        <v>8963</v>
      </c>
      <c r="F83" s="6">
        <v>5090</v>
      </c>
      <c r="G83" s="6">
        <v>3475</v>
      </c>
      <c r="H83" s="6">
        <v>50100</v>
      </c>
      <c r="I83" s="6">
        <v>8712</v>
      </c>
      <c r="J83" s="232">
        <f t="shared" si="56"/>
        <v>12.527604618007995</v>
      </c>
      <c r="K83" s="232">
        <f t="shared" si="57"/>
        <v>10.159680638722556</v>
      </c>
      <c r="L83" s="235">
        <f t="shared" si="58"/>
        <v>39.887511478420571</v>
      </c>
      <c r="M83" s="6">
        <v>8963</v>
      </c>
      <c r="N83" s="6">
        <v>8459</v>
      </c>
      <c r="O83" s="6">
        <v>17</v>
      </c>
      <c r="P83" s="239">
        <f t="shared" si="59"/>
        <v>487</v>
      </c>
      <c r="Q83" s="6">
        <v>116</v>
      </c>
      <c r="R83" s="6">
        <v>127</v>
      </c>
      <c r="S83" s="6">
        <v>0</v>
      </c>
      <c r="T83" s="6">
        <v>0</v>
      </c>
      <c r="U83" s="6">
        <v>244</v>
      </c>
      <c r="V83" s="6">
        <v>209</v>
      </c>
      <c r="W83" s="6">
        <v>8276</v>
      </c>
      <c r="X83" s="144">
        <f t="shared" si="60"/>
        <v>94.376882740153974</v>
      </c>
      <c r="Y83" s="144">
        <f t="shared" si="61"/>
        <v>0.18966863773290193</v>
      </c>
      <c r="Z83" s="144">
        <f t="shared" si="62"/>
        <v>5.433448622113132</v>
      </c>
      <c r="AA83" s="144">
        <f t="shared" si="63"/>
        <v>2.3318085462456768</v>
      </c>
      <c r="AB83" s="146">
        <f t="shared" si="64"/>
        <v>92.335155639852729</v>
      </c>
      <c r="AC83" s="6">
        <v>71546</v>
      </c>
      <c r="AD83" s="6">
        <v>2747</v>
      </c>
      <c r="AE83" s="6">
        <v>1504</v>
      </c>
      <c r="AF83" s="6">
        <v>4003</v>
      </c>
      <c r="AG83" s="6">
        <v>3800</v>
      </c>
      <c r="AH83" s="6">
        <v>1154</v>
      </c>
      <c r="AI83" s="6">
        <v>2874</v>
      </c>
      <c r="AJ83" s="232">
        <f t="shared" si="65"/>
        <v>3.8394878819221199</v>
      </c>
      <c r="AK83" s="232">
        <f t="shared" si="66"/>
        <v>2.102144075140469</v>
      </c>
      <c r="AL83" s="232">
        <f t="shared" si="67"/>
        <v>5.5950018170128315</v>
      </c>
      <c r="AM83" s="232">
        <f t="shared" si="68"/>
        <v>5.3112682749559719</v>
      </c>
      <c r="AN83" s="232">
        <f t="shared" si="69"/>
        <v>1.6129483129734716</v>
      </c>
      <c r="AO83" s="235">
        <f t="shared" si="70"/>
        <v>4.016996058479859</v>
      </c>
      <c r="AP83" s="6">
        <v>35948</v>
      </c>
      <c r="AQ83" s="6">
        <v>4262</v>
      </c>
      <c r="AR83" s="6">
        <v>35598</v>
      </c>
      <c r="AS83" s="6">
        <v>4701</v>
      </c>
      <c r="AT83" s="232">
        <f t="shared" si="71"/>
        <v>11.856014242795149</v>
      </c>
      <c r="AU83" s="232">
        <f t="shared" si="72"/>
        <v>13.205798078543737</v>
      </c>
      <c r="AV83" s="232">
        <f t="shared" si="73"/>
        <v>47.55104317750753</v>
      </c>
      <c r="AW83" s="232">
        <f t="shared" si="74"/>
        <v>52.448956822492462</v>
      </c>
    </row>
    <row r="84" spans="1:49">
      <c r="A84" s="6" t="s">
        <v>54</v>
      </c>
      <c r="B84" s="230" t="s">
        <v>55</v>
      </c>
      <c r="C84" s="6" t="s">
        <v>187</v>
      </c>
      <c r="D84" s="6">
        <v>195876</v>
      </c>
      <c r="E84" s="6">
        <v>31719</v>
      </c>
      <c r="F84" s="6">
        <v>17980</v>
      </c>
      <c r="G84" s="6">
        <v>10948</v>
      </c>
      <c r="H84" s="6">
        <v>121431</v>
      </c>
      <c r="I84" s="6">
        <v>26518</v>
      </c>
      <c r="J84" s="232">
        <f t="shared" si="56"/>
        <v>16.193408074496109</v>
      </c>
      <c r="K84" s="232">
        <f t="shared" si="57"/>
        <v>14.806762688275645</v>
      </c>
      <c r="L84" s="235">
        <f t="shared" si="58"/>
        <v>41.285164793725016</v>
      </c>
      <c r="M84" s="6">
        <v>31719</v>
      </c>
      <c r="N84" s="6">
        <v>10934</v>
      </c>
      <c r="O84" s="6">
        <v>19986</v>
      </c>
      <c r="P84" s="239">
        <f t="shared" si="59"/>
        <v>799</v>
      </c>
      <c r="Q84" s="6">
        <v>28</v>
      </c>
      <c r="R84" s="6">
        <v>240</v>
      </c>
      <c r="S84" s="6">
        <v>0</v>
      </c>
      <c r="T84" s="6">
        <v>97</v>
      </c>
      <c r="U84" s="6">
        <v>434</v>
      </c>
      <c r="V84" s="6">
        <v>370</v>
      </c>
      <c r="W84" s="6">
        <v>10696</v>
      </c>
      <c r="X84" s="144">
        <f t="shared" si="60"/>
        <v>34.471452441754153</v>
      </c>
      <c r="Y84" s="144">
        <f t="shared" si="61"/>
        <v>63.009552634067909</v>
      </c>
      <c r="Z84" s="144">
        <f t="shared" si="62"/>
        <v>2.5189949241779375</v>
      </c>
      <c r="AA84" s="144">
        <f t="shared" si="63"/>
        <v>1.1664932690185692</v>
      </c>
      <c r="AB84" s="146">
        <f t="shared" si="64"/>
        <v>33.721113528169241</v>
      </c>
      <c r="AC84" s="6">
        <v>195876</v>
      </c>
      <c r="AD84" s="6">
        <v>6533</v>
      </c>
      <c r="AE84" s="6">
        <v>5754</v>
      </c>
      <c r="AF84" s="6">
        <v>13042</v>
      </c>
      <c r="AG84" s="6">
        <v>17844</v>
      </c>
      <c r="AH84" s="6">
        <v>6287</v>
      </c>
      <c r="AI84" s="6">
        <v>10387</v>
      </c>
      <c r="AJ84" s="232">
        <f t="shared" si="65"/>
        <v>3.3352733361922846</v>
      </c>
      <c r="AK84" s="232">
        <f t="shared" si="66"/>
        <v>2.9375727501072109</v>
      </c>
      <c r="AL84" s="232">
        <f t="shared" si="67"/>
        <v>6.6582940227490868</v>
      </c>
      <c r="AM84" s="232">
        <f t="shared" si="68"/>
        <v>9.1098450039821124</v>
      </c>
      <c r="AN84" s="232">
        <f t="shared" si="69"/>
        <v>3.2096836774285773</v>
      </c>
      <c r="AO84" s="235">
        <f t="shared" si="70"/>
        <v>5.3028446568237051</v>
      </c>
      <c r="AP84" s="6">
        <v>90606</v>
      </c>
      <c r="AQ84" s="6">
        <v>14514</v>
      </c>
      <c r="AR84" s="6">
        <v>105270</v>
      </c>
      <c r="AS84" s="6">
        <v>17205</v>
      </c>
      <c r="AT84" s="232">
        <f t="shared" si="71"/>
        <v>16.018806701542946</v>
      </c>
      <c r="AU84" s="232">
        <f t="shared" si="72"/>
        <v>16.343687660302081</v>
      </c>
      <c r="AV84" s="232">
        <f t="shared" si="73"/>
        <v>45.758062990636525</v>
      </c>
      <c r="AW84" s="232">
        <f t="shared" si="74"/>
        <v>54.241937009363475</v>
      </c>
    </row>
    <row r="85" spans="1:49">
      <c r="A85" s="6" t="s">
        <v>80</v>
      </c>
      <c r="B85" s="230" t="s">
        <v>81</v>
      </c>
      <c r="C85" s="6" t="s">
        <v>188</v>
      </c>
      <c r="D85" s="6">
        <v>146131</v>
      </c>
      <c r="E85" s="6">
        <v>9145</v>
      </c>
      <c r="F85" s="6">
        <v>4162</v>
      </c>
      <c r="G85" s="6">
        <v>3906</v>
      </c>
      <c r="H85" s="6">
        <v>92159</v>
      </c>
      <c r="I85" s="6">
        <v>16332</v>
      </c>
      <c r="J85" s="232"/>
      <c r="K85" s="232"/>
      <c r="L85" s="235"/>
      <c r="M85" s="6">
        <v>9145</v>
      </c>
      <c r="N85" s="6">
        <v>7128</v>
      </c>
      <c r="O85" s="6">
        <v>672</v>
      </c>
      <c r="P85" s="239"/>
      <c r="Q85" s="6">
        <v>21</v>
      </c>
      <c r="R85" s="6">
        <v>1094</v>
      </c>
      <c r="S85" s="6">
        <v>0</v>
      </c>
      <c r="T85" s="6">
        <v>17</v>
      </c>
      <c r="U85" s="6">
        <v>213</v>
      </c>
      <c r="V85" s="6">
        <v>332</v>
      </c>
      <c r="W85" s="6">
        <v>6800</v>
      </c>
      <c r="X85" s="144"/>
      <c r="Y85" s="144"/>
      <c r="Z85" s="144"/>
      <c r="AA85" s="144"/>
      <c r="AB85" s="146"/>
      <c r="AC85" s="6">
        <v>146131</v>
      </c>
      <c r="AD85" s="6">
        <v>2521</v>
      </c>
      <c r="AE85" s="6">
        <v>1458</v>
      </c>
      <c r="AF85" s="6">
        <v>3124</v>
      </c>
      <c r="AG85" s="6">
        <v>4493</v>
      </c>
      <c r="AH85" s="6">
        <v>1973</v>
      </c>
      <c r="AI85" s="6">
        <v>3490</v>
      </c>
      <c r="AJ85" s="232"/>
      <c r="AK85" s="232"/>
      <c r="AL85" s="232"/>
      <c r="AM85" s="232"/>
      <c r="AN85" s="232"/>
      <c r="AO85" s="235"/>
      <c r="AP85" s="6">
        <v>71975</v>
      </c>
      <c r="AQ85" s="6">
        <v>4445</v>
      </c>
      <c r="AR85" s="6">
        <v>74156</v>
      </c>
      <c r="AS85" s="6">
        <v>4700</v>
      </c>
      <c r="AT85" s="232"/>
      <c r="AU85" s="232"/>
      <c r="AV85" s="232"/>
      <c r="AW85" s="232"/>
    </row>
    <row r="86" spans="1:49">
      <c r="A86" s="6" t="s">
        <v>138</v>
      </c>
      <c r="B86" s="230" t="s">
        <v>139</v>
      </c>
      <c r="C86" s="6" t="s">
        <v>189</v>
      </c>
      <c r="D86" s="6">
        <v>653672</v>
      </c>
      <c r="E86" s="6">
        <v>75987</v>
      </c>
      <c r="F86" s="6">
        <v>44199</v>
      </c>
      <c r="G86" s="6">
        <v>26617</v>
      </c>
      <c r="H86" s="6">
        <v>439820</v>
      </c>
      <c r="I86" s="6">
        <v>74078</v>
      </c>
      <c r="J86" s="232">
        <f t="shared" ref="J86:J107" si="75">E86/D86*100</f>
        <v>11.624637432840936</v>
      </c>
      <c r="K86" s="232">
        <f t="shared" ref="K86:K107" si="76">F86/H86*100</f>
        <v>10.049338365695057</v>
      </c>
      <c r="L86" s="235">
        <f t="shared" ref="L86:L107" si="77">G86/I86*100</f>
        <v>35.931045654580309</v>
      </c>
      <c r="M86" s="6">
        <v>75987</v>
      </c>
      <c r="N86" s="6">
        <v>48401</v>
      </c>
      <c r="O86" s="6">
        <v>23045</v>
      </c>
      <c r="P86" s="239">
        <f t="shared" ref="P86:P107" si="78">SUM(Q86:U86)</f>
        <v>4541</v>
      </c>
      <c r="Q86" s="6">
        <v>328</v>
      </c>
      <c r="R86" s="6">
        <v>1555</v>
      </c>
      <c r="S86" s="6">
        <v>17</v>
      </c>
      <c r="T86" s="6">
        <v>1008</v>
      </c>
      <c r="U86" s="6">
        <v>1633</v>
      </c>
      <c r="V86" s="6">
        <v>4375</v>
      </c>
      <c r="W86" s="6">
        <v>45263</v>
      </c>
      <c r="X86" s="144">
        <f t="shared" ref="X86:X107" si="79">N86/M86*100</f>
        <v>63.696421756353061</v>
      </c>
      <c r="Y86" s="144">
        <f t="shared" ref="Y86:Y107" si="80">O86/M86*100</f>
        <v>30.327556029320807</v>
      </c>
      <c r="Z86" s="144">
        <f t="shared" ref="Z86:Z107" si="81">P86/M86*100</f>
        <v>5.976022214326135</v>
      </c>
      <c r="AA86" s="144">
        <f t="shared" ref="AA86:AA107" si="82">V86/M86*100</f>
        <v>5.7575637938068347</v>
      </c>
      <c r="AB86" s="146">
        <f t="shared" ref="AB86:AB107" si="83">W86/M86*100</f>
        <v>59.566767999789441</v>
      </c>
      <c r="AC86" s="6">
        <v>653672</v>
      </c>
      <c r="AD86" s="6">
        <v>18983</v>
      </c>
      <c r="AE86" s="6">
        <v>17038</v>
      </c>
      <c r="AF86" s="6">
        <v>28941</v>
      </c>
      <c r="AG86" s="6">
        <v>39939</v>
      </c>
      <c r="AH86" s="6">
        <v>15257</v>
      </c>
      <c r="AI86" s="6">
        <v>25671</v>
      </c>
      <c r="AJ86" s="232">
        <f t="shared" ref="AJ86:AJ107" si="84">AD86/AC86*100</f>
        <v>2.9040558567599652</v>
      </c>
      <c r="AK86" s="232">
        <f t="shared" ref="AK86:AK107" si="85">AE86/AC86*100</f>
        <v>2.6065060152492379</v>
      </c>
      <c r="AL86" s="232">
        <f t="shared" ref="AL86:AL107" si="86">AF86/AC86*100</f>
        <v>4.4274498525254256</v>
      </c>
      <c r="AM86" s="232">
        <f t="shared" ref="AM86:AM107" si="87">AG86/AC86*100</f>
        <v>6.1099450488930227</v>
      </c>
      <c r="AN86" s="232">
        <f t="shared" ref="AN86:AN107" si="88">AH86/AC86*100</f>
        <v>2.334045209218079</v>
      </c>
      <c r="AO86" s="235">
        <f t="shared" ref="AO86:AO107" si="89">AI86/AC86*100</f>
        <v>3.9271989621706296</v>
      </c>
      <c r="AP86" s="6">
        <v>313858</v>
      </c>
      <c r="AQ86" s="6">
        <v>35386</v>
      </c>
      <c r="AR86" s="6">
        <v>339814</v>
      </c>
      <c r="AS86" s="6">
        <v>40601</v>
      </c>
      <c r="AT86" s="232">
        <f t="shared" ref="AT86:AT107" si="90">AQ86/AP86*100</f>
        <v>11.274525422324745</v>
      </c>
      <c r="AU86" s="232">
        <f t="shared" ref="AU86:AU107" si="91">AS86/AR86*100</f>
        <v>11.948006850806618</v>
      </c>
      <c r="AV86" s="232">
        <f t="shared" ref="AV86:AV107" si="92">AQ86/(SUM(AS86,AQ86))*100</f>
        <v>46.568491978891124</v>
      </c>
      <c r="AW86" s="232">
        <f t="shared" ref="AW86:AW107" si="93">AS86/(SUM(AS86,AQ86))*100</f>
        <v>53.431508021108876</v>
      </c>
    </row>
    <row r="87" spans="1:49">
      <c r="A87" s="6" t="s">
        <v>90</v>
      </c>
      <c r="B87" s="230" t="s">
        <v>91</v>
      </c>
      <c r="C87" s="6" t="s">
        <v>190</v>
      </c>
      <c r="D87" s="6">
        <v>382880</v>
      </c>
      <c r="E87" s="6">
        <v>54108</v>
      </c>
      <c r="F87" s="6">
        <v>31364</v>
      </c>
      <c r="G87" s="6">
        <v>19058</v>
      </c>
      <c r="H87" s="6">
        <v>252995</v>
      </c>
      <c r="I87" s="6">
        <v>51346</v>
      </c>
      <c r="J87" s="232">
        <f t="shared" si="75"/>
        <v>14.131842875052236</v>
      </c>
      <c r="K87" s="232">
        <f t="shared" si="76"/>
        <v>12.397082946303287</v>
      </c>
      <c r="L87" s="235">
        <f t="shared" si="77"/>
        <v>37.116815331281892</v>
      </c>
      <c r="M87" s="6">
        <v>54108</v>
      </c>
      <c r="N87" s="6">
        <v>13545</v>
      </c>
      <c r="O87" s="6">
        <v>37878</v>
      </c>
      <c r="P87" s="239">
        <f t="shared" si="78"/>
        <v>2685</v>
      </c>
      <c r="Q87" s="6">
        <v>190</v>
      </c>
      <c r="R87" s="6">
        <v>968</v>
      </c>
      <c r="S87" s="6">
        <v>17</v>
      </c>
      <c r="T87" s="6">
        <v>529</v>
      </c>
      <c r="U87" s="6">
        <v>981</v>
      </c>
      <c r="V87" s="6">
        <v>2020</v>
      </c>
      <c r="W87" s="6">
        <v>12245</v>
      </c>
      <c r="X87" s="144">
        <f t="shared" si="79"/>
        <v>25.033266799733866</v>
      </c>
      <c r="Y87" s="144">
        <f t="shared" si="80"/>
        <v>70.004435573297854</v>
      </c>
      <c r="Z87" s="144">
        <f t="shared" si="81"/>
        <v>4.9622976269682857</v>
      </c>
      <c r="AA87" s="144">
        <f t="shared" si="82"/>
        <v>3.7332741923560286</v>
      </c>
      <c r="AB87" s="146">
        <f t="shared" si="83"/>
        <v>22.630664596732462</v>
      </c>
      <c r="AC87" s="6">
        <v>382880</v>
      </c>
      <c r="AD87" s="6">
        <v>10714</v>
      </c>
      <c r="AE87" s="6">
        <v>12533</v>
      </c>
      <c r="AF87" s="6">
        <v>22190</v>
      </c>
      <c r="AG87" s="6">
        <v>29381</v>
      </c>
      <c r="AH87" s="6">
        <v>11055</v>
      </c>
      <c r="AI87" s="6">
        <v>19639</v>
      </c>
      <c r="AJ87" s="232">
        <f t="shared" si="84"/>
        <v>2.7982657751776014</v>
      </c>
      <c r="AK87" s="232">
        <f t="shared" si="85"/>
        <v>3.2733493522774757</v>
      </c>
      <c r="AL87" s="232">
        <f t="shared" si="86"/>
        <v>5.7955495194316757</v>
      </c>
      <c r="AM87" s="232">
        <f t="shared" si="87"/>
        <v>7.6736836606769749</v>
      </c>
      <c r="AN87" s="232">
        <f t="shared" si="88"/>
        <v>2.8873276222315085</v>
      </c>
      <c r="AO87" s="235">
        <f t="shared" si="89"/>
        <v>5.1292833263685749</v>
      </c>
      <c r="AP87" s="6">
        <v>180034</v>
      </c>
      <c r="AQ87" s="6">
        <v>24326</v>
      </c>
      <c r="AR87" s="6">
        <v>202846</v>
      </c>
      <c r="AS87" s="6">
        <v>29782</v>
      </c>
      <c r="AT87" s="232">
        <f t="shared" si="90"/>
        <v>13.511892198140352</v>
      </c>
      <c r="AU87" s="232">
        <f t="shared" si="91"/>
        <v>14.682074085759641</v>
      </c>
      <c r="AV87" s="232">
        <f t="shared" si="92"/>
        <v>44.958231684778596</v>
      </c>
      <c r="AW87" s="232">
        <f t="shared" si="93"/>
        <v>55.041768315221404</v>
      </c>
    </row>
    <row r="88" spans="1:49">
      <c r="A88" s="6" t="s">
        <v>62</v>
      </c>
      <c r="B88" s="230" t="s">
        <v>63</v>
      </c>
      <c r="C88" s="6" t="s">
        <v>191</v>
      </c>
      <c r="D88" s="6">
        <v>419084</v>
      </c>
      <c r="E88" s="6">
        <v>51300</v>
      </c>
      <c r="F88" s="6">
        <v>27039</v>
      </c>
      <c r="G88" s="6">
        <v>21075</v>
      </c>
      <c r="H88" s="6">
        <v>282336</v>
      </c>
      <c r="I88" s="6">
        <v>53563</v>
      </c>
      <c r="J88" s="232">
        <f t="shared" si="75"/>
        <v>12.240982714682499</v>
      </c>
      <c r="K88" s="232">
        <f t="shared" si="76"/>
        <v>9.5768871132267943</v>
      </c>
      <c r="L88" s="235">
        <f t="shared" si="77"/>
        <v>39.34619046730019</v>
      </c>
      <c r="M88" s="6">
        <v>51300</v>
      </c>
      <c r="N88" s="6">
        <v>13997</v>
      </c>
      <c r="O88" s="6">
        <v>19165</v>
      </c>
      <c r="P88" s="239">
        <f t="shared" si="78"/>
        <v>18138</v>
      </c>
      <c r="Q88" s="6">
        <v>750</v>
      </c>
      <c r="R88" s="6">
        <v>9516</v>
      </c>
      <c r="S88" s="6">
        <v>225</v>
      </c>
      <c r="T88" s="6">
        <v>4773</v>
      </c>
      <c r="U88" s="6">
        <v>2874</v>
      </c>
      <c r="V88" s="6">
        <v>8793</v>
      </c>
      <c r="W88" s="6">
        <v>11226</v>
      </c>
      <c r="X88" s="144">
        <f t="shared" si="79"/>
        <v>27.284600389863549</v>
      </c>
      <c r="Y88" s="144">
        <f t="shared" si="80"/>
        <v>37.358674463937625</v>
      </c>
      <c r="Z88" s="144">
        <f t="shared" si="81"/>
        <v>35.356725146198833</v>
      </c>
      <c r="AA88" s="144">
        <f t="shared" si="82"/>
        <v>17.140350877192983</v>
      </c>
      <c r="AB88" s="146">
        <f t="shared" si="83"/>
        <v>21.883040935672515</v>
      </c>
      <c r="AC88" s="6">
        <v>419084</v>
      </c>
      <c r="AD88" s="6">
        <v>12153</v>
      </c>
      <c r="AE88" s="6">
        <v>10037</v>
      </c>
      <c r="AF88" s="6">
        <v>21365</v>
      </c>
      <c r="AG88" s="6">
        <v>27519</v>
      </c>
      <c r="AH88" s="6">
        <v>12475</v>
      </c>
      <c r="AI88" s="6">
        <v>20934</v>
      </c>
      <c r="AJ88" s="232">
        <f t="shared" si="84"/>
        <v>2.8998959635777073</v>
      </c>
      <c r="AK88" s="232">
        <f t="shared" si="85"/>
        <v>2.3949852535529872</v>
      </c>
      <c r="AL88" s="232">
        <f t="shared" si="86"/>
        <v>5.0980233079764439</v>
      </c>
      <c r="AM88" s="232">
        <f t="shared" si="87"/>
        <v>6.566464002443424</v>
      </c>
      <c r="AN88" s="232">
        <f t="shared" si="88"/>
        <v>2.9767302020597306</v>
      </c>
      <c r="AO88" s="235">
        <f t="shared" si="89"/>
        <v>4.9951799639213137</v>
      </c>
      <c r="AP88" s="6">
        <v>202573</v>
      </c>
      <c r="AQ88" s="6">
        <v>23068</v>
      </c>
      <c r="AR88" s="6">
        <v>216511</v>
      </c>
      <c r="AS88" s="6">
        <v>28232</v>
      </c>
      <c r="AT88" s="232">
        <f t="shared" si="90"/>
        <v>11.387499814881549</v>
      </c>
      <c r="AU88" s="232">
        <f t="shared" si="91"/>
        <v>13.03952224136418</v>
      </c>
      <c r="AV88" s="232">
        <f t="shared" si="92"/>
        <v>44.966861598440545</v>
      </c>
      <c r="AW88" s="232">
        <f t="shared" si="93"/>
        <v>55.033138401559455</v>
      </c>
    </row>
    <row r="89" spans="1:49">
      <c r="A89" s="6" t="s">
        <v>58</v>
      </c>
      <c r="B89" s="230" t="s">
        <v>59</v>
      </c>
      <c r="C89" s="6" t="s">
        <v>192</v>
      </c>
      <c r="D89" s="6">
        <v>1599046</v>
      </c>
      <c r="E89" s="6">
        <v>167457</v>
      </c>
      <c r="F89" s="6">
        <v>93154</v>
      </c>
      <c r="G89" s="6">
        <v>57612</v>
      </c>
      <c r="H89" s="6">
        <v>1009380</v>
      </c>
      <c r="I89" s="6">
        <v>163708</v>
      </c>
      <c r="J89" s="232">
        <f t="shared" si="75"/>
        <v>10.472306612817892</v>
      </c>
      <c r="K89" s="232">
        <f t="shared" si="76"/>
        <v>9.2288335413818388</v>
      </c>
      <c r="L89" s="235">
        <f t="shared" si="77"/>
        <v>35.191927089696293</v>
      </c>
      <c r="M89" s="6">
        <v>167457</v>
      </c>
      <c r="N89" s="6">
        <v>125354</v>
      </c>
      <c r="O89" s="6">
        <v>13529</v>
      </c>
      <c r="P89" s="239">
        <f t="shared" si="78"/>
        <v>28574</v>
      </c>
      <c r="Q89" s="6">
        <v>4120</v>
      </c>
      <c r="R89" s="6">
        <v>4051</v>
      </c>
      <c r="S89" s="6">
        <v>266</v>
      </c>
      <c r="T89" s="6">
        <v>14219</v>
      </c>
      <c r="U89" s="6">
        <v>5918</v>
      </c>
      <c r="V89" s="6">
        <v>52800</v>
      </c>
      <c r="W89" s="6">
        <v>90877</v>
      </c>
      <c r="X89" s="144">
        <f t="shared" si="79"/>
        <v>74.857426085502539</v>
      </c>
      <c r="Y89" s="144">
        <f t="shared" si="80"/>
        <v>8.0790889601509637</v>
      </c>
      <c r="Z89" s="144">
        <f t="shared" si="81"/>
        <v>17.063484954346489</v>
      </c>
      <c r="AA89" s="144">
        <f t="shared" si="82"/>
        <v>31.530482452211611</v>
      </c>
      <c r="AB89" s="146">
        <f t="shared" si="83"/>
        <v>54.26885707972793</v>
      </c>
      <c r="AC89" s="6">
        <v>1599046</v>
      </c>
      <c r="AD89" s="6">
        <v>45404</v>
      </c>
      <c r="AE89" s="6">
        <v>35329</v>
      </c>
      <c r="AF89" s="6">
        <v>64419</v>
      </c>
      <c r="AG89" s="6">
        <v>84110</v>
      </c>
      <c r="AH89" s="6">
        <v>32345</v>
      </c>
      <c r="AI89" s="6">
        <v>56872</v>
      </c>
      <c r="AJ89" s="232">
        <f t="shared" si="84"/>
        <v>2.8394430178994225</v>
      </c>
      <c r="AK89" s="232">
        <f t="shared" si="85"/>
        <v>2.2093798427312286</v>
      </c>
      <c r="AL89" s="232">
        <f t="shared" si="86"/>
        <v>4.0285895465171109</v>
      </c>
      <c r="AM89" s="232">
        <f t="shared" si="87"/>
        <v>5.2600112817267295</v>
      </c>
      <c r="AN89" s="232">
        <f t="shared" si="88"/>
        <v>2.0227685757632989</v>
      </c>
      <c r="AO89" s="235">
        <f t="shared" si="89"/>
        <v>3.5566206350536507</v>
      </c>
      <c r="AP89" s="6">
        <v>793187</v>
      </c>
      <c r="AQ89" s="6">
        <v>83239</v>
      </c>
      <c r="AR89" s="6">
        <v>805859</v>
      </c>
      <c r="AS89" s="6">
        <v>84218</v>
      </c>
      <c r="AT89" s="232">
        <f t="shared" si="90"/>
        <v>10.49424662784438</v>
      </c>
      <c r="AU89" s="232">
        <f t="shared" si="91"/>
        <v>10.450711600912815</v>
      </c>
      <c r="AV89" s="232">
        <f t="shared" si="92"/>
        <v>49.707686152265957</v>
      </c>
      <c r="AW89" s="232">
        <f t="shared" si="93"/>
        <v>50.29231384773405</v>
      </c>
    </row>
    <row r="90" spans="1:49">
      <c r="A90" s="6" t="s">
        <v>193</v>
      </c>
      <c r="B90" s="230" t="s">
        <v>131</v>
      </c>
      <c r="C90" s="6" t="s">
        <v>194</v>
      </c>
      <c r="D90" s="6">
        <v>296534</v>
      </c>
      <c r="E90" s="6">
        <v>40669</v>
      </c>
      <c r="F90" s="6">
        <v>22276</v>
      </c>
      <c r="G90" s="6">
        <v>15498</v>
      </c>
      <c r="H90" s="6">
        <v>208603</v>
      </c>
      <c r="I90" s="6">
        <v>42111</v>
      </c>
      <c r="J90" s="232">
        <f t="shared" si="75"/>
        <v>13.714784813883064</v>
      </c>
      <c r="K90" s="232">
        <f t="shared" si="76"/>
        <v>10.678657545672882</v>
      </c>
      <c r="L90" s="235">
        <f t="shared" si="77"/>
        <v>36.802735627270785</v>
      </c>
      <c r="M90" s="6">
        <v>40669</v>
      </c>
      <c r="N90" s="6">
        <v>25661</v>
      </c>
      <c r="O90" s="6">
        <v>12855</v>
      </c>
      <c r="P90" s="239">
        <f t="shared" si="78"/>
        <v>2153</v>
      </c>
      <c r="Q90" s="6">
        <v>107</v>
      </c>
      <c r="R90" s="6">
        <v>625</v>
      </c>
      <c r="S90" s="6">
        <v>4</v>
      </c>
      <c r="T90" s="6">
        <v>346</v>
      </c>
      <c r="U90" s="6">
        <v>1071</v>
      </c>
      <c r="V90" s="6">
        <v>815</v>
      </c>
      <c r="W90" s="6">
        <v>25231</v>
      </c>
      <c r="X90" s="144">
        <f t="shared" si="79"/>
        <v>63.097199341021415</v>
      </c>
      <c r="Y90" s="144">
        <f t="shared" si="80"/>
        <v>31.608842115616316</v>
      </c>
      <c r="Z90" s="144">
        <f t="shared" si="81"/>
        <v>5.2939585433622662</v>
      </c>
      <c r="AA90" s="144">
        <f t="shared" si="82"/>
        <v>2.0039833780029013</v>
      </c>
      <c r="AB90" s="146">
        <f t="shared" si="83"/>
        <v>62.03988295753522</v>
      </c>
      <c r="AC90" s="6">
        <v>296534</v>
      </c>
      <c r="AD90" s="6">
        <v>8855</v>
      </c>
      <c r="AE90" s="6">
        <v>6632</v>
      </c>
      <c r="AF90" s="6">
        <v>16356</v>
      </c>
      <c r="AG90" s="6">
        <v>20651</v>
      </c>
      <c r="AH90" s="6">
        <v>7227</v>
      </c>
      <c r="AI90" s="6">
        <v>15140</v>
      </c>
      <c r="AJ90" s="232">
        <f t="shared" si="84"/>
        <v>2.9861668476464756</v>
      </c>
      <c r="AK90" s="232">
        <f t="shared" si="85"/>
        <v>2.2365057632514316</v>
      </c>
      <c r="AL90" s="232">
        <f t="shared" si="86"/>
        <v>5.5157250096110397</v>
      </c>
      <c r="AM90" s="232">
        <f t="shared" si="87"/>
        <v>6.9641255302933223</v>
      </c>
      <c r="AN90" s="232">
        <f t="shared" si="88"/>
        <v>2.4371572905636452</v>
      </c>
      <c r="AO90" s="235">
        <f t="shared" si="89"/>
        <v>5.105653989087255</v>
      </c>
      <c r="AP90" s="6">
        <v>143249</v>
      </c>
      <c r="AQ90" s="6">
        <v>18788</v>
      </c>
      <c r="AR90" s="6">
        <v>153285</v>
      </c>
      <c r="AS90" s="6">
        <v>21881</v>
      </c>
      <c r="AT90" s="232">
        <f t="shared" si="90"/>
        <v>13.115623843796467</v>
      </c>
      <c r="AU90" s="232">
        <f t="shared" si="91"/>
        <v>14.274717030368267</v>
      </c>
      <c r="AV90" s="232">
        <f t="shared" si="92"/>
        <v>46.197349332415357</v>
      </c>
      <c r="AW90" s="232">
        <f t="shared" si="93"/>
        <v>53.802650667584651</v>
      </c>
    </row>
    <row r="91" spans="1:49">
      <c r="A91" s="6" t="s">
        <v>128</v>
      </c>
      <c r="B91" s="230" t="s">
        <v>129</v>
      </c>
      <c r="C91" s="6" t="s">
        <v>195</v>
      </c>
      <c r="D91" s="6">
        <v>634958</v>
      </c>
      <c r="E91" s="6">
        <v>78880</v>
      </c>
      <c r="F91" s="6">
        <v>45757</v>
      </c>
      <c r="G91" s="6">
        <v>27767</v>
      </c>
      <c r="H91" s="6">
        <v>442539</v>
      </c>
      <c r="I91" s="6">
        <v>76986</v>
      </c>
      <c r="J91" s="232">
        <f t="shared" si="75"/>
        <v>12.422868914164402</v>
      </c>
      <c r="K91" s="232">
        <f t="shared" si="76"/>
        <v>10.339653680240611</v>
      </c>
      <c r="L91" s="235">
        <f t="shared" si="77"/>
        <v>36.06759670589458</v>
      </c>
      <c r="M91" s="6">
        <v>78880</v>
      </c>
      <c r="N91" s="6">
        <v>60617</v>
      </c>
      <c r="O91" s="6">
        <v>6151</v>
      </c>
      <c r="P91" s="239">
        <f t="shared" si="78"/>
        <v>12112</v>
      </c>
      <c r="Q91" s="6">
        <v>1172</v>
      </c>
      <c r="R91" s="6">
        <v>4908</v>
      </c>
      <c r="S91" s="6">
        <v>425</v>
      </c>
      <c r="T91" s="6">
        <v>1253</v>
      </c>
      <c r="U91" s="6">
        <v>4354</v>
      </c>
      <c r="V91" s="6">
        <v>5956</v>
      </c>
      <c r="W91" s="6">
        <v>56800</v>
      </c>
      <c r="X91" s="144">
        <f t="shared" si="79"/>
        <v>76.847109533468554</v>
      </c>
      <c r="Y91" s="144">
        <f t="shared" si="80"/>
        <v>7.797920892494929</v>
      </c>
      <c r="Z91" s="144">
        <f t="shared" si="81"/>
        <v>15.354969574036511</v>
      </c>
      <c r="AA91" s="144">
        <f t="shared" si="82"/>
        <v>7.5507099391480734</v>
      </c>
      <c r="AB91" s="146">
        <f t="shared" si="83"/>
        <v>72.00811359026369</v>
      </c>
      <c r="AC91" s="6">
        <v>634958</v>
      </c>
      <c r="AD91" s="6">
        <v>21480</v>
      </c>
      <c r="AE91" s="6">
        <v>14599</v>
      </c>
      <c r="AF91" s="6">
        <v>35282</v>
      </c>
      <c r="AG91" s="6">
        <v>36038</v>
      </c>
      <c r="AH91" s="6">
        <v>14699</v>
      </c>
      <c r="AI91" s="6">
        <v>28569</v>
      </c>
      <c r="AJ91" s="232">
        <f t="shared" si="84"/>
        <v>3.382900916281077</v>
      </c>
      <c r="AK91" s="232">
        <f t="shared" si="85"/>
        <v>2.2992071916567709</v>
      </c>
      <c r="AL91" s="232">
        <f t="shared" si="86"/>
        <v>5.556587994796506</v>
      </c>
      <c r="AM91" s="232">
        <f t="shared" si="87"/>
        <v>5.6756509879393597</v>
      </c>
      <c r="AN91" s="232">
        <f t="shared" si="88"/>
        <v>2.3149562648238153</v>
      </c>
      <c r="AO91" s="235">
        <f t="shared" si="89"/>
        <v>4.4993527130928346</v>
      </c>
      <c r="AP91" s="6">
        <v>313457</v>
      </c>
      <c r="AQ91" s="6">
        <v>37876</v>
      </c>
      <c r="AR91" s="6">
        <v>321501</v>
      </c>
      <c r="AS91" s="6">
        <v>41004</v>
      </c>
      <c r="AT91" s="232">
        <f t="shared" si="90"/>
        <v>12.083316052919539</v>
      </c>
      <c r="AU91" s="232">
        <f t="shared" si="91"/>
        <v>12.753926115315348</v>
      </c>
      <c r="AV91" s="232">
        <f t="shared" si="92"/>
        <v>48.017241379310342</v>
      </c>
      <c r="AW91" s="232">
        <f t="shared" si="93"/>
        <v>51.982758620689651</v>
      </c>
    </row>
    <row r="92" spans="1:49">
      <c r="A92" s="6" t="s">
        <v>120</v>
      </c>
      <c r="B92" s="230" t="s">
        <v>121</v>
      </c>
      <c r="C92" s="6" t="s">
        <v>196</v>
      </c>
      <c r="D92" s="6">
        <v>450603</v>
      </c>
      <c r="E92" s="6">
        <v>39373</v>
      </c>
      <c r="F92" s="6">
        <v>20670</v>
      </c>
      <c r="G92" s="6">
        <v>14256</v>
      </c>
      <c r="H92" s="6">
        <v>308525</v>
      </c>
      <c r="I92" s="6">
        <v>45129</v>
      </c>
      <c r="J92" s="232">
        <f t="shared" si="75"/>
        <v>8.7378468407888992</v>
      </c>
      <c r="K92" s="232">
        <f t="shared" si="76"/>
        <v>6.6996191556599953</v>
      </c>
      <c r="L92" s="235">
        <f t="shared" si="77"/>
        <v>31.589443595027589</v>
      </c>
      <c r="M92" s="6">
        <v>39373</v>
      </c>
      <c r="N92" s="6">
        <v>21209</v>
      </c>
      <c r="O92" s="6">
        <v>14706</v>
      </c>
      <c r="P92" s="239">
        <f t="shared" si="78"/>
        <v>3458</v>
      </c>
      <c r="Q92" s="6">
        <v>319</v>
      </c>
      <c r="R92" s="6">
        <v>947</v>
      </c>
      <c r="S92" s="6">
        <v>0</v>
      </c>
      <c r="T92" s="6">
        <v>908</v>
      </c>
      <c r="U92" s="6">
        <v>1284</v>
      </c>
      <c r="V92" s="6">
        <v>2571</v>
      </c>
      <c r="W92" s="6">
        <v>19772</v>
      </c>
      <c r="X92" s="144">
        <f t="shared" si="79"/>
        <v>53.86686307875955</v>
      </c>
      <c r="Y92" s="144">
        <f t="shared" si="80"/>
        <v>37.350468595230232</v>
      </c>
      <c r="Z92" s="144">
        <f t="shared" si="81"/>
        <v>8.7826683260102101</v>
      </c>
      <c r="AA92" s="144">
        <f t="shared" si="82"/>
        <v>6.5298554847230337</v>
      </c>
      <c r="AB92" s="146">
        <f t="shared" si="83"/>
        <v>50.217153887181574</v>
      </c>
      <c r="AC92" s="6">
        <v>450603</v>
      </c>
      <c r="AD92" s="6">
        <v>9221</v>
      </c>
      <c r="AE92" s="6">
        <v>8238</v>
      </c>
      <c r="AF92" s="6">
        <v>17095</v>
      </c>
      <c r="AG92" s="6">
        <v>18456</v>
      </c>
      <c r="AH92" s="6">
        <v>6862</v>
      </c>
      <c r="AI92" s="6">
        <v>13013</v>
      </c>
      <c r="AJ92" s="232">
        <f t="shared" si="84"/>
        <v>2.0463689766823565</v>
      </c>
      <c r="AK92" s="232">
        <f t="shared" si="85"/>
        <v>1.82821685607952</v>
      </c>
      <c r="AL92" s="232">
        <f t="shared" si="86"/>
        <v>3.7938051899343765</v>
      </c>
      <c r="AM92" s="232">
        <f t="shared" si="87"/>
        <v>4.0958449011657709</v>
      </c>
      <c r="AN92" s="232">
        <f t="shared" si="88"/>
        <v>1.5228482722041354</v>
      </c>
      <c r="AO92" s="235">
        <f t="shared" si="89"/>
        <v>2.8879079810831265</v>
      </c>
      <c r="AP92" s="6">
        <v>217678</v>
      </c>
      <c r="AQ92" s="6">
        <v>17360</v>
      </c>
      <c r="AR92" s="6">
        <v>232925</v>
      </c>
      <c r="AS92" s="6">
        <v>22013</v>
      </c>
      <c r="AT92" s="232">
        <f t="shared" si="90"/>
        <v>7.9750824612501034</v>
      </c>
      <c r="AU92" s="232">
        <f t="shared" si="91"/>
        <v>9.4506815498551049</v>
      </c>
      <c r="AV92" s="232">
        <f t="shared" si="92"/>
        <v>44.091128438269877</v>
      </c>
      <c r="AW92" s="232">
        <f t="shared" si="93"/>
        <v>55.908871561730123</v>
      </c>
    </row>
    <row r="93" spans="1:49">
      <c r="A93" s="6" t="s">
        <v>146</v>
      </c>
      <c r="B93" s="230" t="s">
        <v>147</v>
      </c>
      <c r="C93" s="6" t="s">
        <v>197</v>
      </c>
      <c r="D93" s="6">
        <v>221071</v>
      </c>
      <c r="E93" s="6">
        <v>33220</v>
      </c>
      <c r="F93" s="6">
        <v>20586</v>
      </c>
      <c r="G93" s="6">
        <v>9915</v>
      </c>
      <c r="H93" s="6">
        <v>153992</v>
      </c>
      <c r="I93" s="6">
        <v>27141</v>
      </c>
      <c r="J93" s="232">
        <f t="shared" si="75"/>
        <v>15.026846578700962</v>
      </c>
      <c r="K93" s="232">
        <f t="shared" si="76"/>
        <v>13.368226920879007</v>
      </c>
      <c r="L93" s="235">
        <f t="shared" si="77"/>
        <v>36.531446888471315</v>
      </c>
      <c r="M93" s="6">
        <v>33220</v>
      </c>
      <c r="N93" s="6">
        <v>10190</v>
      </c>
      <c r="O93" s="6">
        <v>21335</v>
      </c>
      <c r="P93" s="239">
        <f t="shared" si="78"/>
        <v>1695</v>
      </c>
      <c r="Q93" s="6">
        <v>57</v>
      </c>
      <c r="R93" s="6">
        <v>220</v>
      </c>
      <c r="S93" s="6">
        <v>16</v>
      </c>
      <c r="T93" s="6">
        <v>266</v>
      </c>
      <c r="U93" s="6">
        <v>1136</v>
      </c>
      <c r="V93" s="6">
        <v>1171</v>
      </c>
      <c r="W93" s="6">
        <v>9477</v>
      </c>
      <c r="X93" s="144">
        <f t="shared" si="79"/>
        <v>30.674292594822393</v>
      </c>
      <c r="Y93" s="144">
        <f t="shared" si="80"/>
        <v>64.223359422034918</v>
      </c>
      <c r="Z93" s="144">
        <f t="shared" si="81"/>
        <v>5.1023479831426855</v>
      </c>
      <c r="AA93" s="144">
        <f t="shared" si="82"/>
        <v>3.5249849488260083</v>
      </c>
      <c r="AB93" s="146">
        <f t="shared" si="83"/>
        <v>28.52799518362432</v>
      </c>
      <c r="AC93" s="6">
        <v>221071</v>
      </c>
      <c r="AD93" s="6">
        <v>5911</v>
      </c>
      <c r="AE93" s="6">
        <v>5942</v>
      </c>
      <c r="AF93" s="6">
        <v>14754</v>
      </c>
      <c r="AG93" s="6">
        <v>17052</v>
      </c>
      <c r="AH93" s="6">
        <v>5783</v>
      </c>
      <c r="AI93" s="6">
        <v>10899</v>
      </c>
      <c r="AJ93" s="232">
        <f t="shared" si="84"/>
        <v>2.6738016293408</v>
      </c>
      <c r="AK93" s="232">
        <f t="shared" si="85"/>
        <v>2.687824273649642</v>
      </c>
      <c r="AL93" s="232">
        <f t="shared" si="86"/>
        <v>6.6738740042791678</v>
      </c>
      <c r="AM93" s="232">
        <f t="shared" si="87"/>
        <v>7.7133590565926777</v>
      </c>
      <c r="AN93" s="232">
        <f t="shared" si="88"/>
        <v>2.6159016786462268</v>
      </c>
      <c r="AO93" s="235">
        <f t="shared" si="89"/>
        <v>4.930090332969951</v>
      </c>
      <c r="AP93" s="6">
        <v>103989</v>
      </c>
      <c r="AQ93" s="6">
        <v>14850</v>
      </c>
      <c r="AR93" s="6">
        <v>117082</v>
      </c>
      <c r="AS93" s="6">
        <v>18370</v>
      </c>
      <c r="AT93" s="232">
        <f t="shared" si="90"/>
        <v>14.280356576176326</v>
      </c>
      <c r="AU93" s="232">
        <f t="shared" si="91"/>
        <v>15.689858389846432</v>
      </c>
      <c r="AV93" s="232">
        <f t="shared" si="92"/>
        <v>44.701986754966889</v>
      </c>
      <c r="AW93" s="232">
        <f t="shared" si="93"/>
        <v>55.298013245033118</v>
      </c>
    </row>
    <row r="94" spans="1:49">
      <c r="A94" s="6" t="s">
        <v>62</v>
      </c>
      <c r="B94" s="230" t="s">
        <v>63</v>
      </c>
      <c r="C94" s="6" t="s">
        <v>198</v>
      </c>
      <c r="D94" s="6">
        <v>321483</v>
      </c>
      <c r="E94" s="6">
        <v>33993</v>
      </c>
      <c r="F94" s="6">
        <v>18447</v>
      </c>
      <c r="G94" s="6">
        <v>12800</v>
      </c>
      <c r="H94" s="6">
        <v>211066</v>
      </c>
      <c r="I94" s="6">
        <v>32808</v>
      </c>
      <c r="J94" s="232">
        <f t="shared" si="75"/>
        <v>10.573809501591064</v>
      </c>
      <c r="K94" s="232">
        <f t="shared" si="76"/>
        <v>8.7399202145300521</v>
      </c>
      <c r="L94" s="235">
        <f t="shared" si="77"/>
        <v>39.014874420872957</v>
      </c>
      <c r="M94" s="6">
        <v>33993</v>
      </c>
      <c r="N94" s="6">
        <v>22123</v>
      </c>
      <c r="O94" s="6">
        <v>3044</v>
      </c>
      <c r="P94" s="239">
        <f t="shared" si="78"/>
        <v>8826</v>
      </c>
      <c r="Q94" s="6">
        <v>324</v>
      </c>
      <c r="R94" s="6">
        <v>2134</v>
      </c>
      <c r="S94" s="6">
        <v>32</v>
      </c>
      <c r="T94" s="6">
        <v>5094</v>
      </c>
      <c r="U94" s="6">
        <v>1242</v>
      </c>
      <c r="V94" s="6">
        <v>13676</v>
      </c>
      <c r="W94" s="6">
        <v>14370</v>
      </c>
      <c r="X94" s="144">
        <f t="shared" si="79"/>
        <v>65.081046097726002</v>
      </c>
      <c r="Y94" s="144">
        <f t="shared" si="80"/>
        <v>8.954784808637072</v>
      </c>
      <c r="Z94" s="144">
        <f t="shared" si="81"/>
        <v>25.964169093636926</v>
      </c>
      <c r="AA94" s="144">
        <f t="shared" si="82"/>
        <v>40.231812431971285</v>
      </c>
      <c r="AB94" s="146">
        <f t="shared" si="83"/>
        <v>42.273409231312328</v>
      </c>
      <c r="AC94" s="6">
        <v>321483</v>
      </c>
      <c r="AD94" s="6">
        <v>8841</v>
      </c>
      <c r="AE94" s="6">
        <v>6425</v>
      </c>
      <c r="AF94" s="6">
        <v>13719</v>
      </c>
      <c r="AG94" s="6">
        <v>17406</v>
      </c>
      <c r="AH94" s="6">
        <v>7871</v>
      </c>
      <c r="AI94" s="6">
        <v>13442</v>
      </c>
      <c r="AJ94" s="232">
        <f t="shared" si="84"/>
        <v>2.7500676552103842</v>
      </c>
      <c r="AK94" s="232">
        <f t="shared" si="85"/>
        <v>1.9985504676763621</v>
      </c>
      <c r="AL94" s="232">
        <f t="shared" si="86"/>
        <v>4.267410718451675</v>
      </c>
      <c r="AM94" s="232">
        <f t="shared" si="87"/>
        <v>5.4142831813812862</v>
      </c>
      <c r="AN94" s="232">
        <f t="shared" si="88"/>
        <v>2.4483409698179996</v>
      </c>
      <c r="AO94" s="235">
        <f t="shared" si="89"/>
        <v>4.1812475309736437</v>
      </c>
      <c r="AP94" s="6">
        <v>158495</v>
      </c>
      <c r="AQ94" s="6">
        <v>16071</v>
      </c>
      <c r="AR94" s="6">
        <v>162988</v>
      </c>
      <c r="AS94" s="6">
        <v>17922</v>
      </c>
      <c r="AT94" s="232">
        <f t="shared" si="90"/>
        <v>10.139752042651187</v>
      </c>
      <c r="AU94" s="232">
        <f t="shared" si="91"/>
        <v>10.99590153876359</v>
      </c>
      <c r="AV94" s="232">
        <f t="shared" si="92"/>
        <v>47.277380637190006</v>
      </c>
      <c r="AW94" s="232">
        <f t="shared" si="93"/>
        <v>52.722619362809986</v>
      </c>
    </row>
    <row r="95" spans="1:49">
      <c r="A95" s="6" t="s">
        <v>62</v>
      </c>
      <c r="B95" s="230" t="s">
        <v>63</v>
      </c>
      <c r="C95" s="6" t="s">
        <v>199</v>
      </c>
      <c r="D95" s="6">
        <v>490843</v>
      </c>
      <c r="E95" s="6">
        <v>59487</v>
      </c>
      <c r="F95" s="6">
        <v>31766</v>
      </c>
      <c r="G95" s="6">
        <v>23884</v>
      </c>
      <c r="H95" s="6">
        <v>312912</v>
      </c>
      <c r="I95" s="6">
        <v>61645</v>
      </c>
      <c r="J95" s="232">
        <f t="shared" si="75"/>
        <v>12.119353846341905</v>
      </c>
      <c r="K95" s="232">
        <f t="shared" si="76"/>
        <v>10.151735951321777</v>
      </c>
      <c r="L95" s="235">
        <f t="shared" si="77"/>
        <v>38.744423716440913</v>
      </c>
      <c r="M95" s="6">
        <v>59487</v>
      </c>
      <c r="N95" s="6">
        <v>29818</v>
      </c>
      <c r="O95" s="6">
        <v>10837</v>
      </c>
      <c r="P95" s="239">
        <f t="shared" si="78"/>
        <v>18832</v>
      </c>
      <c r="Q95" s="6">
        <v>709</v>
      </c>
      <c r="R95" s="6">
        <v>10368</v>
      </c>
      <c r="S95" s="6">
        <v>686</v>
      </c>
      <c r="T95" s="6">
        <v>3674</v>
      </c>
      <c r="U95" s="6">
        <v>3395</v>
      </c>
      <c r="V95" s="6">
        <v>12108</v>
      </c>
      <c r="W95" s="6">
        <v>22883</v>
      </c>
      <c r="X95" s="144">
        <f t="shared" si="79"/>
        <v>50.125237446837126</v>
      </c>
      <c r="Y95" s="144">
        <f t="shared" si="80"/>
        <v>18.217425656025689</v>
      </c>
      <c r="Z95" s="144">
        <f t="shared" si="81"/>
        <v>31.657336897137188</v>
      </c>
      <c r="AA95" s="144">
        <f t="shared" si="82"/>
        <v>20.354026930253667</v>
      </c>
      <c r="AB95" s="146">
        <f t="shared" si="83"/>
        <v>38.467228133877988</v>
      </c>
      <c r="AC95" s="6">
        <v>490843</v>
      </c>
      <c r="AD95" s="6">
        <v>14332</v>
      </c>
      <c r="AE95" s="6">
        <v>10982</v>
      </c>
      <c r="AF95" s="6">
        <v>24821</v>
      </c>
      <c r="AG95" s="6">
        <v>30376</v>
      </c>
      <c r="AH95" s="6">
        <v>14591</v>
      </c>
      <c r="AI95" s="6">
        <v>25684</v>
      </c>
      <c r="AJ95" s="232">
        <f t="shared" si="84"/>
        <v>2.9198745831151713</v>
      </c>
      <c r="AK95" s="232">
        <f t="shared" si="85"/>
        <v>2.2373752910808546</v>
      </c>
      <c r="AL95" s="232">
        <f t="shared" si="86"/>
        <v>5.0568104261444082</v>
      </c>
      <c r="AM95" s="232">
        <f t="shared" si="87"/>
        <v>6.188536864129671</v>
      </c>
      <c r="AN95" s="232">
        <f t="shared" si="88"/>
        <v>2.9726409462903618</v>
      </c>
      <c r="AO95" s="235">
        <f t="shared" si="89"/>
        <v>5.2326303930177263</v>
      </c>
      <c r="AP95" s="6">
        <v>238969</v>
      </c>
      <c r="AQ95" s="6">
        <v>27401</v>
      </c>
      <c r="AR95" s="6">
        <v>251874</v>
      </c>
      <c r="AS95" s="6">
        <v>32086</v>
      </c>
      <c r="AT95" s="232">
        <f t="shared" si="90"/>
        <v>11.466340822449773</v>
      </c>
      <c r="AU95" s="232">
        <f t="shared" si="91"/>
        <v>12.738909137108237</v>
      </c>
      <c r="AV95" s="232">
        <f t="shared" si="92"/>
        <v>46.062164842738753</v>
      </c>
      <c r="AW95" s="232">
        <f t="shared" si="93"/>
        <v>53.937835157261247</v>
      </c>
    </row>
    <row r="96" spans="1:49">
      <c r="A96" s="6" t="s">
        <v>142</v>
      </c>
      <c r="B96" s="230" t="s">
        <v>143</v>
      </c>
      <c r="C96" s="6" t="s">
        <v>200</v>
      </c>
      <c r="D96" s="6">
        <v>194700</v>
      </c>
      <c r="E96" s="6">
        <v>20504</v>
      </c>
      <c r="F96" s="6">
        <v>11758</v>
      </c>
      <c r="G96" s="6">
        <v>7590</v>
      </c>
      <c r="H96" s="6">
        <v>133745</v>
      </c>
      <c r="I96" s="6">
        <v>20702</v>
      </c>
      <c r="J96" s="232">
        <f t="shared" si="75"/>
        <v>10.531073446327683</v>
      </c>
      <c r="K96" s="232">
        <f t="shared" si="76"/>
        <v>8.7913566862312607</v>
      </c>
      <c r="L96" s="235">
        <f t="shared" si="77"/>
        <v>36.663124335812967</v>
      </c>
      <c r="M96" s="6">
        <v>20504</v>
      </c>
      <c r="N96" s="6">
        <v>17326</v>
      </c>
      <c r="O96" s="6">
        <v>474</v>
      </c>
      <c r="P96" s="239">
        <f t="shared" si="78"/>
        <v>2704</v>
      </c>
      <c r="Q96" s="6">
        <v>235</v>
      </c>
      <c r="R96" s="6">
        <v>397</v>
      </c>
      <c r="S96" s="6">
        <v>256</v>
      </c>
      <c r="T96" s="6">
        <v>1203</v>
      </c>
      <c r="U96" s="6">
        <v>613</v>
      </c>
      <c r="V96" s="6">
        <v>3020</v>
      </c>
      <c r="W96" s="6">
        <v>15733</v>
      </c>
      <c r="X96" s="144">
        <f t="shared" si="79"/>
        <v>84.500585251658208</v>
      </c>
      <c r="Y96" s="144">
        <f t="shared" si="80"/>
        <v>2.311744049941475</v>
      </c>
      <c r="Z96" s="144">
        <f t="shared" si="81"/>
        <v>13.187670698400311</v>
      </c>
      <c r="AA96" s="144">
        <f t="shared" si="82"/>
        <v>14.728833398361296</v>
      </c>
      <c r="AB96" s="146">
        <f t="shared" si="83"/>
        <v>76.731369488880219</v>
      </c>
      <c r="AC96" s="6">
        <v>194700</v>
      </c>
      <c r="AD96" s="6">
        <v>5664</v>
      </c>
      <c r="AE96" s="6">
        <v>4049</v>
      </c>
      <c r="AF96" s="6">
        <v>8569</v>
      </c>
      <c r="AG96" s="6">
        <v>9196</v>
      </c>
      <c r="AH96" s="6">
        <v>3294</v>
      </c>
      <c r="AI96" s="6">
        <v>6666</v>
      </c>
      <c r="AJ96" s="232">
        <f t="shared" si="84"/>
        <v>2.9090909090909092</v>
      </c>
      <c r="AK96" s="232">
        <f t="shared" si="85"/>
        <v>2.0796096558808421</v>
      </c>
      <c r="AL96" s="232">
        <f t="shared" si="86"/>
        <v>4.4011299435028244</v>
      </c>
      <c r="AM96" s="232">
        <f t="shared" si="87"/>
        <v>4.72316384180791</v>
      </c>
      <c r="AN96" s="232">
        <f t="shared" si="88"/>
        <v>1.691833590138675</v>
      </c>
      <c r="AO96" s="235">
        <f t="shared" si="89"/>
        <v>3.4237288135593222</v>
      </c>
      <c r="AP96" s="6">
        <v>100051</v>
      </c>
      <c r="AQ96" s="6">
        <v>10113</v>
      </c>
      <c r="AR96" s="6">
        <v>94649</v>
      </c>
      <c r="AS96" s="6">
        <v>10391</v>
      </c>
      <c r="AT96" s="232">
        <f t="shared" si="90"/>
        <v>10.107844999050485</v>
      </c>
      <c r="AU96" s="232">
        <f t="shared" si="91"/>
        <v>10.978457247303194</v>
      </c>
      <c r="AV96" s="232">
        <f t="shared" si="92"/>
        <v>49.322083495903243</v>
      </c>
      <c r="AW96" s="232">
        <f t="shared" si="93"/>
        <v>50.677916504096764</v>
      </c>
    </row>
    <row r="97" spans="1:49">
      <c r="A97" s="6" t="s">
        <v>62</v>
      </c>
      <c r="B97" s="230" t="s">
        <v>63</v>
      </c>
      <c r="C97" s="6" t="s">
        <v>201</v>
      </c>
      <c r="D97" s="6">
        <v>865827</v>
      </c>
      <c r="E97" s="6">
        <v>89312</v>
      </c>
      <c r="F97" s="6">
        <v>40719</v>
      </c>
      <c r="G97" s="6">
        <v>45846</v>
      </c>
      <c r="H97" s="6">
        <v>620028</v>
      </c>
      <c r="I97" s="6">
        <v>129125</v>
      </c>
      <c r="J97" s="232">
        <f t="shared" si="75"/>
        <v>10.315224634944393</v>
      </c>
      <c r="K97" s="232">
        <f t="shared" si="76"/>
        <v>6.5672840581393093</v>
      </c>
      <c r="L97" s="235">
        <f t="shared" si="77"/>
        <v>35.505130687318491</v>
      </c>
      <c r="M97" s="6">
        <v>89312</v>
      </c>
      <c r="N97" s="6">
        <v>38724</v>
      </c>
      <c r="O97" s="6">
        <v>9801</v>
      </c>
      <c r="P97" s="239">
        <f t="shared" si="78"/>
        <v>40787</v>
      </c>
      <c r="Q97" s="6">
        <v>474</v>
      </c>
      <c r="R97" s="6">
        <v>29898</v>
      </c>
      <c r="S97" s="6">
        <v>300</v>
      </c>
      <c r="T97" s="6">
        <v>6446</v>
      </c>
      <c r="U97" s="6">
        <v>3669</v>
      </c>
      <c r="V97" s="6">
        <v>12885</v>
      </c>
      <c r="W97" s="6">
        <v>33316</v>
      </c>
      <c r="X97" s="144">
        <f t="shared" si="79"/>
        <v>43.358115370834824</v>
      </c>
      <c r="Y97" s="144">
        <f t="shared" si="80"/>
        <v>10.973889286993908</v>
      </c>
      <c r="Z97" s="144">
        <f t="shared" si="81"/>
        <v>45.667995342171267</v>
      </c>
      <c r="AA97" s="144">
        <f t="shared" si="82"/>
        <v>14.426952705123611</v>
      </c>
      <c r="AB97" s="146">
        <f t="shared" si="83"/>
        <v>37.302938015048369</v>
      </c>
      <c r="AC97" s="6">
        <v>865827</v>
      </c>
      <c r="AD97" s="6">
        <v>23313</v>
      </c>
      <c r="AE97" s="6">
        <v>17356</v>
      </c>
      <c r="AF97" s="6">
        <v>36716</v>
      </c>
      <c r="AG97" s="6">
        <v>47012</v>
      </c>
      <c r="AH97" s="6">
        <v>22020</v>
      </c>
      <c r="AI97" s="6">
        <v>39779</v>
      </c>
      <c r="AJ97" s="232">
        <f t="shared" si="84"/>
        <v>2.6925702247677656</v>
      </c>
      <c r="AK97" s="232">
        <f t="shared" si="85"/>
        <v>2.0045574924320908</v>
      </c>
      <c r="AL97" s="232">
        <f t="shared" si="86"/>
        <v>4.2405699983945988</v>
      </c>
      <c r="AM97" s="232">
        <f t="shared" si="87"/>
        <v>5.4297221038382952</v>
      </c>
      <c r="AN97" s="232">
        <f t="shared" si="88"/>
        <v>2.5432332325048765</v>
      </c>
      <c r="AO97" s="235">
        <f t="shared" si="89"/>
        <v>4.5943358199732742</v>
      </c>
      <c r="AP97" s="6">
        <v>441637</v>
      </c>
      <c r="AQ97" s="6">
        <v>43873</v>
      </c>
      <c r="AR97" s="6">
        <v>424190</v>
      </c>
      <c r="AS97" s="6">
        <v>45439</v>
      </c>
      <c r="AT97" s="232">
        <f t="shared" si="90"/>
        <v>9.9341767107375514</v>
      </c>
      <c r="AU97" s="232">
        <f t="shared" si="91"/>
        <v>10.711945118932553</v>
      </c>
      <c r="AV97" s="232">
        <f t="shared" si="92"/>
        <v>49.123298101039055</v>
      </c>
      <c r="AW97" s="232">
        <f t="shared" si="93"/>
        <v>50.876701898960938</v>
      </c>
    </row>
    <row r="98" spans="1:49">
      <c r="A98" s="6" t="s">
        <v>62</v>
      </c>
      <c r="B98" s="230" t="s">
        <v>63</v>
      </c>
      <c r="C98" s="6" t="s">
        <v>202</v>
      </c>
      <c r="D98" s="6">
        <v>90873</v>
      </c>
      <c r="E98" s="6">
        <v>9084</v>
      </c>
      <c r="F98" s="6">
        <v>4188</v>
      </c>
      <c r="G98" s="6">
        <v>4525</v>
      </c>
      <c r="H98" s="6">
        <v>59297</v>
      </c>
      <c r="I98" s="6">
        <v>16066</v>
      </c>
      <c r="J98" s="232">
        <f t="shared" si="75"/>
        <v>9.996368558317652</v>
      </c>
      <c r="K98" s="232">
        <f t="shared" si="76"/>
        <v>7.0627519098773979</v>
      </c>
      <c r="L98" s="235">
        <f t="shared" si="77"/>
        <v>28.165069090003737</v>
      </c>
      <c r="M98" s="6">
        <v>9084</v>
      </c>
      <c r="N98" s="6">
        <v>6933</v>
      </c>
      <c r="O98" s="6">
        <v>325</v>
      </c>
      <c r="P98" s="239">
        <f t="shared" si="78"/>
        <v>1826</v>
      </c>
      <c r="Q98" s="6">
        <v>248</v>
      </c>
      <c r="R98" s="6">
        <v>195</v>
      </c>
      <c r="S98" s="6">
        <v>0</v>
      </c>
      <c r="T98" s="6">
        <v>1021</v>
      </c>
      <c r="U98" s="6">
        <v>362</v>
      </c>
      <c r="V98" s="6">
        <v>3289</v>
      </c>
      <c r="W98" s="6">
        <v>5033</v>
      </c>
      <c r="X98" s="144">
        <f t="shared" si="79"/>
        <v>76.32100396301189</v>
      </c>
      <c r="Y98" s="144">
        <f t="shared" si="80"/>
        <v>3.5777190664905327</v>
      </c>
      <c r="Z98" s="144">
        <f t="shared" si="81"/>
        <v>20.10127697049758</v>
      </c>
      <c r="AA98" s="144">
        <f t="shared" si="82"/>
        <v>36.206516952884193</v>
      </c>
      <c r="AB98" s="146">
        <f t="shared" si="83"/>
        <v>55.405107881990311</v>
      </c>
      <c r="AC98" s="6">
        <v>90873</v>
      </c>
      <c r="AD98" s="6">
        <v>3115</v>
      </c>
      <c r="AE98" s="6">
        <v>1489</v>
      </c>
      <c r="AF98" s="6">
        <v>3619</v>
      </c>
      <c r="AG98" s="6">
        <v>3799</v>
      </c>
      <c r="AH98" s="6">
        <v>1768</v>
      </c>
      <c r="AI98" s="6">
        <v>3338</v>
      </c>
      <c r="AJ98" s="232">
        <f t="shared" si="84"/>
        <v>3.4278608607617223</v>
      </c>
      <c r="AK98" s="232">
        <f t="shared" si="85"/>
        <v>1.6385505045503064</v>
      </c>
      <c r="AL98" s="232">
        <f t="shared" si="86"/>
        <v>3.9824810449748553</v>
      </c>
      <c r="AM98" s="232">
        <f t="shared" si="87"/>
        <v>4.1805596821938309</v>
      </c>
      <c r="AN98" s="232">
        <f t="shared" si="88"/>
        <v>1.945572392239719</v>
      </c>
      <c r="AO98" s="235">
        <f t="shared" si="89"/>
        <v>3.6732582835385648</v>
      </c>
      <c r="AP98" s="6">
        <v>45764</v>
      </c>
      <c r="AQ98" s="6">
        <v>4470</v>
      </c>
      <c r="AR98" s="6">
        <v>45109</v>
      </c>
      <c r="AS98" s="6">
        <v>4614</v>
      </c>
      <c r="AT98" s="232">
        <f t="shared" si="90"/>
        <v>9.7675028406607822</v>
      </c>
      <c r="AU98" s="232">
        <f t="shared" si="91"/>
        <v>10.22855749406992</v>
      </c>
      <c r="AV98" s="232">
        <f t="shared" si="92"/>
        <v>49.207397622192865</v>
      </c>
      <c r="AW98" s="232">
        <f t="shared" si="93"/>
        <v>50.792602377807142</v>
      </c>
    </row>
    <row r="99" spans="1:49">
      <c r="A99" s="6" t="s">
        <v>148</v>
      </c>
      <c r="B99" s="230" t="s">
        <v>149</v>
      </c>
      <c r="C99" s="6" t="s">
        <v>203</v>
      </c>
      <c r="D99" s="6">
        <v>703142</v>
      </c>
      <c r="E99" s="6">
        <v>64652</v>
      </c>
      <c r="F99" s="6">
        <v>35057</v>
      </c>
      <c r="G99" s="6">
        <v>26808</v>
      </c>
      <c r="H99" s="6">
        <v>510832</v>
      </c>
      <c r="I99" s="6">
        <v>85275</v>
      </c>
      <c r="J99" s="232">
        <f t="shared" si="75"/>
        <v>9.1947288030013858</v>
      </c>
      <c r="K99" s="232">
        <f t="shared" si="76"/>
        <v>6.8627259059730008</v>
      </c>
      <c r="L99" s="235">
        <f t="shared" si="77"/>
        <v>31.437115215479334</v>
      </c>
      <c r="M99" s="6">
        <v>64652</v>
      </c>
      <c r="N99" s="6">
        <v>42368</v>
      </c>
      <c r="O99" s="6">
        <v>7065</v>
      </c>
      <c r="P99" s="239">
        <f t="shared" si="78"/>
        <v>15219</v>
      </c>
      <c r="Q99" s="6">
        <v>803</v>
      </c>
      <c r="R99" s="6">
        <v>8128</v>
      </c>
      <c r="S99" s="6">
        <v>160</v>
      </c>
      <c r="T99" s="6">
        <v>1394</v>
      </c>
      <c r="U99" s="6">
        <v>4734</v>
      </c>
      <c r="V99" s="6">
        <v>3891</v>
      </c>
      <c r="W99" s="6">
        <v>40457</v>
      </c>
      <c r="X99" s="144">
        <f t="shared" si="79"/>
        <v>65.532388789209932</v>
      </c>
      <c r="Y99" s="144">
        <f t="shared" si="80"/>
        <v>10.927736187588938</v>
      </c>
      <c r="Z99" s="144">
        <f t="shared" si="81"/>
        <v>23.539875023201137</v>
      </c>
      <c r="AA99" s="144">
        <f t="shared" si="82"/>
        <v>6.0183753016147996</v>
      </c>
      <c r="AB99" s="146">
        <f t="shared" si="83"/>
        <v>62.576563756728333</v>
      </c>
      <c r="AC99" s="6">
        <v>703142</v>
      </c>
      <c r="AD99" s="6">
        <v>17840</v>
      </c>
      <c r="AE99" s="6">
        <v>10464</v>
      </c>
      <c r="AF99" s="6">
        <v>28638</v>
      </c>
      <c r="AG99" s="6">
        <v>29148</v>
      </c>
      <c r="AH99" s="6">
        <v>11929</v>
      </c>
      <c r="AI99" s="6">
        <v>22617</v>
      </c>
      <c r="AJ99" s="232">
        <f t="shared" si="84"/>
        <v>2.537183100995247</v>
      </c>
      <c r="AK99" s="232">
        <f t="shared" si="85"/>
        <v>1.4881773525120106</v>
      </c>
      <c r="AL99" s="232">
        <f t="shared" si="86"/>
        <v>4.0728615272590742</v>
      </c>
      <c r="AM99" s="232">
        <f t="shared" si="87"/>
        <v>4.1453931069399923</v>
      </c>
      <c r="AN99" s="232">
        <f t="shared" si="88"/>
        <v>1.6965278706150393</v>
      </c>
      <c r="AO99" s="235">
        <f t="shared" si="89"/>
        <v>3.2165622306731785</v>
      </c>
      <c r="AP99" s="6">
        <v>353743</v>
      </c>
      <c r="AQ99" s="6">
        <v>30560</v>
      </c>
      <c r="AR99" s="6">
        <v>349399</v>
      </c>
      <c r="AS99" s="6">
        <v>34092</v>
      </c>
      <c r="AT99" s="232">
        <f t="shared" si="90"/>
        <v>8.639040207156043</v>
      </c>
      <c r="AU99" s="232">
        <f t="shared" si="91"/>
        <v>9.7573261514772511</v>
      </c>
      <c r="AV99" s="232">
        <f t="shared" si="92"/>
        <v>47.268452638742808</v>
      </c>
      <c r="AW99" s="232">
        <f t="shared" si="93"/>
        <v>52.731547361257192</v>
      </c>
    </row>
    <row r="100" spans="1:49">
      <c r="A100" s="6" t="s">
        <v>148</v>
      </c>
      <c r="B100" s="230" t="s">
        <v>149</v>
      </c>
      <c r="C100" s="6" t="s">
        <v>204</v>
      </c>
      <c r="D100" s="6">
        <v>211619</v>
      </c>
      <c r="E100" s="6">
        <v>34163</v>
      </c>
      <c r="F100" s="6">
        <v>19570</v>
      </c>
      <c r="G100" s="6">
        <v>11813</v>
      </c>
      <c r="H100" s="6">
        <v>134175</v>
      </c>
      <c r="I100" s="6">
        <v>30725</v>
      </c>
      <c r="J100" s="232">
        <f t="shared" si="75"/>
        <v>16.143635495867574</v>
      </c>
      <c r="K100" s="232">
        <f t="shared" si="76"/>
        <v>14.585429476430035</v>
      </c>
      <c r="L100" s="235">
        <f t="shared" si="77"/>
        <v>38.44751830756713</v>
      </c>
      <c r="M100" s="6">
        <v>34163</v>
      </c>
      <c r="N100" s="6">
        <v>29763</v>
      </c>
      <c r="O100" s="6">
        <v>715</v>
      </c>
      <c r="P100" s="239">
        <f t="shared" si="78"/>
        <v>3685</v>
      </c>
      <c r="Q100" s="6">
        <v>710</v>
      </c>
      <c r="R100" s="6">
        <v>576</v>
      </c>
      <c r="S100" s="6">
        <v>97</v>
      </c>
      <c r="T100" s="6">
        <v>284</v>
      </c>
      <c r="U100" s="6">
        <v>2018</v>
      </c>
      <c r="V100" s="6">
        <v>1568</v>
      </c>
      <c r="W100" s="6">
        <v>28868</v>
      </c>
      <c r="X100" s="144">
        <f t="shared" si="79"/>
        <v>87.120569036677111</v>
      </c>
      <c r="Y100" s="144">
        <f t="shared" si="80"/>
        <v>2.0929075315399701</v>
      </c>
      <c r="Z100" s="144">
        <f t="shared" si="81"/>
        <v>10.786523431782923</v>
      </c>
      <c r="AA100" s="144">
        <f t="shared" si="82"/>
        <v>4.589760852384158</v>
      </c>
      <c r="AB100" s="146">
        <f t="shared" si="83"/>
        <v>84.500775693001202</v>
      </c>
      <c r="AC100" s="6">
        <v>211619</v>
      </c>
      <c r="AD100" s="6">
        <v>8837</v>
      </c>
      <c r="AE100" s="6">
        <v>5371</v>
      </c>
      <c r="AF100" s="6">
        <v>15096</v>
      </c>
      <c r="AG100" s="6">
        <v>16711</v>
      </c>
      <c r="AH100" s="6">
        <v>6094</v>
      </c>
      <c r="AI100" s="6">
        <v>11500</v>
      </c>
      <c r="AJ100" s="232">
        <f t="shared" si="84"/>
        <v>4.1759010296806993</v>
      </c>
      <c r="AK100" s="232">
        <f t="shared" si="85"/>
        <v>2.538051876249297</v>
      </c>
      <c r="AL100" s="232">
        <f t="shared" si="86"/>
        <v>7.1335749625506217</v>
      </c>
      <c r="AM100" s="232">
        <f t="shared" si="87"/>
        <v>7.8967389506613301</v>
      </c>
      <c r="AN100" s="232">
        <f t="shared" si="88"/>
        <v>2.8797036182951437</v>
      </c>
      <c r="AO100" s="235">
        <f t="shared" si="89"/>
        <v>5.4342946521815154</v>
      </c>
      <c r="AP100" s="6">
        <v>102546</v>
      </c>
      <c r="AQ100" s="6">
        <v>15809</v>
      </c>
      <c r="AR100" s="6">
        <v>109073</v>
      </c>
      <c r="AS100" s="6">
        <v>18354</v>
      </c>
      <c r="AT100" s="232">
        <f t="shared" si="90"/>
        <v>15.416496011546037</v>
      </c>
      <c r="AU100" s="232">
        <f t="shared" si="91"/>
        <v>16.827262475589745</v>
      </c>
      <c r="AV100" s="232">
        <f t="shared" si="92"/>
        <v>46.275210022539007</v>
      </c>
      <c r="AW100" s="232">
        <f t="shared" si="93"/>
        <v>53.724789977460993</v>
      </c>
    </row>
    <row r="101" spans="1:49">
      <c r="A101" s="6" t="s">
        <v>72</v>
      </c>
      <c r="B101" s="230" t="s">
        <v>73</v>
      </c>
      <c r="C101" s="6" t="s">
        <v>205</v>
      </c>
      <c r="D101" s="6">
        <v>256226</v>
      </c>
      <c r="E101" s="6">
        <v>35622</v>
      </c>
      <c r="F101" s="6">
        <v>18827</v>
      </c>
      <c r="G101" s="6">
        <v>14886</v>
      </c>
      <c r="H101" s="6">
        <v>165756</v>
      </c>
      <c r="I101" s="6">
        <v>44891</v>
      </c>
      <c r="J101" s="232">
        <f t="shared" si="75"/>
        <v>13.902570387080157</v>
      </c>
      <c r="K101" s="232">
        <f t="shared" si="76"/>
        <v>11.358261541060353</v>
      </c>
      <c r="L101" s="235">
        <f t="shared" si="77"/>
        <v>33.160321668040368</v>
      </c>
      <c r="M101" s="6">
        <v>35622</v>
      </c>
      <c r="N101" s="6">
        <v>25515</v>
      </c>
      <c r="O101" s="6">
        <v>7905</v>
      </c>
      <c r="P101" s="239">
        <f t="shared" si="78"/>
        <v>2202</v>
      </c>
      <c r="Q101" s="6">
        <v>172</v>
      </c>
      <c r="R101" s="6">
        <v>841</v>
      </c>
      <c r="S101" s="6">
        <v>25</v>
      </c>
      <c r="T101" s="6">
        <v>265</v>
      </c>
      <c r="U101" s="6">
        <v>899</v>
      </c>
      <c r="V101" s="6">
        <v>2638</v>
      </c>
      <c r="W101" s="6">
        <v>23415</v>
      </c>
      <c r="X101" s="144">
        <f t="shared" si="79"/>
        <v>71.627084386053568</v>
      </c>
      <c r="Y101" s="144">
        <f t="shared" si="80"/>
        <v>22.191342428836116</v>
      </c>
      <c r="Z101" s="144">
        <f t="shared" si="81"/>
        <v>6.1815731851103246</v>
      </c>
      <c r="AA101" s="144">
        <f t="shared" si="82"/>
        <v>7.4055359047779463</v>
      </c>
      <c r="AB101" s="146">
        <f t="shared" si="83"/>
        <v>65.731851103250804</v>
      </c>
      <c r="AC101" s="6">
        <v>256226</v>
      </c>
      <c r="AD101" s="6">
        <v>8838</v>
      </c>
      <c r="AE101" s="6">
        <v>6211</v>
      </c>
      <c r="AF101" s="6">
        <v>14000</v>
      </c>
      <c r="AG101" s="6">
        <v>18773</v>
      </c>
      <c r="AH101" s="6">
        <v>6776</v>
      </c>
      <c r="AI101" s="6">
        <v>13713</v>
      </c>
      <c r="AJ101" s="232">
        <f t="shared" si="84"/>
        <v>3.4492986660214031</v>
      </c>
      <c r="AK101" s="232">
        <f t="shared" si="85"/>
        <v>2.4240319093300449</v>
      </c>
      <c r="AL101" s="232">
        <f t="shared" si="86"/>
        <v>5.4639263774948672</v>
      </c>
      <c r="AM101" s="232">
        <f t="shared" si="87"/>
        <v>7.3267349917650826</v>
      </c>
      <c r="AN101" s="232">
        <f t="shared" si="88"/>
        <v>2.644540366707516</v>
      </c>
      <c r="AO101" s="235">
        <f t="shared" si="89"/>
        <v>5.3519158867562231</v>
      </c>
      <c r="AP101" s="6">
        <v>124195</v>
      </c>
      <c r="AQ101" s="6">
        <v>18083</v>
      </c>
      <c r="AR101" s="6">
        <v>132031</v>
      </c>
      <c r="AS101" s="6">
        <v>17539</v>
      </c>
      <c r="AT101" s="232">
        <f t="shared" si="90"/>
        <v>14.560167478561938</v>
      </c>
      <c r="AU101" s="232">
        <f t="shared" si="91"/>
        <v>13.284001484499852</v>
      </c>
      <c r="AV101" s="232">
        <f t="shared" si="92"/>
        <v>50.763573072820165</v>
      </c>
      <c r="AW101" s="232">
        <f t="shared" si="93"/>
        <v>49.236426927179835</v>
      </c>
    </row>
    <row r="102" spans="1:49">
      <c r="A102" s="6" t="s">
        <v>148</v>
      </c>
      <c r="B102" s="230" t="s">
        <v>149</v>
      </c>
      <c r="C102" s="6" t="s">
        <v>206</v>
      </c>
      <c r="D102" s="6">
        <v>206240</v>
      </c>
      <c r="E102" s="6">
        <v>31025</v>
      </c>
      <c r="F102" s="6">
        <v>18373</v>
      </c>
      <c r="G102" s="6">
        <v>10885</v>
      </c>
      <c r="H102" s="6">
        <v>135277</v>
      </c>
      <c r="I102" s="6">
        <v>26093</v>
      </c>
      <c r="J102" s="232">
        <f t="shared" si="75"/>
        <v>15.043153607447636</v>
      </c>
      <c r="K102" s="232">
        <f t="shared" si="76"/>
        <v>13.581761866392661</v>
      </c>
      <c r="L102" s="235">
        <f t="shared" si="77"/>
        <v>41.716169087494734</v>
      </c>
      <c r="M102" s="6">
        <v>31025</v>
      </c>
      <c r="N102" s="6">
        <v>21664</v>
      </c>
      <c r="O102" s="6">
        <v>3198</v>
      </c>
      <c r="P102" s="239">
        <f t="shared" si="78"/>
        <v>6163</v>
      </c>
      <c r="Q102" s="6">
        <v>590</v>
      </c>
      <c r="R102" s="6">
        <v>2567</v>
      </c>
      <c r="S102" s="6">
        <v>312</v>
      </c>
      <c r="T102" s="6">
        <v>452</v>
      </c>
      <c r="U102" s="6">
        <v>2242</v>
      </c>
      <c r="V102" s="6">
        <v>2553</v>
      </c>
      <c r="W102" s="6">
        <v>20075</v>
      </c>
      <c r="X102" s="144">
        <f t="shared" si="79"/>
        <v>69.82755842062852</v>
      </c>
      <c r="Y102" s="144">
        <f t="shared" si="80"/>
        <v>10.30781627719581</v>
      </c>
      <c r="Z102" s="144">
        <f t="shared" si="81"/>
        <v>19.864625302175664</v>
      </c>
      <c r="AA102" s="144">
        <f t="shared" si="82"/>
        <v>8.2288477034649468</v>
      </c>
      <c r="AB102" s="146">
        <f t="shared" si="83"/>
        <v>64.705882352941174</v>
      </c>
      <c r="AC102" s="6">
        <v>206240</v>
      </c>
      <c r="AD102" s="6">
        <v>8666</v>
      </c>
      <c r="AE102" s="6">
        <v>5845</v>
      </c>
      <c r="AF102" s="6">
        <v>11646</v>
      </c>
      <c r="AG102" s="6">
        <v>15357</v>
      </c>
      <c r="AH102" s="6">
        <v>5730</v>
      </c>
      <c r="AI102" s="6">
        <v>11119</v>
      </c>
      <c r="AJ102" s="232">
        <f t="shared" si="84"/>
        <v>4.2019006982156704</v>
      </c>
      <c r="AK102" s="232">
        <f t="shared" si="85"/>
        <v>2.8340768037238169</v>
      </c>
      <c r="AL102" s="232">
        <f t="shared" si="86"/>
        <v>5.6468192397207133</v>
      </c>
      <c r="AM102" s="232">
        <f t="shared" si="87"/>
        <v>7.446179208688906</v>
      </c>
      <c r="AN102" s="232">
        <f t="shared" si="88"/>
        <v>2.7783165244375483</v>
      </c>
      <c r="AO102" s="235">
        <f t="shared" si="89"/>
        <v>5.3912916989914663</v>
      </c>
      <c r="AP102" s="6">
        <v>102647</v>
      </c>
      <c r="AQ102" s="6">
        <v>15185</v>
      </c>
      <c r="AR102" s="6">
        <v>103593</v>
      </c>
      <c r="AS102" s="6">
        <v>15840</v>
      </c>
      <c r="AT102" s="232">
        <f t="shared" si="90"/>
        <v>14.793418219723907</v>
      </c>
      <c r="AU102" s="232">
        <f t="shared" si="91"/>
        <v>15.290608438794125</v>
      </c>
      <c r="AV102" s="232">
        <f t="shared" si="92"/>
        <v>48.944399677679293</v>
      </c>
      <c r="AW102" s="232">
        <f t="shared" si="93"/>
        <v>51.055600322320707</v>
      </c>
    </row>
    <row r="103" spans="1:49">
      <c r="A103" s="6" t="s">
        <v>72</v>
      </c>
      <c r="B103" s="230" t="s">
        <v>73</v>
      </c>
      <c r="C103" s="6" t="s">
        <v>207</v>
      </c>
      <c r="D103" s="6">
        <v>373039</v>
      </c>
      <c r="E103" s="6">
        <v>44874</v>
      </c>
      <c r="F103" s="6">
        <v>23950</v>
      </c>
      <c r="G103" s="6">
        <v>17707</v>
      </c>
      <c r="H103" s="6">
        <v>245278</v>
      </c>
      <c r="I103" s="6">
        <v>45720</v>
      </c>
      <c r="J103" s="232">
        <f t="shared" si="75"/>
        <v>12.029305246904478</v>
      </c>
      <c r="K103" s="232">
        <f t="shared" si="76"/>
        <v>9.7644305645023195</v>
      </c>
      <c r="L103" s="235">
        <f t="shared" si="77"/>
        <v>38.729221347331581</v>
      </c>
      <c r="M103" s="6">
        <v>44874</v>
      </c>
      <c r="N103" s="6">
        <v>28180</v>
      </c>
      <c r="O103" s="6">
        <v>13203</v>
      </c>
      <c r="P103" s="239">
        <f t="shared" si="78"/>
        <v>3491</v>
      </c>
      <c r="Q103" s="6">
        <v>227</v>
      </c>
      <c r="R103" s="6">
        <v>802</v>
      </c>
      <c r="S103" s="6">
        <v>0</v>
      </c>
      <c r="T103" s="6">
        <v>1265</v>
      </c>
      <c r="U103" s="6">
        <v>1197</v>
      </c>
      <c r="V103" s="6">
        <v>11539</v>
      </c>
      <c r="W103" s="6">
        <v>18866</v>
      </c>
      <c r="X103" s="144">
        <f t="shared" si="79"/>
        <v>62.79805678120961</v>
      </c>
      <c r="Y103" s="144">
        <f t="shared" si="80"/>
        <v>29.422382671480147</v>
      </c>
      <c r="Z103" s="144">
        <f t="shared" si="81"/>
        <v>7.779560547310246</v>
      </c>
      <c r="AA103" s="144">
        <f t="shared" si="82"/>
        <v>25.714222043945266</v>
      </c>
      <c r="AB103" s="146">
        <f t="shared" si="83"/>
        <v>42.042162499442888</v>
      </c>
      <c r="AC103" s="6">
        <v>373039</v>
      </c>
      <c r="AD103" s="6">
        <v>10462</v>
      </c>
      <c r="AE103" s="6">
        <v>9420</v>
      </c>
      <c r="AF103" s="6">
        <v>17607</v>
      </c>
      <c r="AG103" s="6">
        <v>25099</v>
      </c>
      <c r="AH103" s="6">
        <v>9385</v>
      </c>
      <c r="AI103" s="6">
        <v>17018</v>
      </c>
      <c r="AJ103" s="232">
        <f t="shared" si="84"/>
        <v>2.8045325019636018</v>
      </c>
      <c r="AK103" s="232">
        <f t="shared" si="85"/>
        <v>2.525205139409016</v>
      </c>
      <c r="AL103" s="232">
        <f t="shared" si="86"/>
        <v>4.7198818354113108</v>
      </c>
      <c r="AM103" s="232">
        <f t="shared" si="87"/>
        <v>6.7282509335485035</v>
      </c>
      <c r="AN103" s="232">
        <f t="shared" si="88"/>
        <v>2.515822742394227</v>
      </c>
      <c r="AO103" s="235">
        <f t="shared" si="89"/>
        <v>4.5619894970767136</v>
      </c>
      <c r="AP103" s="6">
        <v>179811</v>
      </c>
      <c r="AQ103" s="6">
        <v>20585</v>
      </c>
      <c r="AR103" s="6">
        <v>193228</v>
      </c>
      <c r="AS103" s="6">
        <v>24289</v>
      </c>
      <c r="AT103" s="232">
        <f t="shared" si="90"/>
        <v>11.448131649342921</v>
      </c>
      <c r="AU103" s="232">
        <f t="shared" si="91"/>
        <v>12.570124412611008</v>
      </c>
      <c r="AV103" s="232">
        <f t="shared" si="92"/>
        <v>45.872888532334983</v>
      </c>
      <c r="AW103" s="232">
        <f t="shared" si="93"/>
        <v>54.12711146766501</v>
      </c>
    </row>
    <row r="104" spans="1:49">
      <c r="A104" s="6" t="s">
        <v>58</v>
      </c>
      <c r="B104" s="230" t="s">
        <v>59</v>
      </c>
      <c r="C104" s="6" t="s">
        <v>208</v>
      </c>
      <c r="D104" s="6">
        <v>521856</v>
      </c>
      <c r="E104" s="6">
        <v>79510</v>
      </c>
      <c r="F104" s="6">
        <v>43951</v>
      </c>
      <c r="G104" s="6">
        <v>29135</v>
      </c>
      <c r="H104" s="6">
        <v>333565</v>
      </c>
      <c r="I104" s="6">
        <v>73426</v>
      </c>
      <c r="J104" s="232">
        <f t="shared" si="75"/>
        <v>15.236003801815059</v>
      </c>
      <c r="K104" s="232">
        <f t="shared" si="76"/>
        <v>13.176142580906269</v>
      </c>
      <c r="L104" s="235">
        <f t="shared" si="77"/>
        <v>39.679405115354236</v>
      </c>
      <c r="M104" s="6">
        <v>79510</v>
      </c>
      <c r="N104" s="6">
        <v>59887</v>
      </c>
      <c r="O104" s="6">
        <v>3803</v>
      </c>
      <c r="P104" s="239">
        <f t="shared" si="78"/>
        <v>15820</v>
      </c>
      <c r="Q104" s="6">
        <v>3228</v>
      </c>
      <c r="R104" s="6">
        <v>2096</v>
      </c>
      <c r="S104" s="6">
        <v>55</v>
      </c>
      <c r="T104" s="6">
        <v>6436</v>
      </c>
      <c r="U104" s="6">
        <v>4005</v>
      </c>
      <c r="V104" s="6">
        <v>28668</v>
      </c>
      <c r="W104" s="6">
        <v>41571</v>
      </c>
      <c r="X104" s="144">
        <f t="shared" si="79"/>
        <v>75.320085523833484</v>
      </c>
      <c r="Y104" s="144">
        <f t="shared" si="80"/>
        <v>4.7830461577160106</v>
      </c>
      <c r="Z104" s="144">
        <f t="shared" si="81"/>
        <v>19.896868318450508</v>
      </c>
      <c r="AA104" s="144">
        <f t="shared" si="82"/>
        <v>36.055842032448751</v>
      </c>
      <c r="AB104" s="146">
        <f t="shared" si="83"/>
        <v>52.283989435291154</v>
      </c>
      <c r="AC104" s="6">
        <v>521856</v>
      </c>
      <c r="AD104" s="6">
        <v>22609</v>
      </c>
      <c r="AE104" s="6">
        <v>14302</v>
      </c>
      <c r="AF104" s="6">
        <v>33591</v>
      </c>
      <c r="AG104" s="6">
        <v>39757</v>
      </c>
      <c r="AH104" s="6">
        <v>14603</v>
      </c>
      <c r="AI104" s="6">
        <v>27177</v>
      </c>
      <c r="AJ104" s="232">
        <f t="shared" si="84"/>
        <v>4.3324212043168995</v>
      </c>
      <c r="AK104" s="232">
        <f t="shared" si="85"/>
        <v>2.7406027716458179</v>
      </c>
      <c r="AL104" s="232">
        <f t="shared" si="86"/>
        <v>6.4368331493745403</v>
      </c>
      <c r="AM104" s="232">
        <f t="shared" si="87"/>
        <v>7.6183851483934264</v>
      </c>
      <c r="AN104" s="232">
        <f t="shared" si="88"/>
        <v>2.7982815182732401</v>
      </c>
      <c r="AO104" s="235">
        <f t="shared" si="89"/>
        <v>5.2077584621044881</v>
      </c>
      <c r="AP104" s="6">
        <v>253585</v>
      </c>
      <c r="AQ104" s="6">
        <v>37527</v>
      </c>
      <c r="AR104" s="6">
        <v>268271</v>
      </c>
      <c r="AS104" s="6">
        <v>41983</v>
      </c>
      <c r="AT104" s="232">
        <f t="shared" si="90"/>
        <v>14.798588244572825</v>
      </c>
      <c r="AU104" s="232">
        <f t="shared" si="91"/>
        <v>15.649473852932298</v>
      </c>
      <c r="AV104" s="232">
        <f t="shared" si="92"/>
        <v>47.197836750094332</v>
      </c>
      <c r="AW104" s="232">
        <f t="shared" si="93"/>
        <v>52.802163249905675</v>
      </c>
    </row>
    <row r="105" spans="1:49">
      <c r="A105" s="6" t="s">
        <v>126</v>
      </c>
      <c r="B105" s="230" t="s">
        <v>127</v>
      </c>
      <c r="C105" s="6" t="s">
        <v>209</v>
      </c>
      <c r="D105" s="6">
        <v>398703</v>
      </c>
      <c r="E105" s="6">
        <v>59114</v>
      </c>
      <c r="F105" s="6">
        <v>34023</v>
      </c>
      <c r="G105" s="6">
        <v>20252</v>
      </c>
      <c r="H105" s="6">
        <v>245980</v>
      </c>
      <c r="I105" s="6">
        <v>53785</v>
      </c>
      <c r="J105" s="232">
        <f t="shared" si="75"/>
        <v>14.826575169988686</v>
      </c>
      <c r="K105" s="232">
        <f t="shared" si="76"/>
        <v>13.831612326205384</v>
      </c>
      <c r="L105" s="235">
        <f t="shared" si="77"/>
        <v>37.653620898019895</v>
      </c>
      <c r="M105" s="6">
        <v>59114</v>
      </c>
      <c r="N105" s="6">
        <v>38659</v>
      </c>
      <c r="O105" s="6">
        <v>10204</v>
      </c>
      <c r="P105" s="239">
        <f t="shared" si="78"/>
        <v>10251</v>
      </c>
      <c r="Q105" s="6">
        <v>2836</v>
      </c>
      <c r="R105" s="6">
        <v>978</v>
      </c>
      <c r="S105" s="6">
        <v>46</v>
      </c>
      <c r="T105" s="6">
        <v>1426</v>
      </c>
      <c r="U105" s="6">
        <v>4965</v>
      </c>
      <c r="V105" s="6">
        <v>4430</v>
      </c>
      <c r="W105" s="6">
        <v>36247</v>
      </c>
      <c r="X105" s="144">
        <f t="shared" si="79"/>
        <v>65.397367797814383</v>
      </c>
      <c r="Y105" s="144">
        <f t="shared" si="80"/>
        <v>17.261562404844877</v>
      </c>
      <c r="Z105" s="144">
        <f t="shared" si="81"/>
        <v>17.34106979734073</v>
      </c>
      <c r="AA105" s="144">
        <f t="shared" si="82"/>
        <v>7.4939946543965892</v>
      </c>
      <c r="AB105" s="146">
        <f t="shared" si="83"/>
        <v>61.317116080793042</v>
      </c>
      <c r="AC105" s="6">
        <v>398703</v>
      </c>
      <c r="AD105" s="6">
        <v>16112</v>
      </c>
      <c r="AE105" s="6">
        <v>12936</v>
      </c>
      <c r="AF105" s="6">
        <v>23267</v>
      </c>
      <c r="AG105" s="6">
        <v>31080</v>
      </c>
      <c r="AH105" s="6">
        <v>10167</v>
      </c>
      <c r="AI105" s="6">
        <v>18670</v>
      </c>
      <c r="AJ105" s="232">
        <f t="shared" si="84"/>
        <v>4.0411032773768945</v>
      </c>
      <c r="AK105" s="232">
        <f t="shared" si="85"/>
        <v>3.2445203572584105</v>
      </c>
      <c r="AL105" s="232">
        <f t="shared" si="86"/>
        <v>5.8356721670015022</v>
      </c>
      <c r="AM105" s="232">
        <f t="shared" si="87"/>
        <v>7.7952761830234527</v>
      </c>
      <c r="AN105" s="232">
        <f t="shared" si="88"/>
        <v>2.5500184347747572</v>
      </c>
      <c r="AO105" s="235">
        <f t="shared" si="89"/>
        <v>4.682683601578117</v>
      </c>
      <c r="AP105" s="6">
        <v>193091</v>
      </c>
      <c r="AQ105" s="6">
        <v>26985</v>
      </c>
      <c r="AR105" s="6">
        <v>205612</v>
      </c>
      <c r="AS105" s="6">
        <v>32129</v>
      </c>
      <c r="AT105" s="232">
        <f t="shared" si="90"/>
        <v>13.975275906178952</v>
      </c>
      <c r="AU105" s="232">
        <f t="shared" si="91"/>
        <v>15.626033499990271</v>
      </c>
      <c r="AV105" s="232">
        <f t="shared" si="92"/>
        <v>45.649084819162972</v>
      </c>
      <c r="AW105" s="232">
        <f t="shared" si="93"/>
        <v>54.350915180837021</v>
      </c>
    </row>
    <row r="106" spans="1:49">
      <c r="A106" s="6" t="s">
        <v>76</v>
      </c>
      <c r="B106" s="230" t="s">
        <v>77</v>
      </c>
      <c r="C106" s="6" t="s">
        <v>210</v>
      </c>
      <c r="D106" s="6">
        <v>339309</v>
      </c>
      <c r="E106" s="6">
        <v>38035</v>
      </c>
      <c r="F106" s="6">
        <v>15444</v>
      </c>
      <c r="G106" s="6">
        <v>21189</v>
      </c>
      <c r="H106" s="6">
        <v>212400</v>
      </c>
      <c r="I106" s="6">
        <v>67194</v>
      </c>
      <c r="J106" s="232">
        <f t="shared" si="75"/>
        <v>11.20954646060081</v>
      </c>
      <c r="K106" s="232">
        <f t="shared" si="76"/>
        <v>7.2711864406779663</v>
      </c>
      <c r="L106" s="235">
        <f t="shared" si="77"/>
        <v>31.534065541566207</v>
      </c>
      <c r="M106" s="6">
        <v>38035</v>
      </c>
      <c r="N106" s="6">
        <v>6687</v>
      </c>
      <c r="O106" s="6">
        <v>613</v>
      </c>
      <c r="P106" s="239">
        <f t="shared" si="78"/>
        <v>30735</v>
      </c>
      <c r="Q106" s="6">
        <v>9</v>
      </c>
      <c r="R106" s="6">
        <v>21296</v>
      </c>
      <c r="S106" s="6">
        <v>3616</v>
      </c>
      <c r="T106" s="6">
        <v>206</v>
      </c>
      <c r="U106" s="6">
        <v>5608</v>
      </c>
      <c r="V106" s="6">
        <v>2128</v>
      </c>
      <c r="W106" s="6">
        <v>6142</v>
      </c>
      <c r="X106" s="144">
        <f t="shared" si="79"/>
        <v>17.581175233337714</v>
      </c>
      <c r="Y106" s="144">
        <f t="shared" si="80"/>
        <v>1.6116734586565005</v>
      </c>
      <c r="Z106" s="144">
        <f t="shared" si="81"/>
        <v>80.807151308005785</v>
      </c>
      <c r="AA106" s="144">
        <f t="shared" si="82"/>
        <v>5.5948468515840668</v>
      </c>
      <c r="AB106" s="146">
        <f t="shared" si="83"/>
        <v>16.148284474825818</v>
      </c>
      <c r="AC106" s="6">
        <v>339309</v>
      </c>
      <c r="AD106" s="6">
        <v>11816</v>
      </c>
      <c r="AE106" s="6">
        <v>5526</v>
      </c>
      <c r="AF106" s="6">
        <v>13432</v>
      </c>
      <c r="AG106" s="6">
        <v>20813</v>
      </c>
      <c r="AH106" s="6">
        <v>7352</v>
      </c>
      <c r="AI106" s="6">
        <v>15268</v>
      </c>
      <c r="AJ106" s="232">
        <f t="shared" si="84"/>
        <v>3.4823715256595023</v>
      </c>
      <c r="AK106" s="232">
        <f t="shared" si="85"/>
        <v>1.6286040158085995</v>
      </c>
      <c r="AL106" s="232">
        <f t="shared" si="86"/>
        <v>3.9586335758851079</v>
      </c>
      <c r="AM106" s="232">
        <f t="shared" si="87"/>
        <v>6.1339369129613424</v>
      </c>
      <c r="AN106" s="232">
        <f t="shared" si="88"/>
        <v>2.1667565552343144</v>
      </c>
      <c r="AO106" s="235">
        <f t="shared" si="89"/>
        <v>4.4997332814632092</v>
      </c>
      <c r="AP106" s="6">
        <v>166039</v>
      </c>
      <c r="AQ106" s="6">
        <v>17902</v>
      </c>
      <c r="AR106" s="6">
        <v>173270</v>
      </c>
      <c r="AS106" s="6">
        <v>20133</v>
      </c>
      <c r="AT106" s="232">
        <f t="shared" si="90"/>
        <v>10.781804274899271</v>
      </c>
      <c r="AU106" s="232">
        <f t="shared" si="91"/>
        <v>11.619437871529982</v>
      </c>
      <c r="AV106" s="232">
        <f t="shared" si="92"/>
        <v>47.067174970421981</v>
      </c>
      <c r="AW106" s="232">
        <f t="shared" si="93"/>
        <v>52.932825029578026</v>
      </c>
    </row>
    <row r="107" spans="1:49">
      <c r="A107" s="6" t="s">
        <v>70</v>
      </c>
      <c r="B107" s="230" t="s">
        <v>71</v>
      </c>
      <c r="C107" s="6" t="s">
        <v>148</v>
      </c>
      <c r="D107" s="6">
        <v>674258</v>
      </c>
      <c r="E107" s="6">
        <v>79612</v>
      </c>
      <c r="F107" s="6">
        <v>46270</v>
      </c>
      <c r="G107" s="6">
        <v>28334</v>
      </c>
      <c r="H107" s="6">
        <v>473613</v>
      </c>
      <c r="I107" s="6">
        <v>79137</v>
      </c>
      <c r="J107" s="232">
        <f t="shared" si="75"/>
        <v>11.807349708865154</v>
      </c>
      <c r="K107" s="232">
        <f t="shared" si="76"/>
        <v>9.7695798046084033</v>
      </c>
      <c r="L107" s="235">
        <f t="shared" si="77"/>
        <v>35.803732767226457</v>
      </c>
      <c r="M107" s="6">
        <v>79612</v>
      </c>
      <c r="N107" s="6">
        <v>15968</v>
      </c>
      <c r="O107" s="6">
        <v>57494</v>
      </c>
      <c r="P107" s="239">
        <f t="shared" si="78"/>
        <v>6150</v>
      </c>
      <c r="Q107" s="6">
        <v>347</v>
      </c>
      <c r="R107" s="6">
        <v>1816</v>
      </c>
      <c r="S107" s="6">
        <v>32</v>
      </c>
      <c r="T107" s="6">
        <v>2224</v>
      </c>
      <c r="U107" s="6">
        <v>1731</v>
      </c>
      <c r="V107" s="6">
        <v>5023</v>
      </c>
      <c r="W107" s="6">
        <v>14049</v>
      </c>
      <c r="X107" s="144">
        <f t="shared" si="79"/>
        <v>20.057277797316988</v>
      </c>
      <c r="Y107" s="144">
        <f t="shared" si="80"/>
        <v>72.217756117168264</v>
      </c>
      <c r="Z107" s="144">
        <f t="shared" si="81"/>
        <v>7.7249660855147466</v>
      </c>
      <c r="AA107" s="144">
        <f t="shared" si="82"/>
        <v>6.3093503491935889</v>
      </c>
      <c r="AB107" s="146">
        <f t="shared" si="83"/>
        <v>17.646837160227101</v>
      </c>
      <c r="AC107" s="6">
        <v>674258</v>
      </c>
      <c r="AD107" s="6">
        <v>14538</v>
      </c>
      <c r="AE107" s="6">
        <v>19656</v>
      </c>
      <c r="AF107" s="6">
        <v>30485</v>
      </c>
      <c r="AG107" s="6">
        <v>42239</v>
      </c>
      <c r="AH107" s="6">
        <v>14467</v>
      </c>
      <c r="AI107" s="6">
        <v>27051</v>
      </c>
      <c r="AJ107" s="232">
        <f t="shared" si="84"/>
        <v>2.1561479433688588</v>
      </c>
      <c r="AK107" s="232">
        <f t="shared" si="85"/>
        <v>2.9152045656113832</v>
      </c>
      <c r="AL107" s="232">
        <f t="shared" si="86"/>
        <v>4.5212663401843214</v>
      </c>
      <c r="AM107" s="232">
        <f t="shared" si="87"/>
        <v>6.2645159567999196</v>
      </c>
      <c r="AN107" s="232">
        <f t="shared" si="88"/>
        <v>2.145617849547206</v>
      </c>
      <c r="AO107" s="235">
        <f t="shared" si="89"/>
        <v>4.0119657460497313</v>
      </c>
      <c r="AP107" s="6">
        <v>316869</v>
      </c>
      <c r="AQ107" s="6">
        <v>34734</v>
      </c>
      <c r="AR107" s="6">
        <v>357389</v>
      </c>
      <c r="AS107" s="6">
        <v>44878</v>
      </c>
      <c r="AT107" s="232">
        <f t="shared" si="90"/>
        <v>10.961627675790311</v>
      </c>
      <c r="AU107" s="232">
        <f t="shared" si="91"/>
        <v>12.557185587692961</v>
      </c>
      <c r="AV107" s="232">
        <f t="shared" si="92"/>
        <v>43.629101140531581</v>
      </c>
      <c r="AW107" s="232">
        <f t="shared" si="93"/>
        <v>56.370898859468419</v>
      </c>
    </row>
    <row r="108" spans="1:49">
      <c r="B108" s="230"/>
      <c r="J108" s="232"/>
      <c r="K108" s="232"/>
      <c r="L108" s="235"/>
      <c r="P108" s="239"/>
      <c r="X108" s="144"/>
      <c r="Y108" s="144"/>
      <c r="Z108" s="144"/>
      <c r="AA108" s="144"/>
      <c r="AB108" s="146"/>
      <c r="AJ108" s="232"/>
      <c r="AK108" s="232"/>
      <c r="AL108" s="232"/>
      <c r="AM108" s="232"/>
      <c r="AN108" s="232"/>
      <c r="AO108" s="235"/>
      <c r="AT108" s="232"/>
      <c r="AU108" s="232"/>
      <c r="AV108" s="232"/>
      <c r="AW108" s="232"/>
    </row>
    <row r="109" spans="1:49" s="5" customFormat="1">
      <c r="B109" s="333" t="s">
        <v>211</v>
      </c>
      <c r="C109" s="5" t="s">
        <v>212</v>
      </c>
      <c r="D109" s="6">
        <v>317941631</v>
      </c>
      <c r="E109" s="6">
        <v>40071666</v>
      </c>
      <c r="F109" s="6">
        <v>20240504</v>
      </c>
      <c r="G109" s="5">
        <v>16765983</v>
      </c>
      <c r="H109" s="5">
        <v>196582813</v>
      </c>
      <c r="I109" s="5">
        <v>47941031</v>
      </c>
      <c r="J109" s="330">
        <f>E109/D109*100</f>
        <v>12.603466200373111</v>
      </c>
      <c r="K109" s="232">
        <f>F109/H109*100</f>
        <v>10.296171720769912</v>
      </c>
      <c r="L109" s="331">
        <f>G109/I109*100</f>
        <v>34.972095197535488</v>
      </c>
      <c r="M109" s="6">
        <v>40071666</v>
      </c>
      <c r="N109" s="6">
        <v>30406200</v>
      </c>
      <c r="O109" s="6">
        <v>5535003</v>
      </c>
      <c r="P109" s="332">
        <f>SUM(Q109:U109)</f>
        <v>4130463</v>
      </c>
      <c r="Q109" s="6">
        <v>443140</v>
      </c>
      <c r="R109" s="6">
        <v>1219941</v>
      </c>
      <c r="S109" s="6">
        <v>61092</v>
      </c>
      <c r="T109" s="6">
        <v>1283869</v>
      </c>
      <c r="U109" s="6">
        <v>1122421</v>
      </c>
      <c r="V109" s="6">
        <v>5067077</v>
      </c>
      <c r="W109" s="6">
        <v>27052665</v>
      </c>
      <c r="X109" s="150">
        <f>N109/M109*100</f>
        <v>75.879550403519531</v>
      </c>
      <c r="Y109" s="150">
        <f>O109/M109*100</f>
        <v>13.8127598687811</v>
      </c>
      <c r="Z109" s="150">
        <f>P109/M109*100</f>
        <v>10.307689727699367</v>
      </c>
      <c r="AA109" s="150">
        <f>V109/M109*100</f>
        <v>12.64503701942415</v>
      </c>
      <c r="AB109" s="145">
        <f>W109/M109*100</f>
        <v>67.510706941907529</v>
      </c>
      <c r="AC109" s="6">
        <v>317941631</v>
      </c>
      <c r="AD109" s="6">
        <v>11353583</v>
      </c>
      <c r="AE109" s="6">
        <v>7448320</v>
      </c>
      <c r="AF109" s="6">
        <v>15101598</v>
      </c>
      <c r="AG109" s="6">
        <v>20770244</v>
      </c>
      <c r="AH109" s="6">
        <v>7928915</v>
      </c>
      <c r="AI109" s="6">
        <v>14142412</v>
      </c>
      <c r="AJ109" s="330">
        <f>AD109/AC109*100</f>
        <v>3.5709645711668374</v>
      </c>
      <c r="AK109" s="330">
        <f>AE109/AC109*100</f>
        <v>2.3426689913407408</v>
      </c>
      <c r="AL109" s="330">
        <f>AF109/AC109*100</f>
        <v>4.7498020163329917</v>
      </c>
      <c r="AM109" s="330">
        <f>AG109/AC109*100</f>
        <v>6.5327223536825851</v>
      </c>
      <c r="AN109" s="330">
        <f>AH109/AC109*100</f>
        <v>2.4938272396294021</v>
      </c>
      <c r="AO109" s="331">
        <f>AI109/AC109*100</f>
        <v>4.4481158241274796</v>
      </c>
      <c r="AP109" s="6">
        <v>155385353</v>
      </c>
      <c r="AQ109" s="6">
        <v>19374640</v>
      </c>
      <c r="AR109" s="6">
        <v>162556278</v>
      </c>
      <c r="AS109" s="6">
        <v>20697026</v>
      </c>
      <c r="AT109" s="330">
        <f>AQ109/AP109*100</f>
        <v>12.468768533157691</v>
      </c>
      <c r="AU109" s="330">
        <f>AS109/AR109*100</f>
        <v>12.732221883180667</v>
      </c>
      <c r="AV109" s="330">
        <f>AQ109/(SUM(AS109,AQ109))*100</f>
        <v>48.349973769495882</v>
      </c>
      <c r="AW109" s="330">
        <f>AS109/(SUM(AS109,AQ109))*100</f>
        <v>51.650026230504118</v>
      </c>
    </row>
  </sheetData>
  <mergeCells count="12">
    <mergeCell ref="X2:AB2"/>
    <mergeCell ref="D2:I2"/>
    <mergeCell ref="AP2:AS2"/>
    <mergeCell ref="AT2:AW2"/>
    <mergeCell ref="AP1:AW1"/>
    <mergeCell ref="J2:L2"/>
    <mergeCell ref="D1:L1"/>
    <mergeCell ref="M1:AB1"/>
    <mergeCell ref="AC2:AI2"/>
    <mergeCell ref="AJ2:AO2"/>
    <mergeCell ref="AC1:AO1"/>
    <mergeCell ref="M2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A519"/>
  <sheetViews>
    <sheetView zoomScale="75" zoomScaleNormal="75" zoomScalePageLayoutView="75" workbookViewId="0">
      <pane xSplit="1" topLeftCell="B1" activePane="topRight" state="frozen"/>
      <selection pane="topRight" activeCell="AY35" sqref="AY35"/>
    </sheetView>
  </sheetViews>
  <sheetFormatPr baseColWidth="10" defaultColWidth="8.83203125" defaultRowHeight="15"/>
  <cols>
    <col min="1" max="1" width="20.5" style="141" customWidth="1"/>
    <col min="2" max="2" width="7.6640625" style="141" customWidth="1"/>
    <col min="3" max="3" width="18.5" style="141" hidden="1" customWidth="1"/>
    <col min="4" max="13" width="11.33203125" style="141" customWidth="1"/>
    <col min="14" max="14" width="11.33203125" style="93" customWidth="1"/>
    <col min="15" max="16" width="11.33203125" style="142" customWidth="1"/>
    <col min="17" max="27" width="11.6640625" style="141" customWidth="1"/>
    <col min="28" max="28" width="14.33203125" style="142" customWidth="1"/>
    <col min="29" max="29" width="14.33203125" style="142" hidden="1" customWidth="1"/>
    <col min="30" max="30" width="14.33203125" style="142" customWidth="1"/>
    <col min="31" max="31" width="14.33203125" style="142" hidden="1" customWidth="1"/>
    <col min="32" max="32" width="14.33203125" style="142" customWidth="1"/>
    <col min="33" max="34" width="14.33203125" style="143" customWidth="1"/>
    <col min="35" max="39" width="14.33203125" style="143" hidden="1" customWidth="1"/>
    <col min="40" max="40" width="12.5" style="142" customWidth="1"/>
    <col min="41" max="41" width="11.5" style="142" customWidth="1"/>
    <col min="42" max="43" width="15.6640625" style="142" customWidth="1"/>
    <col min="44" max="44" width="16.1640625" style="94" customWidth="1"/>
    <col min="45" max="46" width="15.1640625" style="16" customWidth="1"/>
    <col min="47" max="47" width="13.5" style="34" customWidth="1"/>
    <col min="48" max="49" width="8.83203125" style="16"/>
    <col min="50" max="50" width="13.1640625" style="16" customWidth="1"/>
    <col min="51" max="16384" width="8.83203125" style="16"/>
  </cols>
  <sheetData>
    <row r="1" spans="1:53" s="15" customFormat="1" ht="15" customHeight="1">
      <c r="A1" s="79" t="s">
        <v>213</v>
      </c>
      <c r="B1" s="80"/>
      <c r="C1" s="81"/>
      <c r="D1" s="363" t="s">
        <v>214</v>
      </c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362" t="s">
        <v>215</v>
      </c>
      <c r="AC1" s="362"/>
      <c r="AD1" s="362"/>
      <c r="AE1" s="362"/>
      <c r="AF1" s="362"/>
      <c r="AG1" s="362"/>
      <c r="AH1" s="362"/>
      <c r="AI1" s="362"/>
      <c r="AJ1" s="362"/>
      <c r="AK1" s="362"/>
      <c r="AL1" s="362"/>
      <c r="AM1" s="362"/>
      <c r="AO1" s="82"/>
      <c r="AP1" s="359" t="s">
        <v>216</v>
      </c>
      <c r="AQ1" s="360"/>
      <c r="AR1" s="360"/>
      <c r="AS1" s="360"/>
      <c r="AT1" s="360"/>
      <c r="AU1" s="360"/>
      <c r="AV1" s="360"/>
      <c r="AW1" s="360"/>
      <c r="AX1" s="360"/>
    </row>
    <row r="2" spans="1:53" s="15" customFormat="1" ht="62.25" customHeight="1">
      <c r="A2" s="79"/>
      <c r="B2" s="80"/>
      <c r="C2" s="81"/>
      <c r="D2" s="365" t="s">
        <v>217</v>
      </c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8"/>
      <c r="Q2" s="80"/>
      <c r="R2" s="80"/>
      <c r="S2" s="80"/>
      <c r="T2" s="80"/>
      <c r="AB2" s="361" t="s">
        <v>218</v>
      </c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225" t="s">
        <v>219</v>
      </c>
      <c r="AO2" s="185" t="s">
        <v>220</v>
      </c>
      <c r="AP2" s="185" t="s">
        <v>221</v>
      </c>
      <c r="AQ2" s="229" t="s">
        <v>222</v>
      </c>
      <c r="AR2" s="225" t="s">
        <v>223</v>
      </c>
      <c r="AS2" s="365" t="s">
        <v>224</v>
      </c>
      <c r="AT2" s="357"/>
      <c r="AU2" s="358"/>
      <c r="AV2" s="357" t="s">
        <v>225</v>
      </c>
      <c r="AW2" s="357"/>
      <c r="AX2" s="358"/>
    </row>
    <row r="3" spans="1:53" s="87" customFormat="1" ht="75" customHeight="1" thickBot="1">
      <c r="A3" s="83" t="s">
        <v>7</v>
      </c>
      <c r="B3" s="83" t="s">
        <v>226</v>
      </c>
      <c r="C3" s="83" t="s">
        <v>9</v>
      </c>
      <c r="D3" s="172" t="s">
        <v>10</v>
      </c>
      <c r="E3" s="172" t="s">
        <v>227</v>
      </c>
      <c r="F3" s="172" t="s">
        <v>228</v>
      </c>
      <c r="G3" s="172" t="s">
        <v>229</v>
      </c>
      <c r="H3" s="172" t="s">
        <v>230</v>
      </c>
      <c r="I3" s="172" t="s">
        <v>231</v>
      </c>
      <c r="J3" s="172" t="s">
        <v>232</v>
      </c>
      <c r="K3" s="172" t="s">
        <v>233</v>
      </c>
      <c r="L3" s="172" t="s">
        <v>234</v>
      </c>
      <c r="M3" s="173" t="s">
        <v>235</v>
      </c>
      <c r="N3" s="174" t="s">
        <v>236</v>
      </c>
      <c r="O3" s="174" t="s">
        <v>237</v>
      </c>
      <c r="P3" s="174" t="s">
        <v>238</v>
      </c>
      <c r="Q3" s="177" t="s">
        <v>239</v>
      </c>
      <c r="R3" s="178" t="s">
        <v>240</v>
      </c>
      <c r="S3" s="178" t="s">
        <v>241</v>
      </c>
      <c r="T3" s="178" t="s">
        <v>242</v>
      </c>
      <c r="U3" s="178" t="s">
        <v>243</v>
      </c>
      <c r="V3" s="178" t="s">
        <v>244</v>
      </c>
      <c r="W3" s="178" t="s">
        <v>245</v>
      </c>
      <c r="X3" s="178" t="s">
        <v>246</v>
      </c>
      <c r="Y3" s="175" t="s">
        <v>247</v>
      </c>
      <c r="Z3" s="175" t="s">
        <v>248</v>
      </c>
      <c r="AA3" s="175" t="s">
        <v>249</v>
      </c>
      <c r="AB3" s="179" t="s">
        <v>250</v>
      </c>
      <c r="AC3" s="179" t="s">
        <v>251</v>
      </c>
      <c r="AD3" s="179" t="s">
        <v>252</v>
      </c>
      <c r="AE3" s="179" t="s">
        <v>253</v>
      </c>
      <c r="AF3" s="180" t="s">
        <v>254</v>
      </c>
      <c r="AG3" s="179" t="s">
        <v>255</v>
      </c>
      <c r="AH3" s="179" t="s">
        <v>256</v>
      </c>
      <c r="AI3" s="84" t="s">
        <v>257</v>
      </c>
      <c r="AJ3" s="85" t="s">
        <v>258</v>
      </c>
      <c r="AK3" s="84" t="s">
        <v>259</v>
      </c>
      <c r="AL3" s="84" t="s">
        <v>260</v>
      </c>
      <c r="AM3" s="86" t="s">
        <v>261</v>
      </c>
      <c r="AN3" s="179" t="s">
        <v>262</v>
      </c>
      <c r="AO3" s="186" t="s">
        <v>263</v>
      </c>
      <c r="AP3" s="187" t="s">
        <v>264</v>
      </c>
      <c r="AQ3" s="183" t="s">
        <v>265</v>
      </c>
      <c r="AR3" s="181" t="s">
        <v>266</v>
      </c>
      <c r="AS3" s="182" t="s">
        <v>267</v>
      </c>
      <c r="AT3" s="196" t="s">
        <v>268</v>
      </c>
      <c r="AU3" s="197" t="s">
        <v>269</v>
      </c>
      <c r="AV3" s="195" t="s">
        <v>270</v>
      </c>
      <c r="AW3" s="196" t="s">
        <v>268</v>
      </c>
      <c r="AX3" s="199" t="s">
        <v>271</v>
      </c>
      <c r="AY3" s="198" t="s">
        <v>272</v>
      </c>
      <c r="AZ3" s="198" t="s">
        <v>273</v>
      </c>
      <c r="BA3" s="198" t="s">
        <v>274</v>
      </c>
    </row>
    <row r="4" spans="1:53" ht="16">
      <c r="A4" s="88" t="s">
        <v>54</v>
      </c>
      <c r="B4" s="89" t="s">
        <v>55</v>
      </c>
      <c r="C4" s="90"/>
      <c r="D4" s="16">
        <v>4864680</v>
      </c>
      <c r="E4" s="16">
        <v>118799</v>
      </c>
      <c r="F4" s="16">
        <v>66724</v>
      </c>
      <c r="G4" s="16">
        <v>52075</v>
      </c>
      <c r="H4" s="6">
        <v>16.7</v>
      </c>
      <c r="I4" s="6">
        <v>49.2</v>
      </c>
      <c r="J4" s="6">
        <v>13.6</v>
      </c>
      <c r="K4" s="91">
        <f t="shared" ref="K4:K35" si="0">D4*(H4/100)</f>
        <v>812401.55999999994</v>
      </c>
      <c r="L4" s="91">
        <f t="shared" ref="L4:L35" si="1">(I4/100)*F4</f>
        <v>32828.208000000006</v>
      </c>
      <c r="M4" s="91">
        <f t="shared" ref="M4:M35" si="2">(J4/100)*G4</f>
        <v>7082.2000000000007</v>
      </c>
      <c r="N4" s="92">
        <f t="shared" ref="N4:N35" si="3">L4/K4*100</f>
        <v>4.0408844118910858</v>
      </c>
      <c r="O4" s="33">
        <f t="shared" ref="O4:O35" si="4">(K4-L4-M4)/K4*100</f>
        <v>95.087354583612566</v>
      </c>
      <c r="P4" s="33">
        <f t="shared" ref="P4:P35" si="5">M4/K4*100</f>
        <v>0.87176100449634797</v>
      </c>
      <c r="Q4" s="89">
        <v>23129</v>
      </c>
      <c r="R4" s="6">
        <v>2982055</v>
      </c>
      <c r="S4" s="6">
        <v>14.4</v>
      </c>
      <c r="T4" s="6">
        <f t="shared" ref="T4:T35" si="6">S4*R4/100</f>
        <v>429415.92</v>
      </c>
      <c r="U4" s="6">
        <v>4043</v>
      </c>
      <c r="V4" s="6">
        <v>96.6</v>
      </c>
      <c r="W4" s="6">
        <f t="shared" ref="W4:W35" si="7">V4*U4/100</f>
        <v>3905.538</v>
      </c>
      <c r="X4" s="6">
        <f t="shared" ref="X4:X35" si="8">W4/T4*100</f>
        <v>0.90950004834473763</v>
      </c>
      <c r="Y4" s="176">
        <v>40903</v>
      </c>
      <c r="Z4" s="176">
        <f>F4-Y4</f>
        <v>25821</v>
      </c>
      <c r="AA4" s="176">
        <f>Z4-Q4</f>
        <v>2692</v>
      </c>
      <c r="AB4" s="93">
        <v>23236</v>
      </c>
      <c r="AC4" s="94">
        <v>23428</v>
      </c>
      <c r="AD4" s="1">
        <v>4849377</v>
      </c>
      <c r="AE4" s="1">
        <v>4802740</v>
      </c>
      <c r="AF4" s="95">
        <f t="shared" ref="AF4:AF35" si="9">AB4/AD4*100</f>
        <v>0.47915433260808554</v>
      </c>
      <c r="AG4" s="94">
        <v>0.5</v>
      </c>
      <c r="AH4" s="94">
        <f t="shared" ref="AH4:AH35" si="10">AB4/AD4*10000</f>
        <v>47.915433260808555</v>
      </c>
      <c r="AI4" s="94">
        <f t="shared" ref="AI4:AI35" si="11">AC4/AE4*10000</f>
        <v>48.780487804878049</v>
      </c>
      <c r="AJ4" s="94">
        <f>AH4-AI4</f>
        <v>-0.86505454406949411</v>
      </c>
      <c r="AK4" s="95">
        <f t="shared" ref="AK4:AK35" si="12">AC4/AE4*100</f>
        <v>0.48780487804878048</v>
      </c>
      <c r="AL4" s="94">
        <v>0.5</v>
      </c>
      <c r="AM4" s="96">
        <f t="shared" ref="AM4:AM35" si="13">((AB4-AC4)/AC4)*100</f>
        <v>-0.81953218371179792</v>
      </c>
      <c r="AN4" s="97">
        <v>86.8</v>
      </c>
      <c r="AO4" s="188">
        <v>17.399999999999999</v>
      </c>
      <c r="AP4" s="189">
        <v>44.8</v>
      </c>
      <c r="AQ4" s="176">
        <v>14700</v>
      </c>
      <c r="AR4" s="161">
        <v>42.7</v>
      </c>
      <c r="AS4" s="98">
        <v>4194</v>
      </c>
      <c r="AT4" s="16">
        <v>4770692</v>
      </c>
      <c r="AU4" s="99">
        <f>(AS4/AT4)*10000</f>
        <v>8.7911774644013914</v>
      </c>
      <c r="AV4" s="100">
        <v>104</v>
      </c>
      <c r="AW4" s="16">
        <v>4761291</v>
      </c>
      <c r="AX4" s="101">
        <f>(AV4/AW4)*10000</f>
        <v>0.21842815320466652</v>
      </c>
      <c r="AY4" s="176">
        <v>56</v>
      </c>
      <c r="AZ4" s="176">
        <v>0</v>
      </c>
      <c r="BA4" s="200">
        <f>AV4-AY4</f>
        <v>48</v>
      </c>
    </row>
    <row r="5" spans="1:53" ht="16">
      <c r="A5" s="88" t="s">
        <v>56</v>
      </c>
      <c r="B5" s="89" t="s">
        <v>57</v>
      </c>
      <c r="C5" s="90"/>
      <c r="D5" s="16">
        <v>738516</v>
      </c>
      <c r="E5" s="16">
        <v>27399</v>
      </c>
      <c r="F5" s="16">
        <v>7001</v>
      </c>
      <c r="G5" s="16">
        <v>20398</v>
      </c>
      <c r="H5" s="6">
        <v>12.2</v>
      </c>
      <c r="I5" s="6">
        <v>43.1</v>
      </c>
      <c r="J5" s="6">
        <v>12.2</v>
      </c>
      <c r="K5" s="91">
        <f t="shared" si="0"/>
        <v>90098.952000000005</v>
      </c>
      <c r="L5" s="91">
        <f t="shared" si="1"/>
        <v>3017.431</v>
      </c>
      <c r="M5" s="91">
        <f t="shared" si="2"/>
        <v>2488.556</v>
      </c>
      <c r="N5" s="92">
        <f t="shared" si="3"/>
        <v>3.3490189763805467</v>
      </c>
      <c r="O5" s="33">
        <f t="shared" si="4"/>
        <v>93.888955556331013</v>
      </c>
      <c r="P5" s="33">
        <f t="shared" si="5"/>
        <v>2.7620254672884541</v>
      </c>
      <c r="Q5" s="89">
        <v>1608</v>
      </c>
      <c r="R5" s="6">
        <v>473950</v>
      </c>
      <c r="S5" s="6">
        <v>10.9</v>
      </c>
      <c r="T5" s="6">
        <f t="shared" si="6"/>
        <v>51660.55</v>
      </c>
      <c r="U5" s="6">
        <v>343</v>
      </c>
      <c r="V5" s="6">
        <v>76.400000000000006</v>
      </c>
      <c r="W5" s="6">
        <f t="shared" si="7"/>
        <v>262.05200000000002</v>
      </c>
      <c r="X5" s="6">
        <f t="shared" si="8"/>
        <v>0.50725747209427696</v>
      </c>
      <c r="Y5" s="176">
        <v>4843</v>
      </c>
      <c r="Z5" s="176">
        <f t="shared" ref="Z5:Z56" si="14">F5-Y5</f>
        <v>2158</v>
      </c>
      <c r="AA5" s="176">
        <f t="shared" ref="AA5:AA56" si="15">Z5-Q5</f>
        <v>550</v>
      </c>
      <c r="AB5" s="93">
        <v>627</v>
      </c>
      <c r="AC5" s="94">
        <v>608</v>
      </c>
      <c r="AD5" s="1">
        <v>736732</v>
      </c>
      <c r="AE5" s="1">
        <v>722718</v>
      </c>
      <c r="AF5" s="95">
        <f t="shared" si="9"/>
        <v>8.5105574347252466E-2</v>
      </c>
      <c r="AG5" s="94">
        <v>0.1</v>
      </c>
      <c r="AH5" s="94">
        <f t="shared" si="10"/>
        <v>8.5105574347252464</v>
      </c>
      <c r="AI5" s="94">
        <f t="shared" si="11"/>
        <v>8.4126865527079726</v>
      </c>
      <c r="AJ5" s="94">
        <f t="shared" ref="AJ5:AJ56" si="16">AH5-AI5</f>
        <v>9.7870882017273786E-2</v>
      </c>
      <c r="AK5" s="95">
        <f t="shared" si="12"/>
        <v>8.4126865527079722E-2</v>
      </c>
      <c r="AL5" s="94">
        <v>0.1</v>
      </c>
      <c r="AM5" s="96">
        <f t="shared" si="13"/>
        <v>3.125</v>
      </c>
      <c r="AN5" s="97">
        <v>89.4</v>
      </c>
      <c r="AO5" s="188">
        <v>31.324999999999999</v>
      </c>
      <c r="AP5" s="189">
        <v>90.2</v>
      </c>
      <c r="AQ5" s="176">
        <v>5300</v>
      </c>
      <c r="AR5" s="161">
        <v>64.099999999999994</v>
      </c>
      <c r="AS5" s="98">
        <v>629</v>
      </c>
      <c r="AT5" s="16">
        <v>714038</v>
      </c>
      <c r="AU5" s="99">
        <f>(AS5/AT5)*10000</f>
        <v>8.8090549802671561</v>
      </c>
      <c r="AV5" s="100">
        <v>0</v>
      </c>
      <c r="AW5" s="16">
        <v>712964</v>
      </c>
      <c r="AX5" s="101">
        <f t="shared" ref="AX5:AX56" si="17">(AV5/AW5)*10000</f>
        <v>0</v>
      </c>
      <c r="AY5" s="176"/>
      <c r="AZ5" s="176"/>
      <c r="BA5" s="200">
        <f t="shared" ref="BA5:BA55" si="18">AV5-AY5</f>
        <v>0</v>
      </c>
    </row>
    <row r="6" spans="1:53" ht="16">
      <c r="A6" s="88" t="s">
        <v>58</v>
      </c>
      <c r="B6" s="89" t="s">
        <v>59</v>
      </c>
      <c r="C6" s="90"/>
      <c r="D6" s="16">
        <v>6946685</v>
      </c>
      <c r="E6" s="16">
        <v>156005</v>
      </c>
      <c r="F6" s="16">
        <v>89598</v>
      </c>
      <c r="G6" s="16">
        <v>66407</v>
      </c>
      <c r="H6" s="6">
        <v>13.2</v>
      </c>
      <c r="I6" s="6">
        <v>35.299999999999997</v>
      </c>
      <c r="J6" s="6">
        <v>24.3</v>
      </c>
      <c r="K6" s="91">
        <f t="shared" si="0"/>
        <v>916962.42</v>
      </c>
      <c r="L6" s="91">
        <f t="shared" si="1"/>
        <v>31628.093999999997</v>
      </c>
      <c r="M6" s="91">
        <f t="shared" si="2"/>
        <v>16136.901</v>
      </c>
      <c r="N6" s="92">
        <f t="shared" si="3"/>
        <v>3.4492246694253832</v>
      </c>
      <c r="O6" s="33">
        <f t="shared" si="4"/>
        <v>94.790953919354735</v>
      </c>
      <c r="P6" s="33">
        <f t="shared" si="5"/>
        <v>1.7598214112198838</v>
      </c>
      <c r="Q6" s="89">
        <v>14151</v>
      </c>
      <c r="R6" s="6">
        <v>4154582</v>
      </c>
      <c r="S6" s="6">
        <v>10.7</v>
      </c>
      <c r="T6" s="6">
        <f t="shared" si="6"/>
        <v>444540.27399999998</v>
      </c>
      <c r="U6" s="6">
        <v>3823</v>
      </c>
      <c r="V6" s="6">
        <v>95.2</v>
      </c>
      <c r="W6" s="6">
        <f t="shared" si="7"/>
        <v>3639.4960000000005</v>
      </c>
      <c r="X6" s="6">
        <f t="shared" si="8"/>
        <v>0.81871007259963147</v>
      </c>
      <c r="Y6" s="176">
        <v>72175</v>
      </c>
      <c r="Z6" s="176">
        <f t="shared" si="14"/>
        <v>17423</v>
      </c>
      <c r="AA6" s="176">
        <f t="shared" si="15"/>
        <v>3272</v>
      </c>
      <c r="AB6" s="93">
        <v>12489</v>
      </c>
      <c r="AC6" s="94">
        <v>12467</v>
      </c>
      <c r="AD6" s="1">
        <v>6731484</v>
      </c>
      <c r="AE6" s="1">
        <v>6482505</v>
      </c>
      <c r="AF6" s="95">
        <f t="shared" si="9"/>
        <v>0.185531154794396</v>
      </c>
      <c r="AG6" s="94">
        <v>0.2</v>
      </c>
      <c r="AH6" s="94">
        <f t="shared" si="10"/>
        <v>18.553115479439601</v>
      </c>
      <c r="AI6" s="94">
        <f t="shared" si="11"/>
        <v>19.23176302987811</v>
      </c>
      <c r="AJ6" s="94">
        <f t="shared" si="16"/>
        <v>-0.67864755043850877</v>
      </c>
      <c r="AK6" s="95">
        <f t="shared" si="12"/>
        <v>0.1923176302987811</v>
      </c>
      <c r="AL6" s="94">
        <v>0.2</v>
      </c>
      <c r="AM6" s="96">
        <f t="shared" si="13"/>
        <v>0.17646586989652685</v>
      </c>
      <c r="AN6" s="97">
        <v>70.099999999999994</v>
      </c>
      <c r="AO6" s="188">
        <v>33.200000000000003</v>
      </c>
      <c r="AP6" s="189">
        <v>97.7</v>
      </c>
      <c r="AQ6" s="176" t="s">
        <v>275</v>
      </c>
      <c r="AR6" s="161">
        <v>70.400000000000006</v>
      </c>
      <c r="AS6" s="98" t="s">
        <v>275</v>
      </c>
      <c r="AT6" s="16">
        <v>6701990</v>
      </c>
      <c r="AU6" s="99" t="s">
        <v>166</v>
      </c>
      <c r="AV6" s="100">
        <v>0</v>
      </c>
      <c r="AW6" s="16">
        <v>6620233</v>
      </c>
      <c r="AX6" s="101">
        <f t="shared" si="17"/>
        <v>0</v>
      </c>
      <c r="AY6" s="176"/>
      <c r="AZ6" s="176"/>
      <c r="BA6" s="200">
        <f t="shared" si="18"/>
        <v>0</v>
      </c>
    </row>
    <row r="7" spans="1:53" ht="16">
      <c r="A7" s="88" t="s">
        <v>60</v>
      </c>
      <c r="B7" s="89" t="s">
        <v>61</v>
      </c>
      <c r="C7" s="90"/>
      <c r="D7" s="16">
        <v>2990671</v>
      </c>
      <c r="E7" s="16">
        <v>84212</v>
      </c>
      <c r="F7" s="16">
        <v>49113</v>
      </c>
      <c r="G7" s="16">
        <v>35099</v>
      </c>
      <c r="H7" s="6">
        <v>17.8</v>
      </c>
      <c r="I7" s="6">
        <v>54.9</v>
      </c>
      <c r="J7" s="6">
        <v>14.1</v>
      </c>
      <c r="K7" s="91">
        <f t="shared" si="0"/>
        <v>532339.43800000008</v>
      </c>
      <c r="L7" s="91">
        <f t="shared" si="1"/>
        <v>26963.036999999997</v>
      </c>
      <c r="M7" s="91">
        <f t="shared" si="2"/>
        <v>4948.9589999999998</v>
      </c>
      <c r="N7" s="92">
        <f t="shared" si="3"/>
        <v>5.0650083528096586</v>
      </c>
      <c r="O7" s="33">
        <f t="shared" si="4"/>
        <v>94.005329359047039</v>
      </c>
      <c r="P7" s="33">
        <f t="shared" si="5"/>
        <v>0.92966228814330276</v>
      </c>
      <c r="Q7" s="89">
        <v>18585</v>
      </c>
      <c r="R7" s="6">
        <v>1797192</v>
      </c>
      <c r="S7" s="6">
        <v>15.6</v>
      </c>
      <c r="T7" s="6">
        <f t="shared" si="6"/>
        <v>280361.95199999999</v>
      </c>
      <c r="U7" s="6">
        <v>3069</v>
      </c>
      <c r="V7" s="6">
        <v>94.6</v>
      </c>
      <c r="W7" s="6">
        <f t="shared" si="7"/>
        <v>2903.2739999999994</v>
      </c>
      <c r="X7" s="6">
        <f t="shared" si="8"/>
        <v>1.0355449372816465</v>
      </c>
      <c r="Y7" s="176">
        <v>27606</v>
      </c>
      <c r="Z7" s="176">
        <f t="shared" si="14"/>
        <v>21507</v>
      </c>
      <c r="AA7" s="176">
        <f t="shared" si="15"/>
        <v>2922</v>
      </c>
      <c r="AB7" s="93">
        <v>18100</v>
      </c>
      <c r="AC7" s="94">
        <v>18427</v>
      </c>
      <c r="AD7" s="1">
        <v>2966369</v>
      </c>
      <c r="AE7" s="1">
        <v>2937979</v>
      </c>
      <c r="AF7" s="95">
        <f t="shared" si="9"/>
        <v>0.61017358258530885</v>
      </c>
      <c r="AG7" s="94">
        <v>0.6</v>
      </c>
      <c r="AH7" s="94">
        <f t="shared" si="10"/>
        <v>61.017358258530884</v>
      </c>
      <c r="AI7" s="94">
        <f t="shared" si="11"/>
        <v>62.719985404933112</v>
      </c>
      <c r="AJ7" s="94">
        <f t="shared" si="16"/>
        <v>-1.7026271464022287</v>
      </c>
      <c r="AK7" s="95">
        <f t="shared" si="12"/>
        <v>0.62719985404933121</v>
      </c>
      <c r="AL7" s="94">
        <v>0.6</v>
      </c>
      <c r="AM7" s="96">
        <f t="shared" si="13"/>
        <v>-1.7745699245672111</v>
      </c>
      <c r="AN7" s="97">
        <v>72.599999999999994</v>
      </c>
      <c r="AO7" s="188">
        <v>18.925000000000001</v>
      </c>
      <c r="AP7" s="189">
        <v>56.4</v>
      </c>
      <c r="AQ7" s="176">
        <v>14300</v>
      </c>
      <c r="AR7" s="161">
        <v>52.1</v>
      </c>
      <c r="AS7" s="98">
        <v>2834</v>
      </c>
      <c r="AT7" s="16">
        <v>2924569</v>
      </c>
      <c r="AU7" s="99">
        <f t="shared" ref="AU7:AU42" si="19">(AS7/AT7)*10000</f>
        <v>9.6903167612048122</v>
      </c>
      <c r="AV7" s="100">
        <v>899</v>
      </c>
      <c r="AW7" s="16">
        <v>2915402</v>
      </c>
      <c r="AX7" s="101">
        <f t="shared" si="17"/>
        <v>3.0836227731201391</v>
      </c>
      <c r="AY7" s="176">
        <v>165</v>
      </c>
      <c r="AZ7" s="176">
        <v>0</v>
      </c>
      <c r="BA7" s="200">
        <f t="shared" si="18"/>
        <v>734</v>
      </c>
    </row>
    <row r="8" spans="1:53" ht="16">
      <c r="A8" s="88" t="s">
        <v>62</v>
      </c>
      <c r="B8" s="89" t="s">
        <v>63</v>
      </c>
      <c r="C8" s="90"/>
      <c r="D8" s="16">
        <v>39148760</v>
      </c>
      <c r="E8" s="16">
        <v>819479</v>
      </c>
      <c r="F8" s="16">
        <v>365545</v>
      </c>
      <c r="G8" s="16">
        <v>453934</v>
      </c>
      <c r="H8" s="6">
        <v>10.9</v>
      </c>
      <c r="I8" s="6">
        <v>47.5</v>
      </c>
      <c r="J8" s="6">
        <v>24</v>
      </c>
      <c r="K8" s="91">
        <f t="shared" si="0"/>
        <v>4267214.84</v>
      </c>
      <c r="L8" s="91">
        <f t="shared" si="1"/>
        <v>173633.875</v>
      </c>
      <c r="M8" s="91">
        <f t="shared" si="2"/>
        <v>108944.15999999999</v>
      </c>
      <c r="N8" s="92">
        <f t="shared" si="3"/>
        <v>4.0690211651026225</v>
      </c>
      <c r="O8" s="33">
        <f t="shared" si="4"/>
        <v>93.377928096069326</v>
      </c>
      <c r="P8" s="33">
        <f t="shared" si="5"/>
        <v>2.5530507388280452</v>
      </c>
      <c r="Q8" s="89">
        <v>112180</v>
      </c>
      <c r="R8" s="6">
        <v>24759648</v>
      </c>
      <c r="S8" s="6">
        <v>8.3000000000000007</v>
      </c>
      <c r="T8" s="6">
        <f t="shared" si="6"/>
        <v>2055050.784</v>
      </c>
      <c r="U8" s="6">
        <v>23893</v>
      </c>
      <c r="V8" s="6">
        <v>93.3</v>
      </c>
      <c r="W8" s="6">
        <f t="shared" si="7"/>
        <v>22292.168999999998</v>
      </c>
      <c r="X8" s="6">
        <f t="shared" si="8"/>
        <v>1.0847502734998105</v>
      </c>
      <c r="Y8" s="176">
        <v>225388</v>
      </c>
      <c r="Z8" s="176">
        <f t="shared" si="14"/>
        <v>140157</v>
      </c>
      <c r="AA8" s="176">
        <f t="shared" si="15"/>
        <v>27977</v>
      </c>
      <c r="AB8" s="93">
        <v>106523</v>
      </c>
      <c r="AC8" s="94">
        <v>106348</v>
      </c>
      <c r="AD8" s="1">
        <v>38802500</v>
      </c>
      <c r="AE8" s="1">
        <v>37691912</v>
      </c>
      <c r="AF8" s="95">
        <f t="shared" si="9"/>
        <v>0.27452612589395015</v>
      </c>
      <c r="AG8" s="94">
        <v>0.3</v>
      </c>
      <c r="AH8" s="94">
        <f t="shared" si="10"/>
        <v>27.452612589395017</v>
      </c>
      <c r="AI8" s="94">
        <f t="shared" si="11"/>
        <v>28.215071710875264</v>
      </c>
      <c r="AJ8" s="94">
        <f t="shared" si="16"/>
        <v>-0.76245912148024786</v>
      </c>
      <c r="AK8" s="95">
        <f t="shared" si="12"/>
        <v>0.28215071710875267</v>
      </c>
      <c r="AL8" s="94">
        <v>0.3</v>
      </c>
      <c r="AM8" s="96">
        <f t="shared" si="13"/>
        <v>0.16455410538985218</v>
      </c>
      <c r="AN8" s="97">
        <v>85.9</v>
      </c>
      <c r="AO8" s="188">
        <v>25.824999999999999</v>
      </c>
      <c r="AP8" s="189">
        <v>82.1</v>
      </c>
      <c r="AQ8" s="176">
        <v>146200</v>
      </c>
      <c r="AR8" s="161" t="s">
        <v>166</v>
      </c>
      <c r="AS8" s="98">
        <v>7683</v>
      </c>
      <c r="AT8" s="16">
        <v>38488069</v>
      </c>
      <c r="AU8" s="99">
        <f t="shared" si="19"/>
        <v>1.9962030311263472</v>
      </c>
      <c r="AV8" s="100">
        <v>3191</v>
      </c>
      <c r="AW8" s="16">
        <v>38151997</v>
      </c>
      <c r="AX8" s="101">
        <f t="shared" si="17"/>
        <v>0.83639134276509819</v>
      </c>
      <c r="AY8" s="176">
        <v>960</v>
      </c>
      <c r="AZ8" s="176">
        <v>86</v>
      </c>
      <c r="BA8" s="200">
        <f t="shared" si="18"/>
        <v>2231</v>
      </c>
    </row>
    <row r="9" spans="1:53" ht="16">
      <c r="A9" s="88" t="s">
        <v>64</v>
      </c>
      <c r="B9" s="89" t="s">
        <v>65</v>
      </c>
      <c r="C9" s="90"/>
      <c r="D9" s="16">
        <v>5531141</v>
      </c>
      <c r="E9" s="16">
        <v>119835</v>
      </c>
      <c r="F9" s="16">
        <v>58258</v>
      </c>
      <c r="G9" s="16">
        <v>61577</v>
      </c>
      <c r="H9" s="6">
        <v>11</v>
      </c>
      <c r="I9" s="6">
        <v>53.3</v>
      </c>
      <c r="J9" s="6">
        <v>11.3</v>
      </c>
      <c r="K9" s="91">
        <f t="shared" si="0"/>
        <v>608425.51</v>
      </c>
      <c r="L9" s="91">
        <f t="shared" si="1"/>
        <v>31051.513999999996</v>
      </c>
      <c r="M9" s="91">
        <f t="shared" si="2"/>
        <v>6958.201</v>
      </c>
      <c r="N9" s="92">
        <f t="shared" si="3"/>
        <v>5.1035851537520172</v>
      </c>
      <c r="O9" s="33">
        <f t="shared" si="4"/>
        <v>93.752774271414097</v>
      </c>
      <c r="P9" s="33">
        <f t="shared" si="5"/>
        <v>1.1436405748338856</v>
      </c>
      <c r="Q9" s="89">
        <v>17798</v>
      </c>
      <c r="R9" s="6">
        <v>3530684</v>
      </c>
      <c r="S9" s="6">
        <v>9</v>
      </c>
      <c r="T9" s="6">
        <f t="shared" si="6"/>
        <v>317761.56</v>
      </c>
      <c r="U9" s="6">
        <v>3478</v>
      </c>
      <c r="V9" s="6">
        <v>89.4</v>
      </c>
      <c r="W9" s="6">
        <f t="shared" si="7"/>
        <v>3109.3320000000003</v>
      </c>
      <c r="X9" s="6">
        <f t="shared" si="8"/>
        <v>0.97851105715870745</v>
      </c>
      <c r="Y9" s="176">
        <v>37640</v>
      </c>
      <c r="Z9" s="176">
        <f t="shared" si="14"/>
        <v>20618</v>
      </c>
      <c r="AA9" s="176">
        <f t="shared" si="15"/>
        <v>2820</v>
      </c>
      <c r="AB9" s="93">
        <v>16740</v>
      </c>
      <c r="AC9" s="94">
        <v>16317</v>
      </c>
      <c r="AD9" s="1">
        <v>5355866</v>
      </c>
      <c r="AE9" s="1">
        <v>5116796</v>
      </c>
      <c r="AF9" s="95">
        <f t="shared" si="9"/>
        <v>0.31255449632235011</v>
      </c>
      <c r="AG9" s="94">
        <v>0.3</v>
      </c>
      <c r="AH9" s="94">
        <f t="shared" si="10"/>
        <v>31.25544963223501</v>
      </c>
      <c r="AI9" s="94">
        <f t="shared" si="11"/>
        <v>31.889096223496107</v>
      </c>
      <c r="AJ9" s="94">
        <f t="shared" si="16"/>
        <v>-0.63364659126109757</v>
      </c>
      <c r="AK9" s="95">
        <f t="shared" si="12"/>
        <v>0.31889096223496111</v>
      </c>
      <c r="AL9" s="94">
        <v>0.3</v>
      </c>
      <c r="AM9" s="96">
        <f t="shared" si="13"/>
        <v>2.592388306674021</v>
      </c>
      <c r="AN9" s="97">
        <v>80.400000000000006</v>
      </c>
      <c r="AO9" s="188">
        <v>23.725000000000001</v>
      </c>
      <c r="AP9" s="189">
        <v>71.8</v>
      </c>
      <c r="AQ9" s="176">
        <v>45900</v>
      </c>
      <c r="AR9" s="161">
        <v>66.3</v>
      </c>
      <c r="AS9" s="98">
        <v>3115</v>
      </c>
      <c r="AT9" s="16">
        <v>5344703</v>
      </c>
      <c r="AU9" s="99">
        <f t="shared" si="19"/>
        <v>5.8282003695995828</v>
      </c>
      <c r="AV9" s="100">
        <v>214</v>
      </c>
      <c r="AW9" s="16">
        <v>5267878</v>
      </c>
      <c r="AX9" s="101">
        <f t="shared" si="17"/>
        <v>0.40623567971771557</v>
      </c>
      <c r="AY9" s="176">
        <v>17</v>
      </c>
      <c r="AZ9" s="176">
        <v>46</v>
      </c>
      <c r="BA9" s="200">
        <f t="shared" si="18"/>
        <v>197</v>
      </c>
    </row>
    <row r="10" spans="1:53" ht="16">
      <c r="A10" s="88" t="s">
        <v>66</v>
      </c>
      <c r="B10" s="89" t="s">
        <v>67</v>
      </c>
      <c r="C10" s="90"/>
      <c r="D10" s="16">
        <v>3581504</v>
      </c>
      <c r="E10" s="16">
        <v>114842</v>
      </c>
      <c r="F10" s="16">
        <v>42821</v>
      </c>
      <c r="G10" s="16">
        <v>72021</v>
      </c>
      <c r="H10" s="6">
        <v>11.6</v>
      </c>
      <c r="I10" s="6">
        <v>65.099999999999994</v>
      </c>
      <c r="J10" s="6">
        <v>18.2</v>
      </c>
      <c r="K10" s="91">
        <f t="shared" si="0"/>
        <v>415454.46399999998</v>
      </c>
      <c r="L10" s="91">
        <f t="shared" si="1"/>
        <v>27876.470999999998</v>
      </c>
      <c r="M10" s="91">
        <f t="shared" si="2"/>
        <v>13107.822</v>
      </c>
      <c r="N10" s="92">
        <f t="shared" si="3"/>
        <v>6.7098739851306544</v>
      </c>
      <c r="O10" s="33">
        <f t="shared" si="4"/>
        <v>90.135069772652628</v>
      </c>
      <c r="P10" s="33">
        <f t="shared" si="5"/>
        <v>3.1550562422167165</v>
      </c>
      <c r="Q10" s="89">
        <v>23623</v>
      </c>
      <c r="R10" s="6">
        <v>2241299</v>
      </c>
      <c r="S10" s="6">
        <v>8.6</v>
      </c>
      <c r="T10" s="6">
        <f t="shared" si="6"/>
        <v>192751.71399999998</v>
      </c>
      <c r="U10" s="6">
        <v>3100</v>
      </c>
      <c r="V10" s="6">
        <v>95.4</v>
      </c>
      <c r="W10" s="6">
        <f t="shared" si="7"/>
        <v>2957.4</v>
      </c>
      <c r="X10" s="6">
        <f t="shared" si="8"/>
        <v>1.5343054225707173</v>
      </c>
      <c r="Y10" s="176">
        <v>16968</v>
      </c>
      <c r="Z10" s="176">
        <f t="shared" si="14"/>
        <v>25853</v>
      </c>
      <c r="AA10" s="176">
        <f t="shared" si="15"/>
        <v>2230</v>
      </c>
      <c r="AB10" s="93">
        <v>24794</v>
      </c>
      <c r="AC10" s="94">
        <v>25955</v>
      </c>
      <c r="AD10" s="1">
        <v>3596677</v>
      </c>
      <c r="AE10" s="1">
        <v>3580709</v>
      </c>
      <c r="AF10" s="95">
        <f t="shared" si="9"/>
        <v>0.689358538450909</v>
      </c>
      <c r="AG10" s="94">
        <v>0.7</v>
      </c>
      <c r="AH10" s="94">
        <f t="shared" si="10"/>
        <v>68.935853845090904</v>
      </c>
      <c r="AI10" s="94">
        <f t="shared" si="11"/>
        <v>72.485644602786763</v>
      </c>
      <c r="AJ10" s="94">
        <f t="shared" si="16"/>
        <v>-3.5497907576958596</v>
      </c>
      <c r="AK10" s="95">
        <f t="shared" si="12"/>
        <v>0.7248564460278677</v>
      </c>
      <c r="AL10" s="94">
        <v>0.7</v>
      </c>
      <c r="AM10" s="96">
        <f t="shared" si="13"/>
        <v>-4.4731265652090162</v>
      </c>
      <c r="AN10" s="97">
        <v>87.5</v>
      </c>
      <c r="AO10" s="188">
        <v>22.524999999999999</v>
      </c>
      <c r="AP10" s="189">
        <v>55.3</v>
      </c>
      <c r="AQ10" s="176">
        <v>28200</v>
      </c>
      <c r="AR10" s="161">
        <v>53.1</v>
      </c>
      <c r="AS10" s="98">
        <v>5001</v>
      </c>
      <c r="AT10" s="16">
        <v>3541763</v>
      </c>
      <c r="AU10" s="99">
        <f t="shared" si="19"/>
        <v>14.1200865218819</v>
      </c>
      <c r="AV10" s="100">
        <v>3934</v>
      </c>
      <c r="AW10" s="16">
        <v>3535139</v>
      </c>
      <c r="AX10" s="101">
        <f t="shared" si="17"/>
        <v>11.128275295540005</v>
      </c>
      <c r="AY10" s="176">
        <v>1832</v>
      </c>
      <c r="AZ10" s="176">
        <v>0</v>
      </c>
      <c r="BA10" s="200">
        <f t="shared" si="18"/>
        <v>2102</v>
      </c>
    </row>
    <row r="11" spans="1:53" ht="16">
      <c r="A11" s="88" t="s">
        <v>68</v>
      </c>
      <c r="B11" s="89" t="s">
        <v>69</v>
      </c>
      <c r="C11" s="90"/>
      <c r="D11" s="16">
        <v>949495</v>
      </c>
      <c r="E11" s="16">
        <v>25051</v>
      </c>
      <c r="F11" s="16">
        <v>11566</v>
      </c>
      <c r="G11" s="16">
        <v>13485</v>
      </c>
      <c r="H11" s="6">
        <v>12.8</v>
      </c>
      <c r="I11" s="6">
        <v>51.7</v>
      </c>
      <c r="J11" s="6">
        <v>12.9</v>
      </c>
      <c r="K11" s="91">
        <f t="shared" si="0"/>
        <v>121535.36</v>
      </c>
      <c r="L11" s="91">
        <f t="shared" si="1"/>
        <v>5979.6220000000003</v>
      </c>
      <c r="M11" s="91">
        <f t="shared" si="2"/>
        <v>1739.5650000000001</v>
      </c>
      <c r="N11" s="92">
        <f t="shared" si="3"/>
        <v>4.9200677070442715</v>
      </c>
      <c r="O11" s="33">
        <f t="shared" si="4"/>
        <v>93.648608108784131</v>
      </c>
      <c r="P11" s="33">
        <f t="shared" si="5"/>
        <v>1.431324184171586</v>
      </c>
      <c r="Q11" s="89">
        <v>4544</v>
      </c>
      <c r="R11" s="6">
        <v>578940</v>
      </c>
      <c r="S11" s="6">
        <v>10.199999999999999</v>
      </c>
      <c r="T11" s="6">
        <f t="shared" si="6"/>
        <v>59051.88</v>
      </c>
      <c r="U11" s="6">
        <v>696</v>
      </c>
      <c r="V11" s="6">
        <v>90.9</v>
      </c>
      <c r="W11" s="6">
        <f t="shared" si="7"/>
        <v>632.66399999999999</v>
      </c>
      <c r="X11" s="6">
        <f t="shared" si="8"/>
        <v>1.0713697853480701</v>
      </c>
      <c r="Y11" s="176">
        <v>6394</v>
      </c>
      <c r="Z11" s="176">
        <f t="shared" si="14"/>
        <v>5172</v>
      </c>
      <c r="AA11" s="176">
        <f t="shared" si="15"/>
        <v>628</v>
      </c>
      <c r="AB11" s="93">
        <v>4391</v>
      </c>
      <c r="AC11" s="94">
        <v>4253</v>
      </c>
      <c r="AD11" s="1">
        <v>935614</v>
      </c>
      <c r="AE11" s="1">
        <v>907135</v>
      </c>
      <c r="AF11" s="95">
        <f t="shared" si="9"/>
        <v>0.46931747494158915</v>
      </c>
      <c r="AG11" s="94">
        <v>0.5</v>
      </c>
      <c r="AH11" s="94">
        <f t="shared" si="10"/>
        <v>46.93174749415892</v>
      </c>
      <c r="AI11" s="94">
        <f t="shared" si="11"/>
        <v>46.883870647698522</v>
      </c>
      <c r="AJ11" s="94">
        <f t="shared" si="16"/>
        <v>4.787684646039736E-2</v>
      </c>
      <c r="AK11" s="95">
        <f t="shared" si="12"/>
        <v>0.46883870647698522</v>
      </c>
      <c r="AL11" s="94">
        <v>0.5</v>
      </c>
      <c r="AM11" s="96">
        <f t="shared" si="13"/>
        <v>3.2447683987773335</v>
      </c>
      <c r="AN11" s="97">
        <v>87.8</v>
      </c>
      <c r="AO11" s="188">
        <v>21.524999999999999</v>
      </c>
      <c r="AP11" s="189">
        <v>51.7</v>
      </c>
      <c r="AQ11" s="176">
        <v>1200</v>
      </c>
      <c r="AR11" s="161">
        <v>47.8</v>
      </c>
      <c r="AS11" s="98">
        <v>0</v>
      </c>
      <c r="AT11" s="16">
        <v>929139</v>
      </c>
      <c r="AU11" s="99">
        <f t="shared" si="19"/>
        <v>0</v>
      </c>
      <c r="AV11" s="100">
        <v>305</v>
      </c>
      <c r="AW11" s="16">
        <v>920268</v>
      </c>
      <c r="AX11" s="101">
        <f t="shared" si="17"/>
        <v>3.3142519353058022</v>
      </c>
      <c r="AY11" s="176">
        <v>114</v>
      </c>
      <c r="AZ11" s="176">
        <v>0</v>
      </c>
      <c r="BA11" s="200">
        <f t="shared" si="18"/>
        <v>191</v>
      </c>
    </row>
    <row r="12" spans="1:53" ht="16.5" customHeight="1">
      <c r="A12" s="88" t="s">
        <v>70</v>
      </c>
      <c r="B12" s="89" t="s">
        <v>71</v>
      </c>
      <c r="C12" s="90"/>
      <c r="D12" s="16">
        <v>684498</v>
      </c>
      <c r="E12" s="16">
        <v>39620</v>
      </c>
      <c r="F12" s="16">
        <v>6964</v>
      </c>
      <c r="G12" s="16">
        <v>32656</v>
      </c>
      <c r="H12" s="6">
        <v>12.2</v>
      </c>
      <c r="I12" s="6">
        <v>58.7</v>
      </c>
      <c r="J12" s="6">
        <v>16.600000000000001</v>
      </c>
      <c r="K12" s="91">
        <f t="shared" si="0"/>
        <v>83508.755999999994</v>
      </c>
      <c r="L12" s="91">
        <f t="shared" si="1"/>
        <v>4087.8680000000004</v>
      </c>
      <c r="M12" s="91">
        <f t="shared" si="2"/>
        <v>5420.8960000000006</v>
      </c>
      <c r="N12" s="92">
        <f t="shared" si="3"/>
        <v>4.8951369841984</v>
      </c>
      <c r="O12" s="33">
        <f t="shared" si="4"/>
        <v>88.61345270189392</v>
      </c>
      <c r="P12" s="33">
        <f t="shared" si="5"/>
        <v>6.4914103139076831</v>
      </c>
      <c r="Q12" s="89">
        <v>3068</v>
      </c>
      <c r="R12" s="6">
        <v>481049</v>
      </c>
      <c r="S12" s="6">
        <v>10</v>
      </c>
      <c r="T12" s="6">
        <f t="shared" si="6"/>
        <v>48104.9</v>
      </c>
      <c r="U12" s="6">
        <v>703</v>
      </c>
      <c r="V12" s="6">
        <v>97.4</v>
      </c>
      <c r="W12" s="6">
        <f t="shared" si="7"/>
        <v>684.72199999999998</v>
      </c>
      <c r="X12" s="6">
        <f t="shared" si="8"/>
        <v>1.4233934588784094</v>
      </c>
      <c r="Y12" s="176">
        <v>3125</v>
      </c>
      <c r="Z12" s="176">
        <f t="shared" si="14"/>
        <v>3839</v>
      </c>
      <c r="AA12" s="176">
        <f t="shared" si="15"/>
        <v>771</v>
      </c>
      <c r="AB12" s="93">
        <v>2647</v>
      </c>
      <c r="AC12" s="94">
        <v>2625</v>
      </c>
      <c r="AD12" s="1">
        <v>658893</v>
      </c>
      <c r="AE12" s="1">
        <v>617996</v>
      </c>
      <c r="AF12" s="95">
        <f t="shared" si="9"/>
        <v>0.4017344242540139</v>
      </c>
      <c r="AG12" s="94">
        <v>0.4</v>
      </c>
      <c r="AH12" s="94">
        <f t="shared" si="10"/>
        <v>40.17344242540139</v>
      </c>
      <c r="AI12" s="94">
        <f t="shared" si="11"/>
        <v>42.476003080926091</v>
      </c>
      <c r="AJ12" s="94">
        <f t="shared" si="16"/>
        <v>-2.3025606555247009</v>
      </c>
      <c r="AK12" s="95">
        <f t="shared" si="12"/>
        <v>0.42476003080926095</v>
      </c>
      <c r="AL12" s="94">
        <v>0.4</v>
      </c>
      <c r="AM12" s="96">
        <f t="shared" si="13"/>
        <v>0.83809523809523812</v>
      </c>
      <c r="AN12" s="97">
        <v>88.7</v>
      </c>
      <c r="AO12" s="188">
        <v>21.175000000000001</v>
      </c>
      <c r="AP12" s="189">
        <v>71</v>
      </c>
      <c r="AQ12" s="176">
        <v>6900</v>
      </c>
      <c r="AR12" s="161">
        <v>56.1</v>
      </c>
      <c r="AS12" s="98">
        <v>0</v>
      </c>
      <c r="AT12" s="16">
        <v>661858</v>
      </c>
      <c r="AU12" s="99">
        <f t="shared" si="19"/>
        <v>0</v>
      </c>
      <c r="AV12" s="100">
        <v>251</v>
      </c>
      <c r="AW12" s="16">
        <v>648263</v>
      </c>
      <c r="AX12" s="101">
        <f t="shared" si="17"/>
        <v>3.8718853304908656</v>
      </c>
      <c r="AY12" s="176">
        <v>93</v>
      </c>
      <c r="AZ12" s="176">
        <v>0</v>
      </c>
      <c r="BA12" s="200">
        <f t="shared" si="18"/>
        <v>158</v>
      </c>
    </row>
    <row r="13" spans="1:53" ht="16">
      <c r="A13" s="88" t="s">
        <v>72</v>
      </c>
      <c r="B13" s="89" t="s">
        <v>73</v>
      </c>
      <c r="C13" s="90"/>
      <c r="D13" s="16">
        <v>20598139</v>
      </c>
      <c r="E13" s="16">
        <v>431638</v>
      </c>
      <c r="F13" s="16">
        <v>253656</v>
      </c>
      <c r="G13" s="16">
        <v>177982</v>
      </c>
      <c r="H13" s="6">
        <v>13.8</v>
      </c>
      <c r="I13" s="6">
        <v>47.3</v>
      </c>
      <c r="J13" s="6">
        <v>20</v>
      </c>
      <c r="K13" s="91">
        <f t="shared" si="0"/>
        <v>2842543.182</v>
      </c>
      <c r="L13" s="91">
        <f t="shared" si="1"/>
        <v>119979.288</v>
      </c>
      <c r="M13" s="91">
        <f t="shared" si="2"/>
        <v>35596.400000000001</v>
      </c>
      <c r="N13" s="92">
        <f t="shared" si="3"/>
        <v>4.2208431083739288</v>
      </c>
      <c r="O13" s="33">
        <f t="shared" si="4"/>
        <v>94.526883919119996</v>
      </c>
      <c r="P13" s="33">
        <f t="shared" si="5"/>
        <v>1.2522729725060691</v>
      </c>
      <c r="Q13" s="89">
        <v>73371</v>
      </c>
      <c r="R13" s="6">
        <v>12385211</v>
      </c>
      <c r="S13" s="6">
        <v>10.3</v>
      </c>
      <c r="T13" s="6">
        <f t="shared" si="6"/>
        <v>1275676.733</v>
      </c>
      <c r="U13" s="6">
        <v>11365</v>
      </c>
      <c r="V13" s="6">
        <v>94.5</v>
      </c>
      <c r="W13" s="6">
        <f t="shared" si="7"/>
        <v>10739.924999999999</v>
      </c>
      <c r="X13" s="6">
        <f t="shared" si="8"/>
        <v>0.84190020262758847</v>
      </c>
      <c r="Y13" s="176">
        <v>165974</v>
      </c>
      <c r="Z13" s="176">
        <f t="shared" si="14"/>
        <v>87682</v>
      </c>
      <c r="AA13" s="176">
        <f t="shared" si="15"/>
        <v>14311</v>
      </c>
      <c r="AB13" s="93">
        <v>76985</v>
      </c>
      <c r="AC13" s="94">
        <v>76390</v>
      </c>
      <c r="AD13" s="1">
        <v>19893297</v>
      </c>
      <c r="AE13" s="1">
        <v>19057542</v>
      </c>
      <c r="AF13" s="95">
        <f t="shared" si="9"/>
        <v>0.38698964781956458</v>
      </c>
      <c r="AG13" s="94">
        <v>0.4</v>
      </c>
      <c r="AH13" s="94">
        <f t="shared" si="10"/>
        <v>38.698964781956455</v>
      </c>
      <c r="AI13" s="94">
        <f t="shared" si="11"/>
        <v>40.08386810848954</v>
      </c>
      <c r="AJ13" s="94">
        <f t="shared" si="16"/>
        <v>-1.3849033265330846</v>
      </c>
      <c r="AK13" s="95">
        <f t="shared" si="12"/>
        <v>0.4008386810848954</v>
      </c>
      <c r="AL13" s="94">
        <v>0.4</v>
      </c>
      <c r="AM13" s="96">
        <f t="shared" si="13"/>
        <v>0.77889776148710566</v>
      </c>
      <c r="AN13" s="97">
        <v>88.2</v>
      </c>
      <c r="AO13" s="188">
        <v>27.3</v>
      </c>
      <c r="AP13" s="189">
        <v>54.4</v>
      </c>
      <c r="AQ13" s="176">
        <v>100100</v>
      </c>
      <c r="AR13" s="161">
        <v>33.5</v>
      </c>
      <c r="AS13" s="98">
        <v>71016</v>
      </c>
      <c r="AT13" s="16">
        <v>19967931</v>
      </c>
      <c r="AU13" s="99">
        <f t="shared" si="19"/>
        <v>35.565026742129668</v>
      </c>
      <c r="AV13" s="100">
        <v>0</v>
      </c>
      <c r="AW13" s="16">
        <v>19621207</v>
      </c>
      <c r="AX13" s="101">
        <f t="shared" si="17"/>
        <v>0</v>
      </c>
      <c r="AY13" s="176"/>
      <c r="AZ13" s="176"/>
      <c r="BA13" s="200">
        <f t="shared" si="18"/>
        <v>0</v>
      </c>
    </row>
    <row r="14" spans="1:53" ht="16">
      <c r="A14" s="88" t="s">
        <v>74</v>
      </c>
      <c r="B14" s="89" t="s">
        <v>75</v>
      </c>
      <c r="C14" s="90"/>
      <c r="D14" s="16">
        <v>10297484</v>
      </c>
      <c r="E14" s="16">
        <v>260334</v>
      </c>
      <c r="F14" s="16">
        <v>139431</v>
      </c>
      <c r="G14" s="16">
        <v>120903</v>
      </c>
      <c r="H14" s="6">
        <v>12.7</v>
      </c>
      <c r="I14" s="6">
        <v>40.200000000000003</v>
      </c>
      <c r="J14" s="6">
        <v>11.2</v>
      </c>
      <c r="K14" s="91">
        <f t="shared" si="0"/>
        <v>1307780.4680000001</v>
      </c>
      <c r="L14" s="91">
        <f t="shared" si="1"/>
        <v>56051.262000000002</v>
      </c>
      <c r="M14" s="91">
        <f t="shared" si="2"/>
        <v>13541.135999999999</v>
      </c>
      <c r="N14" s="92">
        <f t="shared" si="3"/>
        <v>4.2859840295458511</v>
      </c>
      <c r="O14" s="33">
        <f t="shared" si="4"/>
        <v>94.678587140360932</v>
      </c>
      <c r="P14" s="33">
        <f t="shared" si="5"/>
        <v>1.0354288300932168</v>
      </c>
      <c r="Q14" s="89">
        <v>33711</v>
      </c>
      <c r="R14" s="6">
        <v>6443900</v>
      </c>
      <c r="S14" s="6">
        <v>10.8</v>
      </c>
      <c r="T14" s="6">
        <f t="shared" si="6"/>
        <v>695941.2</v>
      </c>
      <c r="U14" s="6">
        <v>6114</v>
      </c>
      <c r="V14" s="6">
        <v>89.1</v>
      </c>
      <c r="W14" s="6">
        <f t="shared" si="7"/>
        <v>5447.5740000000005</v>
      </c>
      <c r="X14" s="6">
        <f t="shared" si="8"/>
        <v>0.78276354381663293</v>
      </c>
      <c r="Y14" s="176">
        <v>101258</v>
      </c>
      <c r="Z14" s="176">
        <f t="shared" si="14"/>
        <v>38173</v>
      </c>
      <c r="AA14" s="176">
        <f t="shared" si="15"/>
        <v>4462</v>
      </c>
      <c r="AB14" s="93">
        <v>34120</v>
      </c>
      <c r="AC14" s="94">
        <v>34692</v>
      </c>
      <c r="AD14" s="1">
        <v>10097343</v>
      </c>
      <c r="AE14" s="1">
        <v>9815210</v>
      </c>
      <c r="AF14" s="95">
        <f t="shared" si="9"/>
        <v>0.33791067610558539</v>
      </c>
      <c r="AG14" s="94">
        <v>0.3</v>
      </c>
      <c r="AH14" s="94">
        <f t="shared" si="10"/>
        <v>33.791067610558542</v>
      </c>
      <c r="AI14" s="94">
        <f t="shared" si="11"/>
        <v>35.345142895567186</v>
      </c>
      <c r="AJ14" s="94">
        <f t="shared" si="16"/>
        <v>-1.5540752850086434</v>
      </c>
      <c r="AK14" s="95">
        <f t="shared" si="12"/>
        <v>0.35345142895567189</v>
      </c>
      <c r="AL14" s="94">
        <v>0.4</v>
      </c>
      <c r="AM14" s="96">
        <f t="shared" si="13"/>
        <v>-1.6487951112648451</v>
      </c>
      <c r="AN14" s="97">
        <v>85.9</v>
      </c>
      <c r="AO14" s="188">
        <v>17.475000000000001</v>
      </c>
      <c r="AP14" s="189">
        <v>46.3</v>
      </c>
      <c r="AQ14" s="176">
        <v>42900</v>
      </c>
      <c r="AR14" s="161">
        <v>47.2</v>
      </c>
      <c r="AS14" s="98">
        <v>7810</v>
      </c>
      <c r="AT14" s="16">
        <v>10012994</v>
      </c>
      <c r="AU14" s="99">
        <f t="shared" si="19"/>
        <v>7.799864855606625</v>
      </c>
      <c r="AV14" s="100">
        <v>2468</v>
      </c>
      <c r="AW14" s="16">
        <v>9907239</v>
      </c>
      <c r="AX14" s="101">
        <f t="shared" si="17"/>
        <v>2.4911077647364719</v>
      </c>
      <c r="AY14" s="176">
        <v>683</v>
      </c>
      <c r="AZ14" s="176">
        <v>21</v>
      </c>
      <c r="BA14" s="200">
        <f t="shared" si="18"/>
        <v>1785</v>
      </c>
    </row>
    <row r="15" spans="1:53" ht="16">
      <c r="A15" s="88" t="s">
        <v>76</v>
      </c>
      <c r="B15" s="89" t="s">
        <v>77</v>
      </c>
      <c r="C15" s="90"/>
      <c r="D15" s="16">
        <v>1422029</v>
      </c>
      <c r="E15" s="16">
        <v>44031</v>
      </c>
      <c r="F15" s="16">
        <v>11130</v>
      </c>
      <c r="G15" s="16">
        <v>32901</v>
      </c>
      <c r="H15" s="6">
        <v>11.3</v>
      </c>
      <c r="I15" s="6">
        <v>53.8</v>
      </c>
      <c r="J15" s="6">
        <v>17</v>
      </c>
      <c r="K15" s="91">
        <f t="shared" si="0"/>
        <v>160689.277</v>
      </c>
      <c r="L15" s="91">
        <f t="shared" si="1"/>
        <v>5987.9399999999987</v>
      </c>
      <c r="M15" s="91">
        <f t="shared" si="2"/>
        <v>5593.17</v>
      </c>
      <c r="N15" s="92">
        <f t="shared" si="3"/>
        <v>3.7264091990407042</v>
      </c>
      <c r="O15" s="33">
        <f t="shared" si="4"/>
        <v>92.792854497689973</v>
      </c>
      <c r="P15" s="33">
        <f t="shared" si="5"/>
        <v>3.4807363032693219</v>
      </c>
      <c r="Q15" s="89">
        <v>4910</v>
      </c>
      <c r="R15" s="6">
        <v>869573</v>
      </c>
      <c r="S15" s="6">
        <v>7.8</v>
      </c>
      <c r="T15" s="6">
        <f t="shared" si="6"/>
        <v>67826.693999999989</v>
      </c>
      <c r="U15" s="6">
        <v>683</v>
      </c>
      <c r="V15" s="6">
        <v>86.5</v>
      </c>
      <c r="W15" s="6">
        <f t="shared" si="7"/>
        <v>590.79499999999996</v>
      </c>
      <c r="X15" s="6">
        <f t="shared" si="8"/>
        <v>0.87103611448318563</v>
      </c>
      <c r="Y15" s="176">
        <v>5814</v>
      </c>
      <c r="Z15" s="176">
        <f t="shared" si="14"/>
        <v>5316</v>
      </c>
      <c r="AA15" s="176">
        <f t="shared" si="15"/>
        <v>406</v>
      </c>
      <c r="AB15" s="93">
        <v>3706</v>
      </c>
      <c r="AC15" s="94">
        <v>3842</v>
      </c>
      <c r="AD15" s="1">
        <v>1419561</v>
      </c>
      <c r="AE15" s="1">
        <v>1374810</v>
      </c>
      <c r="AF15" s="95">
        <f t="shared" si="9"/>
        <v>0.26106662552718762</v>
      </c>
      <c r="AG15" s="94">
        <v>0.3</v>
      </c>
      <c r="AH15" s="94">
        <f t="shared" si="10"/>
        <v>26.106662552718763</v>
      </c>
      <c r="AI15" s="94">
        <f t="shared" si="11"/>
        <v>27.945679766658667</v>
      </c>
      <c r="AJ15" s="94">
        <f t="shared" si="16"/>
        <v>-1.8390172139399041</v>
      </c>
      <c r="AK15" s="95">
        <f t="shared" si="12"/>
        <v>0.27945679766658665</v>
      </c>
      <c r="AL15" s="94">
        <v>0.3</v>
      </c>
      <c r="AM15" s="96">
        <f t="shared" si="13"/>
        <v>-3.5398230088495577</v>
      </c>
      <c r="AN15" s="97">
        <v>87.6</v>
      </c>
      <c r="AO15" s="188">
        <v>19.55</v>
      </c>
      <c r="AP15" s="189">
        <v>76.900000000000006</v>
      </c>
      <c r="AQ15" s="176">
        <v>2800</v>
      </c>
      <c r="AR15" s="161">
        <v>41.5</v>
      </c>
      <c r="AS15" s="98">
        <v>0</v>
      </c>
      <c r="AT15" s="16">
        <v>1369366</v>
      </c>
      <c r="AU15" s="99">
        <f t="shared" si="19"/>
        <v>0</v>
      </c>
      <c r="AV15" s="100">
        <v>511</v>
      </c>
      <c r="AW15" s="16">
        <v>1362574</v>
      </c>
      <c r="AX15" s="101">
        <f t="shared" si="17"/>
        <v>3.750255032020279</v>
      </c>
      <c r="AY15" s="176">
        <v>285</v>
      </c>
      <c r="AZ15" s="176">
        <v>0</v>
      </c>
      <c r="BA15" s="200">
        <f t="shared" si="18"/>
        <v>226</v>
      </c>
    </row>
    <row r="16" spans="1:53" ht="16">
      <c r="A16" s="88" t="s">
        <v>78</v>
      </c>
      <c r="B16" s="89" t="s">
        <v>79</v>
      </c>
      <c r="C16" s="90"/>
      <c r="D16" s="16">
        <v>1687809</v>
      </c>
      <c r="E16" s="16">
        <v>30030</v>
      </c>
      <c r="F16" s="16">
        <v>17377</v>
      </c>
      <c r="G16" s="16">
        <v>12653</v>
      </c>
      <c r="H16" s="6">
        <v>13.7</v>
      </c>
      <c r="I16" s="6">
        <v>49.6</v>
      </c>
      <c r="J16" s="6">
        <v>18.8</v>
      </c>
      <c r="K16" s="91">
        <f t="shared" si="0"/>
        <v>231229.83299999998</v>
      </c>
      <c r="L16" s="91">
        <f t="shared" si="1"/>
        <v>8618.9920000000002</v>
      </c>
      <c r="M16" s="91">
        <f t="shared" si="2"/>
        <v>2378.7640000000001</v>
      </c>
      <c r="N16" s="92">
        <f t="shared" si="3"/>
        <v>3.7274567421410545</v>
      </c>
      <c r="O16" s="33">
        <f t="shared" si="4"/>
        <v>95.243798839745736</v>
      </c>
      <c r="P16" s="33">
        <f t="shared" si="5"/>
        <v>1.0287444181132113</v>
      </c>
      <c r="Q16" s="89">
        <v>4891</v>
      </c>
      <c r="R16" s="6">
        <v>994832</v>
      </c>
      <c r="S16" s="6">
        <v>11.8</v>
      </c>
      <c r="T16" s="6">
        <f t="shared" si="6"/>
        <v>117390.17600000002</v>
      </c>
      <c r="U16" s="6">
        <v>1008</v>
      </c>
      <c r="V16" s="6">
        <v>96.6</v>
      </c>
      <c r="W16" s="6">
        <f t="shared" si="7"/>
        <v>973.72799999999984</v>
      </c>
      <c r="X16" s="6">
        <f t="shared" si="8"/>
        <v>0.82947997283861274</v>
      </c>
      <c r="Y16" s="176">
        <v>11428</v>
      </c>
      <c r="Z16" s="176">
        <f t="shared" si="14"/>
        <v>5949</v>
      </c>
      <c r="AA16" s="176">
        <f t="shared" si="15"/>
        <v>1058</v>
      </c>
      <c r="AB16" s="93">
        <v>4133</v>
      </c>
      <c r="AC16" s="94">
        <v>4235</v>
      </c>
      <c r="AD16" s="1">
        <v>1634464</v>
      </c>
      <c r="AE16" s="1">
        <v>1584985</v>
      </c>
      <c r="AF16" s="95">
        <f t="shared" si="9"/>
        <v>0.25286577128648902</v>
      </c>
      <c r="AG16" s="94">
        <v>0.3</v>
      </c>
      <c r="AH16" s="94">
        <f t="shared" si="10"/>
        <v>25.286577128648901</v>
      </c>
      <c r="AI16" s="94">
        <f t="shared" si="11"/>
        <v>26.719495768098753</v>
      </c>
      <c r="AJ16" s="94">
        <f t="shared" si="16"/>
        <v>-1.4329186394498521</v>
      </c>
      <c r="AK16" s="95">
        <f t="shared" si="12"/>
        <v>0.26719495768098755</v>
      </c>
      <c r="AL16" s="94">
        <v>0.3</v>
      </c>
      <c r="AM16" s="96">
        <f t="shared" si="13"/>
        <v>-2.4085005903187722</v>
      </c>
      <c r="AN16" s="97">
        <v>68.7</v>
      </c>
      <c r="AO16" s="188">
        <v>28.35</v>
      </c>
      <c r="AP16" s="189">
        <v>66.7</v>
      </c>
      <c r="AQ16" s="176">
        <v>19100</v>
      </c>
      <c r="AR16" s="161">
        <v>55.4</v>
      </c>
      <c r="AS16" s="98">
        <v>0</v>
      </c>
      <c r="AT16" s="16">
        <v>1636345</v>
      </c>
      <c r="AU16" s="99">
        <f t="shared" si="19"/>
        <v>0</v>
      </c>
      <c r="AV16" s="100">
        <v>416</v>
      </c>
      <c r="AW16" s="16">
        <v>1614714</v>
      </c>
      <c r="AX16" s="101">
        <f t="shared" si="17"/>
        <v>2.5763076309488859</v>
      </c>
      <c r="AY16" s="176">
        <v>118</v>
      </c>
      <c r="AZ16" s="176">
        <v>0</v>
      </c>
      <c r="BA16" s="200">
        <f t="shared" si="18"/>
        <v>298</v>
      </c>
    </row>
    <row r="17" spans="1:53" ht="16">
      <c r="A17" s="88" t="s">
        <v>80</v>
      </c>
      <c r="B17" s="89" t="s">
        <v>81</v>
      </c>
      <c r="C17" s="90"/>
      <c r="D17" s="16">
        <v>12821497</v>
      </c>
      <c r="E17" s="16">
        <v>297900</v>
      </c>
      <c r="F17" s="16">
        <v>159487</v>
      </c>
      <c r="G17" s="16">
        <v>138413</v>
      </c>
      <c r="H17" s="6">
        <v>11.5</v>
      </c>
      <c r="I17" s="6">
        <v>61</v>
      </c>
      <c r="J17" s="6">
        <v>16.899999999999999</v>
      </c>
      <c r="K17" s="91">
        <f t="shared" si="0"/>
        <v>1474472.155</v>
      </c>
      <c r="L17" s="91">
        <f t="shared" si="1"/>
        <v>97287.069999999992</v>
      </c>
      <c r="M17" s="91">
        <f t="shared" si="2"/>
        <v>23391.796999999999</v>
      </c>
      <c r="N17" s="92">
        <f t="shared" si="3"/>
        <v>6.5980947602228532</v>
      </c>
      <c r="O17" s="33">
        <f t="shared" si="4"/>
        <v>91.815452967980931</v>
      </c>
      <c r="P17" s="33">
        <f t="shared" si="5"/>
        <v>1.5864522717962075</v>
      </c>
      <c r="Q17" s="89">
        <v>81948</v>
      </c>
      <c r="R17" s="6">
        <v>8000033</v>
      </c>
      <c r="S17" s="6">
        <v>8.8000000000000007</v>
      </c>
      <c r="T17" s="6">
        <f t="shared" si="6"/>
        <v>704002.9040000001</v>
      </c>
      <c r="U17" s="6">
        <v>19069</v>
      </c>
      <c r="V17" s="6">
        <v>86.7</v>
      </c>
      <c r="W17" s="6">
        <f t="shared" si="7"/>
        <v>16532.823</v>
      </c>
      <c r="X17" s="6">
        <f t="shared" si="8"/>
        <v>2.3484026707935279</v>
      </c>
      <c r="Y17" s="176">
        <v>70081</v>
      </c>
      <c r="Z17" s="176">
        <f t="shared" si="14"/>
        <v>89406</v>
      </c>
      <c r="AA17" s="176">
        <f t="shared" si="15"/>
        <v>7458</v>
      </c>
      <c r="AB17" s="93">
        <v>74576</v>
      </c>
      <c r="AC17" s="94">
        <v>75983</v>
      </c>
      <c r="AD17" s="1">
        <v>12880580</v>
      </c>
      <c r="AE17" s="1">
        <v>12869259</v>
      </c>
      <c r="AF17" s="95">
        <f t="shared" si="9"/>
        <v>0.57898013909311541</v>
      </c>
      <c r="AG17" s="94">
        <v>0.6</v>
      </c>
      <c r="AH17" s="94">
        <f t="shared" si="10"/>
        <v>57.898013909311537</v>
      </c>
      <c r="AI17" s="94">
        <f t="shared" si="11"/>
        <v>59.04224944109059</v>
      </c>
      <c r="AJ17" s="94">
        <f t="shared" si="16"/>
        <v>-1.1442355317790529</v>
      </c>
      <c r="AK17" s="95">
        <f t="shared" si="12"/>
        <v>0.59042249441090588</v>
      </c>
      <c r="AL17" s="94">
        <v>0.6</v>
      </c>
      <c r="AM17" s="96">
        <f t="shared" si="13"/>
        <v>-1.8517299922351051</v>
      </c>
      <c r="AN17" s="97">
        <v>76.7</v>
      </c>
      <c r="AO17" s="188">
        <v>24.9</v>
      </c>
      <c r="AP17" s="189">
        <v>57.2</v>
      </c>
      <c r="AQ17" s="176">
        <v>161600</v>
      </c>
      <c r="AR17" s="161">
        <v>49.4</v>
      </c>
      <c r="AS17" s="98">
        <v>19354</v>
      </c>
      <c r="AT17" s="16">
        <v>12674162</v>
      </c>
      <c r="AU17" s="99">
        <f t="shared" si="19"/>
        <v>15.270437603685355</v>
      </c>
      <c r="AV17" s="100">
        <v>2731</v>
      </c>
      <c r="AW17" s="16">
        <v>12671738</v>
      </c>
      <c r="AX17" s="101">
        <f t="shared" si="17"/>
        <v>2.1551897616570042</v>
      </c>
      <c r="AY17" s="176">
        <v>693</v>
      </c>
      <c r="AZ17" s="176">
        <v>0</v>
      </c>
      <c r="BA17" s="200">
        <f t="shared" si="18"/>
        <v>2038</v>
      </c>
    </row>
    <row r="18" spans="1:53" ht="16">
      <c r="A18" s="88" t="s">
        <v>82</v>
      </c>
      <c r="B18" s="89" t="s">
        <v>276</v>
      </c>
      <c r="C18" s="90"/>
      <c r="D18" s="16">
        <v>6637426</v>
      </c>
      <c r="E18" s="16">
        <v>187679</v>
      </c>
      <c r="F18" s="16">
        <v>95747</v>
      </c>
      <c r="G18" s="16">
        <v>91932</v>
      </c>
      <c r="H18" s="6">
        <v>14.4</v>
      </c>
      <c r="I18" s="6">
        <v>58.8</v>
      </c>
      <c r="J18" s="6">
        <v>14.4</v>
      </c>
      <c r="K18" s="91">
        <f t="shared" si="0"/>
        <v>955789.34400000016</v>
      </c>
      <c r="L18" s="91">
        <f t="shared" si="1"/>
        <v>56299.235999999997</v>
      </c>
      <c r="M18" s="91">
        <f t="shared" si="2"/>
        <v>13238.208000000002</v>
      </c>
      <c r="N18" s="92">
        <f t="shared" si="3"/>
        <v>5.8903393674997897</v>
      </c>
      <c r="O18" s="33">
        <f t="shared" si="4"/>
        <v>92.724605642809934</v>
      </c>
      <c r="P18" s="33">
        <f t="shared" si="5"/>
        <v>1.3850549896902806</v>
      </c>
      <c r="Q18" s="89">
        <v>41473</v>
      </c>
      <c r="R18" s="6">
        <v>4067070</v>
      </c>
      <c r="S18" s="6">
        <v>12.2</v>
      </c>
      <c r="T18" s="6">
        <f t="shared" si="6"/>
        <v>496182.54</v>
      </c>
      <c r="U18" s="6">
        <v>6636</v>
      </c>
      <c r="V18" s="6">
        <v>95.3</v>
      </c>
      <c r="W18" s="6">
        <f t="shared" si="7"/>
        <v>6324.1079999999993</v>
      </c>
      <c r="X18" s="6">
        <f t="shared" si="8"/>
        <v>1.2745527079610659</v>
      </c>
      <c r="Y18" s="176">
        <v>48975</v>
      </c>
      <c r="Z18" s="176">
        <f t="shared" si="14"/>
        <v>46772</v>
      </c>
      <c r="AA18" s="176">
        <f t="shared" si="15"/>
        <v>5299</v>
      </c>
      <c r="AB18" s="93">
        <v>40404</v>
      </c>
      <c r="AC18" s="94">
        <v>39834</v>
      </c>
      <c r="AD18" s="1">
        <v>6596855</v>
      </c>
      <c r="AE18" s="1">
        <v>6516922</v>
      </c>
      <c r="AF18" s="95">
        <f t="shared" si="9"/>
        <v>0.61247367116603291</v>
      </c>
      <c r="AG18" s="94">
        <v>0.6</v>
      </c>
      <c r="AH18" s="94">
        <f t="shared" si="10"/>
        <v>61.247367116603293</v>
      </c>
      <c r="AI18" s="94">
        <f t="shared" si="11"/>
        <v>61.12394777780063</v>
      </c>
      <c r="AJ18" s="94">
        <f t="shared" si="16"/>
        <v>0.12341933880266254</v>
      </c>
      <c r="AK18" s="95">
        <f t="shared" si="12"/>
        <v>0.61123947777800625</v>
      </c>
      <c r="AL18" s="94">
        <v>0.6</v>
      </c>
      <c r="AM18" s="96">
        <f t="shared" si="13"/>
        <v>1.4309383943364964</v>
      </c>
      <c r="AN18" s="97">
        <v>76.5</v>
      </c>
      <c r="AO18" s="188">
        <v>21.75</v>
      </c>
      <c r="AP18" s="189">
        <v>45.9</v>
      </c>
      <c r="AQ18" s="176">
        <v>41900</v>
      </c>
      <c r="AR18" s="161">
        <v>31.9</v>
      </c>
      <c r="AS18" s="98">
        <v>1404</v>
      </c>
      <c r="AT18" s="16">
        <v>6515358</v>
      </c>
      <c r="AU18" s="99">
        <f t="shared" si="19"/>
        <v>2.1549084486224701</v>
      </c>
      <c r="AV18" s="100">
        <v>1892</v>
      </c>
      <c r="AW18" s="16">
        <v>6490256</v>
      </c>
      <c r="AX18" s="101">
        <f t="shared" si="17"/>
        <v>2.9151392487445795</v>
      </c>
      <c r="AY18" s="176">
        <v>1045</v>
      </c>
      <c r="AZ18" s="176">
        <v>0</v>
      </c>
      <c r="BA18" s="200">
        <f t="shared" si="18"/>
        <v>847</v>
      </c>
    </row>
    <row r="19" spans="1:53" ht="16">
      <c r="A19" s="88" t="s">
        <v>84</v>
      </c>
      <c r="B19" s="89" t="s">
        <v>85</v>
      </c>
      <c r="C19" s="90"/>
      <c r="D19" s="16">
        <v>3132499</v>
      </c>
      <c r="E19" s="16">
        <v>100084</v>
      </c>
      <c r="F19" s="16">
        <v>42012</v>
      </c>
      <c r="G19" s="16">
        <v>58072</v>
      </c>
      <c r="H19" s="6">
        <v>12.4</v>
      </c>
      <c r="I19" s="6">
        <v>70.099999999999994</v>
      </c>
      <c r="J19" s="6">
        <v>14.8</v>
      </c>
      <c r="K19" s="91">
        <f t="shared" si="0"/>
        <v>388429.87599999999</v>
      </c>
      <c r="L19" s="91">
        <f t="shared" si="1"/>
        <v>29450.411999999997</v>
      </c>
      <c r="M19" s="91">
        <f t="shared" si="2"/>
        <v>8594.6560000000009</v>
      </c>
      <c r="N19" s="92">
        <f t="shared" si="3"/>
        <v>7.5819121596094732</v>
      </c>
      <c r="O19" s="33">
        <f t="shared" si="4"/>
        <v>90.205421788925406</v>
      </c>
      <c r="P19" s="33">
        <f t="shared" si="5"/>
        <v>2.2126660514651042</v>
      </c>
      <c r="Q19" s="89">
        <v>25494</v>
      </c>
      <c r="R19" s="6">
        <v>1889155</v>
      </c>
      <c r="S19" s="6">
        <v>9.5</v>
      </c>
      <c r="T19" s="6">
        <f t="shared" si="6"/>
        <v>179469.72500000001</v>
      </c>
      <c r="U19" s="6">
        <v>2715</v>
      </c>
      <c r="V19" s="6">
        <v>96.2</v>
      </c>
      <c r="W19" s="6">
        <f t="shared" si="7"/>
        <v>2611.83</v>
      </c>
      <c r="X19" s="6">
        <f t="shared" si="8"/>
        <v>1.4553039516832156</v>
      </c>
      <c r="Y19" s="176">
        <v>13485</v>
      </c>
      <c r="Z19" s="176">
        <f t="shared" si="14"/>
        <v>28527</v>
      </c>
      <c r="AA19" s="176">
        <f t="shared" si="15"/>
        <v>3033</v>
      </c>
      <c r="AB19" s="93">
        <v>24912</v>
      </c>
      <c r="AC19" s="94">
        <v>25293</v>
      </c>
      <c r="AD19" s="1">
        <v>3107126</v>
      </c>
      <c r="AE19" s="1">
        <v>3062309</v>
      </c>
      <c r="AF19" s="95">
        <f t="shared" si="9"/>
        <v>0.80176986707330178</v>
      </c>
      <c r="AG19" s="94">
        <v>0.8</v>
      </c>
      <c r="AH19" s="94">
        <f t="shared" si="10"/>
        <v>80.176986707330173</v>
      </c>
      <c r="AI19" s="94">
        <f t="shared" si="11"/>
        <v>82.594538957368442</v>
      </c>
      <c r="AJ19" s="94">
        <f t="shared" si="16"/>
        <v>-2.4175522500382698</v>
      </c>
      <c r="AK19" s="95">
        <f t="shared" si="12"/>
        <v>0.82594538957368435</v>
      </c>
      <c r="AL19" s="94">
        <v>0.8</v>
      </c>
      <c r="AM19" s="96">
        <f t="shared" si="13"/>
        <v>-1.5063456292254773</v>
      </c>
      <c r="AN19" s="97">
        <v>79.7</v>
      </c>
      <c r="AO19" s="188">
        <v>19.899999999999999</v>
      </c>
      <c r="AP19" s="189">
        <v>67</v>
      </c>
      <c r="AQ19" s="176">
        <v>30300</v>
      </c>
      <c r="AR19" s="161">
        <v>50.5</v>
      </c>
      <c r="AS19" s="98">
        <v>8004</v>
      </c>
      <c r="AT19" s="16">
        <v>3074216</v>
      </c>
      <c r="AU19" s="99">
        <f t="shared" si="19"/>
        <v>26.03590639044231</v>
      </c>
      <c r="AV19" s="100">
        <v>572</v>
      </c>
      <c r="AW19" s="16">
        <v>3062954</v>
      </c>
      <c r="AX19" s="101">
        <f t="shared" si="17"/>
        <v>1.8674782579170306</v>
      </c>
      <c r="AY19" s="176">
        <v>0</v>
      </c>
      <c r="AZ19" s="176">
        <v>53</v>
      </c>
      <c r="BA19" s="200">
        <f t="shared" si="18"/>
        <v>572</v>
      </c>
    </row>
    <row r="20" spans="1:53" ht="16">
      <c r="A20" s="88" t="s">
        <v>86</v>
      </c>
      <c r="B20" s="89" t="s">
        <v>87</v>
      </c>
      <c r="C20" s="90"/>
      <c r="D20" s="16">
        <v>2908776</v>
      </c>
      <c r="E20" s="16">
        <v>80068</v>
      </c>
      <c r="F20" s="16">
        <v>41304</v>
      </c>
      <c r="G20" s="16">
        <v>38764</v>
      </c>
      <c r="H20" s="6">
        <v>13.6</v>
      </c>
      <c r="I20" s="6">
        <v>61.9</v>
      </c>
      <c r="J20" s="6">
        <v>15.3</v>
      </c>
      <c r="K20" s="91">
        <f t="shared" si="0"/>
        <v>395593.53600000002</v>
      </c>
      <c r="L20" s="91">
        <f t="shared" si="1"/>
        <v>25567.175999999999</v>
      </c>
      <c r="M20" s="91">
        <f t="shared" si="2"/>
        <v>5930.8919999999998</v>
      </c>
      <c r="N20" s="92">
        <f t="shared" si="3"/>
        <v>6.4629913467544622</v>
      </c>
      <c r="O20" s="33">
        <f t="shared" si="4"/>
        <v>92.037769798139479</v>
      </c>
      <c r="P20" s="33">
        <f t="shared" si="5"/>
        <v>1.4992388551060651</v>
      </c>
      <c r="Q20" s="89">
        <v>20621</v>
      </c>
      <c r="R20" s="6">
        <v>1755454</v>
      </c>
      <c r="S20" s="6">
        <v>11.2</v>
      </c>
      <c r="T20" s="6">
        <f t="shared" si="6"/>
        <v>196610.84799999997</v>
      </c>
      <c r="U20" s="6">
        <v>2523</v>
      </c>
      <c r="V20" s="6">
        <v>93.9</v>
      </c>
      <c r="W20" s="6">
        <f t="shared" si="7"/>
        <v>2369.0970000000002</v>
      </c>
      <c r="X20" s="6">
        <f t="shared" si="8"/>
        <v>1.2049675916152909</v>
      </c>
      <c r="Y20" s="176">
        <v>17892</v>
      </c>
      <c r="Z20" s="176">
        <f t="shared" si="14"/>
        <v>23412</v>
      </c>
      <c r="AA20" s="176">
        <f t="shared" si="15"/>
        <v>2791</v>
      </c>
      <c r="AB20" s="93">
        <v>18424</v>
      </c>
      <c r="AC20" s="94">
        <v>18846</v>
      </c>
      <c r="AD20" s="1">
        <v>2904021</v>
      </c>
      <c r="AE20" s="1">
        <v>2871238</v>
      </c>
      <c r="AF20" s="95">
        <f t="shared" si="9"/>
        <v>0.63443067388286789</v>
      </c>
      <c r="AG20" s="94">
        <v>0.6</v>
      </c>
      <c r="AH20" s="94">
        <f t="shared" si="10"/>
        <v>63.443067388286792</v>
      </c>
      <c r="AI20" s="94">
        <f t="shared" si="11"/>
        <v>65.637192040506562</v>
      </c>
      <c r="AJ20" s="94">
        <f t="shared" si="16"/>
        <v>-2.1941246522197702</v>
      </c>
      <c r="AK20" s="95">
        <f t="shared" si="12"/>
        <v>0.65637192040506565</v>
      </c>
      <c r="AL20" s="94">
        <v>0.7</v>
      </c>
      <c r="AM20" s="96">
        <f t="shared" si="13"/>
        <v>-2.2392019526690015</v>
      </c>
      <c r="AN20" s="97">
        <v>81.2</v>
      </c>
      <c r="AO20" s="188">
        <v>18.649999999999999</v>
      </c>
      <c r="AP20" s="189">
        <v>71.900000000000006</v>
      </c>
      <c r="AQ20" s="176">
        <v>27600</v>
      </c>
      <c r="AR20" s="161">
        <v>56.7</v>
      </c>
      <c r="AS20" s="98">
        <v>4484</v>
      </c>
      <c r="AT20" s="16">
        <v>2843739</v>
      </c>
      <c r="AU20" s="99">
        <f t="shared" si="19"/>
        <v>15.767973080511256</v>
      </c>
      <c r="AV20" s="100">
        <v>1658</v>
      </c>
      <c r="AW20" s="16">
        <v>2839352</v>
      </c>
      <c r="AX20" s="101">
        <f t="shared" si="17"/>
        <v>5.8393605301491327</v>
      </c>
      <c r="AY20" s="176">
        <v>397</v>
      </c>
      <c r="AZ20" s="176">
        <v>56</v>
      </c>
      <c r="BA20" s="200">
        <f t="shared" si="18"/>
        <v>1261</v>
      </c>
    </row>
    <row r="21" spans="1:53" ht="16">
      <c r="A21" s="88" t="s">
        <v>88</v>
      </c>
      <c r="B21" s="89" t="s">
        <v>89</v>
      </c>
      <c r="C21" s="90"/>
      <c r="D21" s="16">
        <v>4440204</v>
      </c>
      <c r="E21" s="16">
        <v>131139</v>
      </c>
      <c r="F21" s="16">
        <v>68769</v>
      </c>
      <c r="G21" s="16">
        <v>62370</v>
      </c>
      <c r="H21" s="6">
        <v>18</v>
      </c>
      <c r="I21" s="6">
        <v>57.6</v>
      </c>
      <c r="J21" s="6">
        <v>17</v>
      </c>
      <c r="K21" s="91">
        <f t="shared" si="0"/>
        <v>799236.72</v>
      </c>
      <c r="L21" s="91">
        <f t="shared" si="1"/>
        <v>39610.944000000003</v>
      </c>
      <c r="M21" s="91">
        <f t="shared" si="2"/>
        <v>10602.900000000001</v>
      </c>
      <c r="N21" s="92">
        <f t="shared" si="3"/>
        <v>4.9560966117772969</v>
      </c>
      <c r="O21" s="33">
        <f t="shared" si="4"/>
        <v>93.71727515222274</v>
      </c>
      <c r="P21" s="33">
        <f t="shared" si="5"/>
        <v>1.3266282359999679</v>
      </c>
      <c r="Q21" s="89">
        <v>26095</v>
      </c>
      <c r="R21" s="6">
        <v>2736676</v>
      </c>
      <c r="S21" s="6">
        <v>16.2</v>
      </c>
      <c r="T21" s="6">
        <f t="shared" si="6"/>
        <v>443341.51199999993</v>
      </c>
      <c r="U21" s="6">
        <v>4476</v>
      </c>
      <c r="V21" s="6">
        <v>98.1</v>
      </c>
      <c r="W21" s="6">
        <f t="shared" si="7"/>
        <v>4390.9560000000001</v>
      </c>
      <c r="X21" s="6">
        <f t="shared" si="8"/>
        <v>0.99042293156612871</v>
      </c>
      <c r="Y21" s="176">
        <v>39076</v>
      </c>
      <c r="Z21" s="176">
        <f t="shared" si="14"/>
        <v>29693</v>
      </c>
      <c r="AA21" s="176">
        <f t="shared" si="15"/>
        <v>3598</v>
      </c>
      <c r="AB21" s="93">
        <v>23825</v>
      </c>
      <c r="AC21" s="94">
        <v>23378</v>
      </c>
      <c r="AD21" s="1">
        <v>4413457</v>
      </c>
      <c r="AE21" s="1">
        <v>4369356</v>
      </c>
      <c r="AF21" s="95">
        <f t="shared" si="9"/>
        <v>0.53982626317646232</v>
      </c>
      <c r="AG21" s="94">
        <v>0.5</v>
      </c>
      <c r="AH21" s="94">
        <f t="shared" si="10"/>
        <v>53.982626317646236</v>
      </c>
      <c r="AI21" s="94">
        <f t="shared" si="11"/>
        <v>53.504452372386226</v>
      </c>
      <c r="AJ21" s="94">
        <f t="shared" si="16"/>
        <v>0.47817394526001067</v>
      </c>
      <c r="AK21" s="95">
        <f t="shared" si="12"/>
        <v>0.53504452372386224</v>
      </c>
      <c r="AL21" s="94">
        <v>0.5</v>
      </c>
      <c r="AM21" s="96">
        <f t="shared" si="13"/>
        <v>1.912054067927111</v>
      </c>
      <c r="AN21" s="97">
        <v>87.4</v>
      </c>
      <c r="AO21" s="188">
        <v>19.8</v>
      </c>
      <c r="AP21" s="189">
        <v>56.3</v>
      </c>
      <c r="AQ21" s="176">
        <v>24700</v>
      </c>
      <c r="AR21" s="161">
        <v>43.3</v>
      </c>
      <c r="AS21" s="98">
        <v>6091</v>
      </c>
      <c r="AT21" s="16">
        <v>4340343</v>
      </c>
      <c r="AU21" s="99">
        <f t="shared" si="19"/>
        <v>14.033453116493327</v>
      </c>
      <c r="AV21" s="100">
        <v>680</v>
      </c>
      <c r="AW21" s="16">
        <v>4327357</v>
      </c>
      <c r="AX21" s="101">
        <f t="shared" si="17"/>
        <v>1.5713979687832549</v>
      </c>
      <c r="AY21" s="176">
        <v>180</v>
      </c>
      <c r="AZ21" s="176">
        <v>80</v>
      </c>
      <c r="BA21" s="200">
        <f t="shared" si="18"/>
        <v>500</v>
      </c>
    </row>
    <row r="22" spans="1:53" ht="16">
      <c r="A22" s="88" t="s">
        <v>90</v>
      </c>
      <c r="B22" s="89" t="s">
        <v>91</v>
      </c>
      <c r="C22" s="90"/>
      <c r="D22" s="16">
        <v>4663616</v>
      </c>
      <c r="E22" s="16">
        <v>129395</v>
      </c>
      <c r="F22" s="16">
        <v>88222</v>
      </c>
      <c r="G22" s="16">
        <v>41173</v>
      </c>
      <c r="H22" s="6">
        <v>15.5</v>
      </c>
      <c r="I22" s="6">
        <v>40</v>
      </c>
      <c r="J22" s="6">
        <v>19.399999999999999</v>
      </c>
      <c r="K22" s="91">
        <f t="shared" si="0"/>
        <v>722860.48</v>
      </c>
      <c r="L22" s="91">
        <f t="shared" si="1"/>
        <v>35288.800000000003</v>
      </c>
      <c r="M22" s="91">
        <f t="shared" si="2"/>
        <v>7987.561999999999</v>
      </c>
      <c r="N22" s="92">
        <f t="shared" si="3"/>
        <v>4.881827264923932</v>
      </c>
      <c r="O22" s="33">
        <f t="shared" si="4"/>
        <v>94.013179140738188</v>
      </c>
      <c r="P22" s="33">
        <f t="shared" si="5"/>
        <v>1.1049935943378726</v>
      </c>
      <c r="Q22" s="89">
        <v>24590</v>
      </c>
      <c r="R22" s="6">
        <v>2878435</v>
      </c>
      <c r="S22" s="6">
        <v>13.4</v>
      </c>
      <c r="T22" s="6">
        <f t="shared" si="6"/>
        <v>385710.29</v>
      </c>
      <c r="U22" s="6">
        <v>4817</v>
      </c>
      <c r="V22" s="6">
        <v>94</v>
      </c>
      <c r="W22" s="6">
        <f t="shared" si="7"/>
        <v>4527.9799999999996</v>
      </c>
      <c r="X22" s="6">
        <f t="shared" si="8"/>
        <v>1.1739329018160236</v>
      </c>
      <c r="Y22" s="176">
        <v>60843</v>
      </c>
      <c r="Z22" s="176">
        <f t="shared" si="14"/>
        <v>27379</v>
      </c>
      <c r="AA22" s="176">
        <f t="shared" si="15"/>
        <v>2789</v>
      </c>
      <c r="AB22" s="93">
        <v>26099</v>
      </c>
      <c r="AC22" s="94">
        <v>25768</v>
      </c>
      <c r="AD22" s="1">
        <v>4649676</v>
      </c>
      <c r="AE22" s="1">
        <v>4574836</v>
      </c>
      <c r="AF22" s="95">
        <f t="shared" si="9"/>
        <v>0.56130792769216609</v>
      </c>
      <c r="AG22" s="94">
        <v>0.6</v>
      </c>
      <c r="AH22" s="94">
        <f t="shared" si="10"/>
        <v>56.130792769216612</v>
      </c>
      <c r="AI22" s="94">
        <f t="shared" si="11"/>
        <v>56.325516368237025</v>
      </c>
      <c r="AJ22" s="94">
        <f t="shared" si="16"/>
        <v>-0.19472359902041347</v>
      </c>
      <c r="AK22" s="95">
        <f t="shared" si="12"/>
        <v>0.56325516368237027</v>
      </c>
      <c r="AL22" s="94">
        <v>0.6</v>
      </c>
      <c r="AM22" s="96">
        <f t="shared" si="13"/>
        <v>1.284538963054952</v>
      </c>
      <c r="AN22" s="97">
        <v>75.099999999999994</v>
      </c>
      <c r="AO22" s="188">
        <v>15.55</v>
      </c>
      <c r="AP22" s="189">
        <v>58.9</v>
      </c>
      <c r="AQ22" s="176">
        <v>23600</v>
      </c>
      <c r="AR22" s="161">
        <v>35.299999999999997</v>
      </c>
      <c r="AS22" s="98">
        <v>65989</v>
      </c>
      <c r="AT22" s="16">
        <v>4559572</v>
      </c>
      <c r="AU22" s="99">
        <f t="shared" si="19"/>
        <v>144.72630325828828</v>
      </c>
      <c r="AV22" s="100">
        <v>1911</v>
      </c>
      <c r="AW22" s="16">
        <v>4542312</v>
      </c>
      <c r="AX22" s="101">
        <f t="shared" si="17"/>
        <v>4.2071086266200997</v>
      </c>
      <c r="AY22" s="176">
        <v>811</v>
      </c>
      <c r="AZ22" s="176">
        <v>0</v>
      </c>
      <c r="BA22" s="200">
        <f t="shared" si="18"/>
        <v>1100</v>
      </c>
    </row>
    <row r="23" spans="1:53" ht="16">
      <c r="A23" s="88" t="s">
        <v>92</v>
      </c>
      <c r="B23" s="89" t="s">
        <v>93</v>
      </c>
      <c r="C23" s="90"/>
      <c r="D23" s="16">
        <v>1332813</v>
      </c>
      <c r="E23" s="16">
        <v>36011</v>
      </c>
      <c r="F23" s="16">
        <v>13385</v>
      </c>
      <c r="G23" s="16">
        <v>22626</v>
      </c>
      <c r="H23" s="6">
        <v>16.5</v>
      </c>
      <c r="I23" s="6">
        <v>78.5</v>
      </c>
      <c r="J23" s="6">
        <v>22.2</v>
      </c>
      <c r="K23" s="91">
        <f t="shared" si="0"/>
        <v>219914.14500000002</v>
      </c>
      <c r="L23" s="91">
        <f t="shared" si="1"/>
        <v>10507.225</v>
      </c>
      <c r="M23" s="91">
        <f t="shared" si="2"/>
        <v>5022.9719999999998</v>
      </c>
      <c r="N23" s="92">
        <f t="shared" si="3"/>
        <v>4.7778759297179363</v>
      </c>
      <c r="O23" s="33">
        <f t="shared" si="4"/>
        <v>92.938063624784107</v>
      </c>
      <c r="P23" s="33">
        <f t="shared" si="5"/>
        <v>2.2840604454979463</v>
      </c>
      <c r="Q23" s="89">
        <v>8680</v>
      </c>
      <c r="R23" s="6">
        <v>818976</v>
      </c>
      <c r="S23" s="6">
        <v>13.8</v>
      </c>
      <c r="T23" s="6">
        <f t="shared" si="6"/>
        <v>113018.68800000001</v>
      </c>
      <c r="U23" s="6">
        <v>1117</v>
      </c>
      <c r="V23" s="6">
        <v>85</v>
      </c>
      <c r="W23" s="6">
        <f t="shared" si="7"/>
        <v>949.45</v>
      </c>
      <c r="X23" s="6">
        <f t="shared" si="8"/>
        <v>0.84008230568027831</v>
      </c>
      <c r="Y23" s="176">
        <v>3760</v>
      </c>
      <c r="Z23" s="176">
        <f t="shared" si="14"/>
        <v>9625</v>
      </c>
      <c r="AA23" s="176">
        <f t="shared" si="15"/>
        <v>945</v>
      </c>
      <c r="AB23" s="93">
        <v>6341</v>
      </c>
      <c r="AC23" s="94">
        <v>6410</v>
      </c>
      <c r="AD23" s="1">
        <v>1330089</v>
      </c>
      <c r="AE23" s="1">
        <v>1328188</v>
      </c>
      <c r="AF23" s="95">
        <f t="shared" si="9"/>
        <v>0.47673501547640801</v>
      </c>
      <c r="AG23" s="94">
        <v>0.5</v>
      </c>
      <c r="AH23" s="94">
        <f t="shared" si="10"/>
        <v>47.673501547640804</v>
      </c>
      <c r="AI23" s="94">
        <f t="shared" si="11"/>
        <v>48.261240125644861</v>
      </c>
      <c r="AJ23" s="94">
        <f t="shared" si="16"/>
        <v>-0.58773857800405693</v>
      </c>
      <c r="AK23" s="95">
        <f t="shared" si="12"/>
        <v>0.48261240125644861</v>
      </c>
      <c r="AL23" s="94">
        <v>0.5</v>
      </c>
      <c r="AM23" s="96">
        <f t="shared" si="13"/>
        <v>-1.076443057722309</v>
      </c>
      <c r="AN23" s="97">
        <v>89.6</v>
      </c>
      <c r="AO23" s="188">
        <v>24.225000000000001</v>
      </c>
      <c r="AP23" s="189">
        <v>56.8</v>
      </c>
      <c r="AQ23" s="176">
        <v>7200</v>
      </c>
      <c r="AR23" s="161">
        <v>53.8</v>
      </c>
      <c r="AS23" s="98">
        <v>1515</v>
      </c>
      <c r="AT23" s="16">
        <v>1315654</v>
      </c>
      <c r="AU23" s="99">
        <f t="shared" si="19"/>
        <v>11.515185603509737</v>
      </c>
      <c r="AV23" s="100">
        <v>92</v>
      </c>
      <c r="AW23" s="16">
        <v>1315603</v>
      </c>
      <c r="AX23" s="101">
        <f t="shared" si="17"/>
        <v>0.6992991046691136</v>
      </c>
      <c r="AY23" s="176">
        <v>30</v>
      </c>
      <c r="AZ23" s="176">
        <v>18</v>
      </c>
      <c r="BA23" s="200">
        <f t="shared" si="18"/>
        <v>62</v>
      </c>
    </row>
    <row r="24" spans="1:53" ht="16">
      <c r="A24" s="88" t="s">
        <v>94</v>
      </c>
      <c r="B24" s="89" t="s">
        <v>95</v>
      </c>
      <c r="C24" s="90"/>
      <c r="D24" s="16">
        <v>6003435</v>
      </c>
      <c r="E24" s="16">
        <v>140552</v>
      </c>
      <c r="F24" s="16">
        <v>65759</v>
      </c>
      <c r="G24" s="16">
        <v>74793</v>
      </c>
      <c r="H24" s="6">
        <v>11.4</v>
      </c>
      <c r="I24" s="6">
        <v>54.9</v>
      </c>
      <c r="J24" s="6">
        <v>14.8</v>
      </c>
      <c r="K24" s="91">
        <f t="shared" si="0"/>
        <v>684391.59</v>
      </c>
      <c r="L24" s="91">
        <f t="shared" si="1"/>
        <v>36101.690999999999</v>
      </c>
      <c r="M24" s="91">
        <f t="shared" si="2"/>
        <v>11069.364000000001</v>
      </c>
      <c r="N24" s="92">
        <f t="shared" si="3"/>
        <v>5.2750050596033766</v>
      </c>
      <c r="O24" s="33">
        <f t="shared" si="4"/>
        <v>93.107592832927693</v>
      </c>
      <c r="P24" s="33">
        <f t="shared" si="5"/>
        <v>1.6174021074689131</v>
      </c>
      <c r="Q24" s="89">
        <v>27412</v>
      </c>
      <c r="R24" s="6">
        <v>3783921</v>
      </c>
      <c r="S24" s="6">
        <v>9</v>
      </c>
      <c r="T24" s="6">
        <f t="shared" si="6"/>
        <v>340552.89</v>
      </c>
      <c r="U24" s="6">
        <v>4657</v>
      </c>
      <c r="V24" s="6">
        <v>95.1</v>
      </c>
      <c r="W24" s="6">
        <f t="shared" si="7"/>
        <v>4428.8069999999998</v>
      </c>
      <c r="X24" s="6">
        <f t="shared" si="8"/>
        <v>1.3004755296600183</v>
      </c>
      <c r="Y24" s="176">
        <v>35309</v>
      </c>
      <c r="Z24" s="176">
        <f t="shared" si="14"/>
        <v>30450</v>
      </c>
      <c r="AA24" s="176">
        <f t="shared" si="15"/>
        <v>3038</v>
      </c>
      <c r="AB24" s="93">
        <v>25707</v>
      </c>
      <c r="AC24" s="94">
        <v>25665</v>
      </c>
      <c r="AD24" s="1">
        <v>5976407</v>
      </c>
      <c r="AE24" s="1">
        <v>5828289</v>
      </c>
      <c r="AF24" s="95">
        <f t="shared" si="9"/>
        <v>0.43014138762637816</v>
      </c>
      <c r="AG24" s="94">
        <v>0.4</v>
      </c>
      <c r="AH24" s="94">
        <f t="shared" si="10"/>
        <v>43.014138762637813</v>
      </c>
      <c r="AI24" s="94">
        <f t="shared" si="11"/>
        <v>44.035222000830778</v>
      </c>
      <c r="AJ24" s="94">
        <f t="shared" si="16"/>
        <v>-1.0210832381929649</v>
      </c>
      <c r="AK24" s="95">
        <f t="shared" si="12"/>
        <v>0.44035222000830776</v>
      </c>
      <c r="AL24" s="94">
        <v>0.4</v>
      </c>
      <c r="AM24" s="96">
        <f t="shared" si="13"/>
        <v>0.16364699006428987</v>
      </c>
      <c r="AN24" s="97">
        <v>87.6</v>
      </c>
      <c r="AO24" s="188">
        <v>25.15</v>
      </c>
      <c r="AP24" s="189">
        <v>54.2</v>
      </c>
      <c r="AQ24" s="176">
        <v>26600</v>
      </c>
      <c r="AR24" s="161">
        <v>56.2</v>
      </c>
      <c r="AS24" s="98">
        <v>35143</v>
      </c>
      <c r="AT24" s="16">
        <v>5901303</v>
      </c>
      <c r="AU24" s="99">
        <f t="shared" si="19"/>
        <v>59.551255036387722</v>
      </c>
      <c r="AV24" s="100">
        <v>2698</v>
      </c>
      <c r="AW24" s="16">
        <v>5864892</v>
      </c>
      <c r="AX24" s="101">
        <f t="shared" si="17"/>
        <v>4.60025521356574</v>
      </c>
      <c r="AY24" s="176">
        <v>1242</v>
      </c>
      <c r="AZ24" s="176">
        <v>77</v>
      </c>
      <c r="BA24" s="200">
        <f t="shared" si="18"/>
        <v>1456</v>
      </c>
    </row>
    <row r="25" spans="1:53" ht="16">
      <c r="A25" s="88" t="s">
        <v>96</v>
      </c>
      <c r="B25" s="89" t="s">
        <v>97</v>
      </c>
      <c r="C25" s="90"/>
      <c r="D25" s="16">
        <v>6830193</v>
      </c>
      <c r="E25" s="16">
        <v>250640</v>
      </c>
      <c r="F25" s="16">
        <v>69222</v>
      </c>
      <c r="G25" s="16">
        <v>181418</v>
      </c>
      <c r="H25" s="6">
        <v>12.2</v>
      </c>
      <c r="I25" s="6">
        <v>71.900000000000006</v>
      </c>
      <c r="J25" s="6">
        <v>12.1</v>
      </c>
      <c r="K25" s="91">
        <f t="shared" si="0"/>
        <v>833283.54599999997</v>
      </c>
      <c r="L25" s="91">
        <f t="shared" si="1"/>
        <v>49770.618000000002</v>
      </c>
      <c r="M25" s="91">
        <f t="shared" si="2"/>
        <v>21951.577999999998</v>
      </c>
      <c r="N25" s="92">
        <f t="shared" si="3"/>
        <v>5.9728310055938634</v>
      </c>
      <c r="O25" s="33">
        <f t="shared" si="4"/>
        <v>91.392822245886521</v>
      </c>
      <c r="P25" s="33">
        <f t="shared" si="5"/>
        <v>2.6343467485196208</v>
      </c>
      <c r="Q25" s="89">
        <v>40985</v>
      </c>
      <c r="R25" s="6">
        <v>4372072</v>
      </c>
      <c r="S25" s="6">
        <v>9.1999999999999993</v>
      </c>
      <c r="T25" s="6">
        <f t="shared" si="6"/>
        <v>402230.62400000001</v>
      </c>
      <c r="U25" s="6">
        <v>5516</v>
      </c>
      <c r="V25" s="6">
        <v>93.5</v>
      </c>
      <c r="W25" s="6">
        <f t="shared" si="7"/>
        <v>5157.46</v>
      </c>
      <c r="X25" s="6">
        <f t="shared" si="8"/>
        <v>1.2822146530543632</v>
      </c>
      <c r="Y25" s="176">
        <v>22081</v>
      </c>
      <c r="Z25" s="176">
        <f t="shared" si="14"/>
        <v>47141</v>
      </c>
      <c r="AA25" s="176">
        <f t="shared" si="15"/>
        <v>6156</v>
      </c>
      <c r="AB25" s="93">
        <v>42464</v>
      </c>
      <c r="AC25" s="94">
        <v>43463</v>
      </c>
      <c r="AD25" s="1">
        <v>6745408</v>
      </c>
      <c r="AE25" s="1">
        <v>6587536</v>
      </c>
      <c r="AF25" s="95">
        <f t="shared" si="9"/>
        <v>0.62952455952256703</v>
      </c>
      <c r="AG25" s="94">
        <v>0.6</v>
      </c>
      <c r="AH25" s="94">
        <f t="shared" si="10"/>
        <v>62.952455952256706</v>
      </c>
      <c r="AI25" s="94">
        <f t="shared" si="11"/>
        <v>65.977628053949161</v>
      </c>
      <c r="AJ25" s="94">
        <f t="shared" si="16"/>
        <v>-3.0251721016924549</v>
      </c>
      <c r="AK25" s="95">
        <f t="shared" si="12"/>
        <v>0.65977628053949156</v>
      </c>
      <c r="AL25" s="94">
        <v>0.7</v>
      </c>
      <c r="AM25" s="96">
        <f t="shared" si="13"/>
        <v>-2.2985067758783333</v>
      </c>
      <c r="AN25" s="97">
        <v>87</v>
      </c>
      <c r="AO25" s="188">
        <v>22.5</v>
      </c>
      <c r="AP25" s="189">
        <v>56.3</v>
      </c>
      <c r="AQ25" s="176">
        <v>30300</v>
      </c>
      <c r="AR25" s="161">
        <v>70.5</v>
      </c>
      <c r="AS25" s="98">
        <v>0</v>
      </c>
      <c r="AT25" s="16">
        <v>6713702</v>
      </c>
      <c r="AU25" s="99">
        <f t="shared" si="19"/>
        <v>0</v>
      </c>
      <c r="AV25" s="100">
        <v>2101</v>
      </c>
      <c r="AW25" s="16">
        <v>6665525</v>
      </c>
      <c r="AX25" s="101">
        <f t="shared" si="17"/>
        <v>3.152039786813492</v>
      </c>
      <c r="AY25" s="176">
        <v>990</v>
      </c>
      <c r="AZ25" s="176">
        <v>0</v>
      </c>
      <c r="BA25" s="200">
        <f t="shared" si="18"/>
        <v>1111</v>
      </c>
    </row>
    <row r="26" spans="1:53" ht="16">
      <c r="A26" s="88" t="s">
        <v>98</v>
      </c>
      <c r="B26" s="89" t="s">
        <v>99</v>
      </c>
      <c r="C26" s="90"/>
      <c r="D26" s="16">
        <v>9957488</v>
      </c>
      <c r="E26" s="16">
        <v>229387</v>
      </c>
      <c r="F26" s="16">
        <v>106130</v>
      </c>
      <c r="G26" s="16">
        <v>123257</v>
      </c>
      <c r="H26" s="6">
        <v>14.7</v>
      </c>
      <c r="I26" s="6">
        <v>56.8</v>
      </c>
      <c r="J26" s="6">
        <v>22.5</v>
      </c>
      <c r="K26" s="91">
        <f t="shared" si="0"/>
        <v>1463750.736</v>
      </c>
      <c r="L26" s="91">
        <f t="shared" si="1"/>
        <v>60281.84</v>
      </c>
      <c r="M26" s="91">
        <f t="shared" si="2"/>
        <v>27732.825000000001</v>
      </c>
      <c r="N26" s="92">
        <f t="shared" si="3"/>
        <v>4.118313215317829</v>
      </c>
      <c r="O26" s="33">
        <f t="shared" si="4"/>
        <v>93.987045551176408</v>
      </c>
      <c r="P26" s="33">
        <f t="shared" si="5"/>
        <v>1.8946412335057572</v>
      </c>
      <c r="Q26" s="89">
        <v>42458</v>
      </c>
      <c r="R26" s="6">
        <v>6140446</v>
      </c>
      <c r="S26" s="6">
        <v>12.5</v>
      </c>
      <c r="T26" s="6">
        <f t="shared" si="6"/>
        <v>767555.75</v>
      </c>
      <c r="U26" s="6">
        <v>6255</v>
      </c>
      <c r="V26" s="6">
        <v>94.9</v>
      </c>
      <c r="W26" s="6">
        <f t="shared" si="7"/>
        <v>5935.9949999999999</v>
      </c>
      <c r="X26" s="6">
        <f t="shared" si="8"/>
        <v>0.77336336806805239</v>
      </c>
      <c r="Y26" s="176">
        <v>58355</v>
      </c>
      <c r="Z26" s="176">
        <f t="shared" si="14"/>
        <v>47775</v>
      </c>
      <c r="AA26" s="176">
        <f t="shared" si="15"/>
        <v>5317</v>
      </c>
      <c r="AB26" s="93">
        <v>41372</v>
      </c>
      <c r="AC26" s="94">
        <v>41961</v>
      </c>
      <c r="AD26" s="1">
        <v>9909877</v>
      </c>
      <c r="AE26" s="1">
        <v>9876187</v>
      </c>
      <c r="AF26" s="95">
        <f t="shared" si="9"/>
        <v>0.41748247733044513</v>
      </c>
      <c r="AG26" s="94">
        <v>0.4</v>
      </c>
      <c r="AH26" s="94">
        <f t="shared" si="10"/>
        <v>41.748247733044515</v>
      </c>
      <c r="AI26" s="94">
        <f t="shared" si="11"/>
        <v>42.487044848381259</v>
      </c>
      <c r="AJ26" s="94">
        <f t="shared" si="16"/>
        <v>-0.73879711533674453</v>
      </c>
      <c r="AK26" s="95">
        <f t="shared" si="12"/>
        <v>0.42487044848381261</v>
      </c>
      <c r="AL26" s="94">
        <v>0.4</v>
      </c>
      <c r="AM26" s="96">
        <f t="shared" si="13"/>
        <v>-1.4036843735849955</v>
      </c>
      <c r="AN26" s="97">
        <v>85.1</v>
      </c>
      <c r="AO26" s="188">
        <v>29.324999999999999</v>
      </c>
      <c r="AP26" s="189">
        <v>68</v>
      </c>
      <c r="AQ26" s="176">
        <v>24800</v>
      </c>
      <c r="AR26" s="161">
        <v>40</v>
      </c>
      <c r="AS26" s="98">
        <v>3223</v>
      </c>
      <c r="AT26" s="16">
        <v>9814714</v>
      </c>
      <c r="AU26" s="99">
        <f t="shared" si="19"/>
        <v>3.2838450514197359</v>
      </c>
      <c r="AV26" s="100">
        <v>3015</v>
      </c>
      <c r="AW26" s="16">
        <v>9798384</v>
      </c>
      <c r="AX26" s="101">
        <f t="shared" si="17"/>
        <v>3.0770380095330006</v>
      </c>
      <c r="AY26" s="176">
        <v>1634</v>
      </c>
      <c r="AZ26" s="176">
        <v>0</v>
      </c>
      <c r="BA26" s="200">
        <f t="shared" si="18"/>
        <v>1381</v>
      </c>
    </row>
    <row r="27" spans="1:53" ht="16">
      <c r="A27" s="88" t="s">
        <v>100</v>
      </c>
      <c r="B27" s="89" t="s">
        <v>101</v>
      </c>
      <c r="C27" s="90"/>
      <c r="D27" s="16">
        <v>5527358</v>
      </c>
      <c r="E27" s="16">
        <v>132860</v>
      </c>
      <c r="F27" s="16">
        <v>55640</v>
      </c>
      <c r="G27" s="16">
        <v>77220</v>
      </c>
      <c r="H27" s="6">
        <v>11.4</v>
      </c>
      <c r="I27" s="6">
        <v>69.5</v>
      </c>
      <c r="J27" s="6">
        <v>26.9</v>
      </c>
      <c r="K27" s="91">
        <f t="shared" si="0"/>
        <v>630118.81200000003</v>
      </c>
      <c r="L27" s="91">
        <f t="shared" si="1"/>
        <v>38669.799999999996</v>
      </c>
      <c r="M27" s="91">
        <f t="shared" si="2"/>
        <v>20772.179999999997</v>
      </c>
      <c r="N27" s="92">
        <f t="shared" si="3"/>
        <v>6.1369061300140952</v>
      </c>
      <c r="O27" s="33">
        <f t="shared" si="4"/>
        <v>90.56654413929796</v>
      </c>
      <c r="P27" s="33">
        <f t="shared" si="5"/>
        <v>3.2965497306879317</v>
      </c>
      <c r="Q27" s="89">
        <v>32966</v>
      </c>
      <c r="R27" s="6">
        <v>3405639</v>
      </c>
      <c r="S27" s="6">
        <v>8.8000000000000007</v>
      </c>
      <c r="T27" s="6">
        <f t="shared" si="6"/>
        <v>299696.23200000002</v>
      </c>
      <c r="U27" s="6">
        <v>3239</v>
      </c>
      <c r="V27" s="6">
        <v>93.4</v>
      </c>
      <c r="W27" s="6">
        <f t="shared" si="7"/>
        <v>3025.2260000000006</v>
      </c>
      <c r="X27" s="6">
        <f t="shared" si="8"/>
        <v>1.0094307758931051</v>
      </c>
      <c r="Y27" s="176">
        <v>19733</v>
      </c>
      <c r="Z27" s="176">
        <f t="shared" si="14"/>
        <v>35907</v>
      </c>
      <c r="AA27" s="176">
        <f t="shared" si="15"/>
        <v>2941</v>
      </c>
      <c r="AB27" s="93">
        <v>26855</v>
      </c>
      <c r="AC27" s="94">
        <v>28416</v>
      </c>
      <c r="AD27" s="1">
        <v>5457173</v>
      </c>
      <c r="AE27" s="1">
        <v>5344861</v>
      </c>
      <c r="AF27" s="95">
        <f t="shared" si="9"/>
        <v>0.49210461167347996</v>
      </c>
      <c r="AG27" s="94">
        <v>0.5</v>
      </c>
      <c r="AH27" s="94">
        <f t="shared" si="10"/>
        <v>49.210461167348001</v>
      </c>
      <c r="AI27" s="94">
        <f t="shared" si="11"/>
        <v>53.165086987294906</v>
      </c>
      <c r="AJ27" s="94">
        <f t="shared" si="16"/>
        <v>-3.9546258199469051</v>
      </c>
      <c r="AK27" s="95">
        <f t="shared" si="12"/>
        <v>0.53165086987294907</v>
      </c>
      <c r="AL27" s="94">
        <v>0.5</v>
      </c>
      <c r="AM27" s="96">
        <f t="shared" si="13"/>
        <v>-5.4933840090090094</v>
      </c>
      <c r="AN27" s="97">
        <v>88.5</v>
      </c>
      <c r="AO27" s="188">
        <v>21.475000000000001</v>
      </c>
      <c r="AP27" s="189">
        <v>80.099999999999994</v>
      </c>
      <c r="AQ27" s="176">
        <v>76900</v>
      </c>
      <c r="AR27" s="161">
        <v>75.7</v>
      </c>
      <c r="AS27" s="98">
        <v>237</v>
      </c>
      <c r="AT27" s="16">
        <v>5432792</v>
      </c>
      <c r="AU27" s="99">
        <f t="shared" si="19"/>
        <v>0.43623978241758565</v>
      </c>
      <c r="AV27" s="100">
        <v>223</v>
      </c>
      <c r="AW27" s="16">
        <v>5392571</v>
      </c>
      <c r="AX27" s="101">
        <f t="shared" si="17"/>
        <v>0.41353187561183707</v>
      </c>
      <c r="AY27" s="176">
        <v>22</v>
      </c>
      <c r="AZ27" s="176">
        <v>106</v>
      </c>
      <c r="BA27" s="200">
        <f t="shared" si="18"/>
        <v>201</v>
      </c>
    </row>
    <row r="28" spans="1:53" ht="16">
      <c r="A28" s="88" t="s">
        <v>102</v>
      </c>
      <c r="B28" s="89" t="s">
        <v>103</v>
      </c>
      <c r="C28" s="90"/>
      <c r="D28" s="16">
        <v>2988762</v>
      </c>
      <c r="E28" s="16">
        <v>96421</v>
      </c>
      <c r="F28" s="16">
        <v>55321</v>
      </c>
      <c r="G28" s="16">
        <v>41100</v>
      </c>
      <c r="H28" s="6">
        <v>16.8</v>
      </c>
      <c r="I28" s="6">
        <v>46.1</v>
      </c>
      <c r="J28" s="6">
        <v>14.1</v>
      </c>
      <c r="K28" s="91">
        <f t="shared" si="0"/>
        <v>502112.016</v>
      </c>
      <c r="L28" s="91">
        <f t="shared" si="1"/>
        <v>25502.981</v>
      </c>
      <c r="M28" s="91">
        <f t="shared" si="2"/>
        <v>5795.0999999999995</v>
      </c>
      <c r="N28" s="92">
        <f t="shared" si="3"/>
        <v>5.0791417427461045</v>
      </c>
      <c r="O28" s="33">
        <f t="shared" si="4"/>
        <v>93.766713402054904</v>
      </c>
      <c r="P28" s="33">
        <f t="shared" si="5"/>
        <v>1.1541448551990039</v>
      </c>
      <c r="Q28" s="89">
        <v>16543</v>
      </c>
      <c r="R28" s="6">
        <v>1818976</v>
      </c>
      <c r="S28" s="6">
        <v>14.9</v>
      </c>
      <c r="T28" s="6">
        <f t="shared" si="6"/>
        <v>271027.424</v>
      </c>
      <c r="U28" s="6">
        <v>3915</v>
      </c>
      <c r="V28" s="6">
        <v>97.7</v>
      </c>
      <c r="W28" s="6">
        <f t="shared" si="7"/>
        <v>3824.9549999999999</v>
      </c>
      <c r="X28" s="6">
        <f t="shared" si="8"/>
        <v>1.4112796939692716</v>
      </c>
      <c r="Y28" s="176">
        <v>34742</v>
      </c>
      <c r="Z28" s="176">
        <f t="shared" si="14"/>
        <v>20579</v>
      </c>
      <c r="AA28" s="176">
        <f t="shared" si="15"/>
        <v>4036</v>
      </c>
      <c r="AB28" s="93">
        <v>16104</v>
      </c>
      <c r="AC28" s="94">
        <v>16128</v>
      </c>
      <c r="AD28" s="1">
        <v>2994079</v>
      </c>
      <c r="AE28" s="1">
        <v>2978512</v>
      </c>
      <c r="AF28" s="95">
        <f t="shared" si="9"/>
        <v>0.53786155943113056</v>
      </c>
      <c r="AG28" s="94">
        <v>0.5</v>
      </c>
      <c r="AH28" s="94">
        <f t="shared" si="10"/>
        <v>53.786155943113059</v>
      </c>
      <c r="AI28" s="94">
        <f t="shared" si="11"/>
        <v>54.147842949768204</v>
      </c>
      <c r="AJ28" s="94">
        <f t="shared" si="16"/>
        <v>-0.36168700665514564</v>
      </c>
      <c r="AK28" s="95">
        <f t="shared" si="12"/>
        <v>0.5414784294976821</v>
      </c>
      <c r="AL28" s="94">
        <v>0.5</v>
      </c>
      <c r="AM28" s="96">
        <f t="shared" si="13"/>
        <v>-0.14880952380952381</v>
      </c>
      <c r="AN28" s="97">
        <v>87.3</v>
      </c>
      <c r="AO28" s="188">
        <v>13.5</v>
      </c>
      <c r="AP28" s="189">
        <v>41.8</v>
      </c>
      <c r="AQ28" s="176">
        <v>25700</v>
      </c>
      <c r="AR28" s="161">
        <v>27</v>
      </c>
      <c r="AS28" s="98">
        <v>13465</v>
      </c>
      <c r="AT28" s="16">
        <v>2921628</v>
      </c>
      <c r="AU28" s="99">
        <f t="shared" si="19"/>
        <v>46.08731844026687</v>
      </c>
      <c r="AV28" s="100">
        <v>451</v>
      </c>
      <c r="AW28" s="16">
        <v>2923887</v>
      </c>
      <c r="AX28" s="101">
        <f t="shared" si="17"/>
        <v>1.5424672704519702</v>
      </c>
      <c r="AY28" s="176">
        <v>71</v>
      </c>
      <c r="AZ28" s="176">
        <v>0</v>
      </c>
      <c r="BA28" s="200">
        <f t="shared" si="18"/>
        <v>380</v>
      </c>
    </row>
    <row r="29" spans="1:53" ht="16">
      <c r="A29" s="88" t="s">
        <v>104</v>
      </c>
      <c r="B29" s="89" t="s">
        <v>105</v>
      </c>
      <c r="C29" s="90"/>
      <c r="D29" s="16">
        <v>6090062</v>
      </c>
      <c r="E29" s="16">
        <v>175058</v>
      </c>
      <c r="F29" s="16">
        <v>94020</v>
      </c>
      <c r="G29" s="16">
        <v>81038</v>
      </c>
      <c r="H29" s="6">
        <v>15.3</v>
      </c>
      <c r="I29" s="6">
        <v>61.9</v>
      </c>
      <c r="J29" s="6">
        <v>16.399999999999999</v>
      </c>
      <c r="K29" s="91">
        <f t="shared" si="0"/>
        <v>931779.48600000003</v>
      </c>
      <c r="L29" s="91">
        <f t="shared" si="1"/>
        <v>58198.38</v>
      </c>
      <c r="M29" s="91">
        <f t="shared" si="2"/>
        <v>13290.231999999998</v>
      </c>
      <c r="N29" s="92">
        <f t="shared" si="3"/>
        <v>6.2459391813654923</v>
      </c>
      <c r="O29" s="33">
        <f t="shared" si="4"/>
        <v>92.327732787197249</v>
      </c>
      <c r="P29" s="33">
        <f t="shared" si="5"/>
        <v>1.4263280314372577</v>
      </c>
      <c r="Q29" s="89">
        <v>44874</v>
      </c>
      <c r="R29" s="6">
        <v>3723307</v>
      </c>
      <c r="S29" s="6">
        <v>12.9</v>
      </c>
      <c r="T29" s="6">
        <f t="shared" si="6"/>
        <v>480306.60300000006</v>
      </c>
      <c r="U29" s="6">
        <v>8271</v>
      </c>
      <c r="V29" s="6">
        <v>90.9</v>
      </c>
      <c r="W29" s="6">
        <f t="shared" si="7"/>
        <v>7518.3389999999999</v>
      </c>
      <c r="X29" s="6">
        <f t="shared" si="8"/>
        <v>1.5653207665770936</v>
      </c>
      <c r="Y29" s="176">
        <v>42559</v>
      </c>
      <c r="Z29" s="176">
        <f t="shared" si="14"/>
        <v>51461</v>
      </c>
      <c r="AA29" s="176">
        <f t="shared" si="15"/>
        <v>6587</v>
      </c>
      <c r="AB29" s="93">
        <v>39119</v>
      </c>
      <c r="AC29" s="94">
        <v>38843</v>
      </c>
      <c r="AD29" s="1">
        <v>6063589</v>
      </c>
      <c r="AE29" s="1">
        <v>6010688</v>
      </c>
      <c r="AF29" s="95">
        <f t="shared" si="9"/>
        <v>0.6451459688313308</v>
      </c>
      <c r="AG29" s="94">
        <v>0.6</v>
      </c>
      <c r="AH29" s="94">
        <f t="shared" si="10"/>
        <v>64.51459688313308</v>
      </c>
      <c r="AI29" s="94">
        <f t="shared" si="11"/>
        <v>64.623217841285395</v>
      </c>
      <c r="AJ29" s="94">
        <f t="shared" si="16"/>
        <v>-0.10862095815231498</v>
      </c>
      <c r="AK29" s="95">
        <f t="shared" si="12"/>
        <v>0.64623217841285385</v>
      </c>
      <c r="AL29" s="94">
        <v>0.6</v>
      </c>
      <c r="AM29" s="96">
        <f t="shared" si="13"/>
        <v>0.7105527379450608</v>
      </c>
      <c r="AN29" s="97">
        <v>73.400000000000006</v>
      </c>
      <c r="AO29" s="188">
        <v>23.9</v>
      </c>
      <c r="AP29" s="189">
        <v>71.2</v>
      </c>
      <c r="AQ29" s="176">
        <v>32800</v>
      </c>
      <c r="AR29" s="161">
        <v>58.4</v>
      </c>
      <c r="AS29" s="98">
        <v>0</v>
      </c>
      <c r="AT29" s="16">
        <v>5961514</v>
      </c>
      <c r="AU29" s="99">
        <f t="shared" si="19"/>
        <v>0</v>
      </c>
      <c r="AV29" s="100">
        <v>1487</v>
      </c>
      <c r="AW29" s="16">
        <v>5946094</v>
      </c>
      <c r="AX29" s="101">
        <f t="shared" si="17"/>
        <v>2.5008013664096125</v>
      </c>
      <c r="AY29" s="176">
        <v>372</v>
      </c>
      <c r="AZ29" s="176">
        <v>38</v>
      </c>
      <c r="BA29" s="200">
        <f t="shared" si="18"/>
        <v>1115</v>
      </c>
    </row>
    <row r="30" spans="1:53" ht="16">
      <c r="A30" s="88" t="s">
        <v>106</v>
      </c>
      <c r="B30" s="89" t="s">
        <v>107</v>
      </c>
      <c r="C30" s="90"/>
      <c r="D30" s="16">
        <v>1041732</v>
      </c>
      <c r="E30" s="16">
        <v>28869</v>
      </c>
      <c r="F30" s="16">
        <v>11974</v>
      </c>
      <c r="G30" s="16">
        <v>16895</v>
      </c>
      <c r="H30" s="6">
        <v>14.1</v>
      </c>
      <c r="I30" s="6">
        <v>62.2</v>
      </c>
      <c r="J30" s="6">
        <v>22</v>
      </c>
      <c r="K30" s="91">
        <f t="shared" si="0"/>
        <v>146884.212</v>
      </c>
      <c r="L30" s="91">
        <f t="shared" si="1"/>
        <v>7447.8279999999995</v>
      </c>
      <c r="M30" s="91">
        <f t="shared" si="2"/>
        <v>3716.9</v>
      </c>
      <c r="N30" s="92">
        <f t="shared" si="3"/>
        <v>5.0705435925271534</v>
      </c>
      <c r="O30" s="33">
        <f t="shared" si="4"/>
        <v>92.398959801071058</v>
      </c>
      <c r="P30" s="33">
        <f t="shared" si="5"/>
        <v>2.5304966064017829</v>
      </c>
      <c r="Q30" s="89">
        <v>5203</v>
      </c>
      <c r="R30" s="6">
        <v>630317</v>
      </c>
      <c r="S30" s="6">
        <v>11.4</v>
      </c>
      <c r="T30" s="6">
        <f t="shared" si="6"/>
        <v>71856.137999999992</v>
      </c>
      <c r="U30" s="6">
        <v>733</v>
      </c>
      <c r="V30" s="6">
        <v>94.1</v>
      </c>
      <c r="W30" s="6">
        <f t="shared" si="7"/>
        <v>689.75300000000004</v>
      </c>
      <c r="X30" s="6">
        <f t="shared" si="8"/>
        <v>0.95990825446254868</v>
      </c>
      <c r="Y30" s="176">
        <v>5385</v>
      </c>
      <c r="Z30" s="176">
        <f t="shared" si="14"/>
        <v>6589</v>
      </c>
      <c r="AA30" s="176">
        <f t="shared" si="15"/>
        <v>1386</v>
      </c>
      <c r="AB30" s="93">
        <v>4571</v>
      </c>
      <c r="AC30" s="94">
        <v>4801</v>
      </c>
      <c r="AD30" s="1">
        <v>1023579</v>
      </c>
      <c r="AE30" s="1">
        <v>998199</v>
      </c>
      <c r="AF30" s="95">
        <f t="shared" si="9"/>
        <v>0.44657031846100786</v>
      </c>
      <c r="AG30" s="94">
        <v>0.4</v>
      </c>
      <c r="AH30" s="94">
        <f t="shared" si="10"/>
        <v>44.657031846100786</v>
      </c>
      <c r="AI30" s="94">
        <f t="shared" si="11"/>
        <v>48.096622016251267</v>
      </c>
      <c r="AJ30" s="94">
        <f t="shared" si="16"/>
        <v>-3.4395901701504812</v>
      </c>
      <c r="AK30" s="95">
        <f t="shared" si="12"/>
        <v>0.48096622016251267</v>
      </c>
      <c r="AL30" s="94">
        <v>0.5</v>
      </c>
      <c r="AM30" s="96">
        <f t="shared" si="13"/>
        <v>-4.7906686107061027</v>
      </c>
      <c r="AN30" s="97">
        <v>69.5</v>
      </c>
      <c r="AO30" s="188">
        <v>23.9</v>
      </c>
      <c r="AP30" s="189">
        <v>64.8</v>
      </c>
      <c r="AQ30" s="176">
        <v>5800</v>
      </c>
      <c r="AR30" s="161">
        <v>58.2</v>
      </c>
      <c r="AS30" s="98">
        <v>2156</v>
      </c>
      <c r="AT30" s="16">
        <v>1014596</v>
      </c>
      <c r="AU30" s="99">
        <f t="shared" si="19"/>
        <v>21.24983737369357</v>
      </c>
      <c r="AV30" s="100">
        <v>124</v>
      </c>
      <c r="AW30" s="16">
        <v>1007946</v>
      </c>
      <c r="AX30" s="101">
        <f t="shared" si="17"/>
        <v>1.2302246350498935</v>
      </c>
      <c r="AY30" s="176">
        <v>43</v>
      </c>
      <c r="AZ30" s="176">
        <v>3</v>
      </c>
      <c r="BA30" s="200">
        <f t="shared" si="18"/>
        <v>81</v>
      </c>
    </row>
    <row r="31" spans="1:53" ht="16">
      <c r="A31" s="88" t="s">
        <v>108</v>
      </c>
      <c r="B31" s="89" t="s">
        <v>109</v>
      </c>
      <c r="C31" s="90"/>
      <c r="D31" s="16">
        <v>1904760</v>
      </c>
      <c r="E31" s="16">
        <v>51951</v>
      </c>
      <c r="F31" s="16">
        <v>24061</v>
      </c>
      <c r="G31" s="16">
        <v>27890</v>
      </c>
      <c r="H31" s="6">
        <v>12.2</v>
      </c>
      <c r="I31" s="6">
        <v>67.2</v>
      </c>
      <c r="J31" s="6">
        <v>12.7</v>
      </c>
      <c r="K31" s="91">
        <f t="shared" si="0"/>
        <v>232380.72</v>
      </c>
      <c r="L31" s="91">
        <f t="shared" si="1"/>
        <v>16168.992</v>
      </c>
      <c r="M31" s="91">
        <f t="shared" si="2"/>
        <v>3542.03</v>
      </c>
      <c r="N31" s="92">
        <f t="shared" si="3"/>
        <v>6.9579748268272859</v>
      </c>
      <c r="O31" s="33">
        <f t="shared" si="4"/>
        <v>91.517789427625502</v>
      </c>
      <c r="P31" s="33">
        <f t="shared" si="5"/>
        <v>1.5242357455472211</v>
      </c>
      <c r="Q31" s="89">
        <v>13045</v>
      </c>
      <c r="R31" s="6">
        <v>1146162</v>
      </c>
      <c r="S31" s="6">
        <v>9.5</v>
      </c>
      <c r="T31" s="6">
        <f t="shared" si="6"/>
        <v>108885.39</v>
      </c>
      <c r="U31" s="6">
        <v>1340</v>
      </c>
      <c r="V31" s="6">
        <v>94.3</v>
      </c>
      <c r="W31" s="6">
        <f t="shared" si="7"/>
        <v>1263.6199999999999</v>
      </c>
      <c r="X31" s="6">
        <f t="shared" si="8"/>
        <v>1.1605046370316532</v>
      </c>
      <c r="Y31" s="176">
        <v>9146</v>
      </c>
      <c r="Z31" s="176">
        <f t="shared" si="14"/>
        <v>14915</v>
      </c>
      <c r="AA31" s="176">
        <f t="shared" si="15"/>
        <v>1870</v>
      </c>
      <c r="AB31" s="93">
        <v>12330</v>
      </c>
      <c r="AC31" s="94">
        <v>12663</v>
      </c>
      <c r="AD31" s="1">
        <v>1881503</v>
      </c>
      <c r="AE31" s="1">
        <v>1842641</v>
      </c>
      <c r="AF31" s="95">
        <f t="shared" si="9"/>
        <v>0.65532715068750891</v>
      </c>
      <c r="AG31" s="94">
        <v>0.7</v>
      </c>
      <c r="AH31" s="94">
        <f t="shared" si="10"/>
        <v>65.532715068750889</v>
      </c>
      <c r="AI31" s="94">
        <f t="shared" si="11"/>
        <v>68.72201367493723</v>
      </c>
      <c r="AJ31" s="94">
        <f t="shared" si="16"/>
        <v>-3.1892986061863411</v>
      </c>
      <c r="AK31" s="95">
        <f t="shared" si="12"/>
        <v>0.68722013674937221</v>
      </c>
      <c r="AL31" s="94">
        <v>0.7</v>
      </c>
      <c r="AM31" s="96">
        <f t="shared" si="13"/>
        <v>-2.6297085998578535</v>
      </c>
      <c r="AN31" s="97">
        <v>75.900000000000006</v>
      </c>
      <c r="AO31" s="188">
        <v>22.125</v>
      </c>
      <c r="AP31" s="189">
        <v>67.400000000000006</v>
      </c>
      <c r="AQ31" s="176">
        <v>10800</v>
      </c>
      <c r="AR31" s="161">
        <v>52.7</v>
      </c>
      <c r="AS31" s="98">
        <v>3142</v>
      </c>
      <c r="AT31" s="16">
        <v>1865028</v>
      </c>
      <c r="AU31" s="99">
        <f t="shared" si="19"/>
        <v>16.846932056784134</v>
      </c>
      <c r="AV31" s="100">
        <v>536</v>
      </c>
      <c r="AW31" s="16">
        <v>1852809</v>
      </c>
      <c r="AX31" s="101">
        <f t="shared" si="17"/>
        <v>2.8929047732389037</v>
      </c>
      <c r="AY31" s="176">
        <v>235</v>
      </c>
      <c r="AZ31" s="176">
        <v>20</v>
      </c>
      <c r="BA31" s="200">
        <f t="shared" si="18"/>
        <v>301</v>
      </c>
    </row>
    <row r="32" spans="1:53" ht="16">
      <c r="A32" s="88" t="s">
        <v>110</v>
      </c>
      <c r="B32" s="89" t="s">
        <v>111</v>
      </c>
      <c r="C32" s="90"/>
      <c r="D32" s="16">
        <v>2922849</v>
      </c>
      <c r="E32" s="16">
        <v>37700</v>
      </c>
      <c r="F32" s="16">
        <v>27443</v>
      </c>
      <c r="G32" s="16">
        <v>10257</v>
      </c>
      <c r="H32" s="6">
        <v>13</v>
      </c>
      <c r="I32" s="6">
        <v>44.7</v>
      </c>
      <c r="J32" s="6">
        <v>29</v>
      </c>
      <c r="K32" s="91">
        <f t="shared" si="0"/>
        <v>379970.37</v>
      </c>
      <c r="L32" s="91">
        <f t="shared" si="1"/>
        <v>12267.021000000001</v>
      </c>
      <c r="M32" s="91">
        <f t="shared" si="2"/>
        <v>2974.5299999999997</v>
      </c>
      <c r="N32" s="92">
        <f t="shared" si="3"/>
        <v>3.2284151524762312</v>
      </c>
      <c r="O32" s="33">
        <f t="shared" si="4"/>
        <v>95.988752754589783</v>
      </c>
      <c r="P32" s="33">
        <f t="shared" si="5"/>
        <v>0.78283209293398326</v>
      </c>
      <c r="Q32" s="89">
        <v>5102</v>
      </c>
      <c r="R32" s="6">
        <v>1810322</v>
      </c>
      <c r="S32" s="6">
        <v>10.9</v>
      </c>
      <c r="T32" s="6">
        <f t="shared" si="6"/>
        <v>197325.098</v>
      </c>
      <c r="U32" s="6">
        <v>1352</v>
      </c>
      <c r="V32" s="6">
        <v>96.2</v>
      </c>
      <c r="W32" s="6">
        <f t="shared" si="7"/>
        <v>1300.624</v>
      </c>
      <c r="X32" s="6">
        <f t="shared" si="8"/>
        <v>0.65912750743952497</v>
      </c>
      <c r="Y32" s="176">
        <v>21270</v>
      </c>
      <c r="Z32" s="176">
        <f t="shared" si="14"/>
        <v>6173</v>
      </c>
      <c r="AA32" s="176">
        <f t="shared" si="15"/>
        <v>1071</v>
      </c>
      <c r="AB32" s="93">
        <v>5061</v>
      </c>
      <c r="AC32" s="94">
        <v>5024</v>
      </c>
      <c r="AD32" s="1">
        <v>2839099</v>
      </c>
      <c r="AE32" s="1">
        <v>2723322</v>
      </c>
      <c r="AF32" s="95">
        <f t="shared" si="9"/>
        <v>0.17826077921199648</v>
      </c>
      <c r="AG32" s="94">
        <v>0.2</v>
      </c>
      <c r="AH32" s="94">
        <f t="shared" si="10"/>
        <v>17.826077921199648</v>
      </c>
      <c r="AI32" s="94">
        <f t="shared" si="11"/>
        <v>18.448057188977288</v>
      </c>
      <c r="AJ32" s="94">
        <f t="shared" si="16"/>
        <v>-0.62197926777763968</v>
      </c>
      <c r="AK32" s="95">
        <f t="shared" si="12"/>
        <v>0.18448057188977285</v>
      </c>
      <c r="AL32" s="94">
        <v>0.2</v>
      </c>
      <c r="AM32" s="96">
        <f t="shared" si="13"/>
        <v>0.73646496815286622</v>
      </c>
      <c r="AN32" s="97">
        <v>80.599999999999994</v>
      </c>
      <c r="AO32" s="188">
        <v>30.375</v>
      </c>
      <c r="AP32" s="189">
        <v>70.2</v>
      </c>
      <c r="AQ32" s="176">
        <v>4600</v>
      </c>
      <c r="AR32" s="161">
        <v>56.7</v>
      </c>
      <c r="AS32" s="98">
        <v>1173</v>
      </c>
      <c r="AT32" s="16">
        <v>2852693</v>
      </c>
      <c r="AU32" s="99">
        <f t="shared" si="19"/>
        <v>4.1119040850172102</v>
      </c>
      <c r="AV32" s="100">
        <v>283</v>
      </c>
      <c r="AW32" s="16">
        <v>2804116</v>
      </c>
      <c r="AX32" s="101">
        <f t="shared" si="17"/>
        <v>1.0092307165609411</v>
      </c>
      <c r="AY32" s="176">
        <v>96</v>
      </c>
      <c r="AZ32" s="176">
        <v>0</v>
      </c>
      <c r="BA32" s="200">
        <f t="shared" si="18"/>
        <v>187</v>
      </c>
    </row>
    <row r="33" spans="1:53" ht="16">
      <c r="A33" s="88" t="s">
        <v>112</v>
      </c>
      <c r="B33" s="89" t="s">
        <v>113</v>
      </c>
      <c r="C33" s="90"/>
      <c r="D33" s="16">
        <v>1343622</v>
      </c>
      <c r="E33" s="16">
        <v>42580</v>
      </c>
      <c r="F33" s="16">
        <v>15461</v>
      </c>
      <c r="G33" s="16">
        <v>27119</v>
      </c>
      <c r="H33" s="6">
        <v>13.2</v>
      </c>
      <c r="I33" s="6">
        <v>66.5</v>
      </c>
      <c r="J33" s="6">
        <v>9.6</v>
      </c>
      <c r="K33" s="91">
        <f t="shared" si="0"/>
        <v>177358.10400000002</v>
      </c>
      <c r="L33" s="91">
        <f t="shared" si="1"/>
        <v>10281.565000000001</v>
      </c>
      <c r="M33" s="91">
        <f t="shared" si="2"/>
        <v>2603.424</v>
      </c>
      <c r="N33" s="92">
        <f t="shared" si="3"/>
        <v>5.7970652415183688</v>
      </c>
      <c r="O33" s="33">
        <f t="shared" si="4"/>
        <v>92.735043559103445</v>
      </c>
      <c r="P33" s="33">
        <f t="shared" si="5"/>
        <v>1.46789119937818</v>
      </c>
      <c r="Q33" s="89">
        <v>9093</v>
      </c>
      <c r="R33" s="6">
        <v>853075</v>
      </c>
      <c r="S33" s="6">
        <v>10.199999999999999</v>
      </c>
      <c r="T33" s="6">
        <f t="shared" si="6"/>
        <v>87013.65</v>
      </c>
      <c r="U33" s="6">
        <v>608</v>
      </c>
      <c r="V33" s="6">
        <v>95.2</v>
      </c>
      <c r="W33" s="6">
        <f t="shared" si="7"/>
        <v>578.81600000000003</v>
      </c>
      <c r="X33" s="6">
        <f t="shared" si="8"/>
        <v>0.66520137932381873</v>
      </c>
      <c r="Y33" s="176">
        <v>5819</v>
      </c>
      <c r="Z33" s="176">
        <f t="shared" si="14"/>
        <v>9642</v>
      </c>
      <c r="AA33" s="176">
        <f t="shared" si="15"/>
        <v>549</v>
      </c>
      <c r="AB33" s="93">
        <v>6875</v>
      </c>
      <c r="AC33" s="94">
        <v>7090</v>
      </c>
      <c r="AD33" s="1">
        <v>1326813</v>
      </c>
      <c r="AE33" s="1">
        <v>1318194</v>
      </c>
      <c r="AF33" s="95">
        <f t="shared" si="9"/>
        <v>0.51815892669125196</v>
      </c>
      <c r="AG33" s="94">
        <v>0.5</v>
      </c>
      <c r="AH33" s="94">
        <f t="shared" si="10"/>
        <v>51.815892669125191</v>
      </c>
      <c r="AI33" s="94">
        <f t="shared" si="11"/>
        <v>53.785709842405595</v>
      </c>
      <c r="AJ33" s="94">
        <f t="shared" si="16"/>
        <v>-1.9698171732804042</v>
      </c>
      <c r="AK33" s="95">
        <f t="shared" si="12"/>
        <v>0.53785709842405593</v>
      </c>
      <c r="AL33" s="94">
        <v>0.5</v>
      </c>
      <c r="AM33" s="96">
        <f t="shared" si="13"/>
        <v>-3.0324400564174896</v>
      </c>
      <c r="AN33" s="97">
        <v>89.2</v>
      </c>
      <c r="AO33" s="188">
        <v>18.725000000000001</v>
      </c>
      <c r="AP33" s="189">
        <v>60.4</v>
      </c>
      <c r="AQ33" s="176">
        <v>9100</v>
      </c>
      <c r="AR33" s="161">
        <v>47.7</v>
      </c>
      <c r="AS33" s="98">
        <v>105</v>
      </c>
      <c r="AT33" s="16">
        <v>1314875</v>
      </c>
      <c r="AU33" s="99">
        <f t="shared" si="19"/>
        <v>0.79855499572202682</v>
      </c>
      <c r="AV33" s="100">
        <v>308</v>
      </c>
      <c r="AW33" s="16">
        <v>1310949</v>
      </c>
      <c r="AX33" s="101">
        <f t="shared" si="17"/>
        <v>2.3494430370670409</v>
      </c>
      <c r="AY33" s="176">
        <v>125</v>
      </c>
      <c r="AZ33" s="176">
        <v>44</v>
      </c>
      <c r="BA33" s="200">
        <f t="shared" si="18"/>
        <v>183</v>
      </c>
    </row>
    <row r="34" spans="1:53" ht="16">
      <c r="A34" s="88" t="s">
        <v>114</v>
      </c>
      <c r="B34" s="89" t="s">
        <v>115</v>
      </c>
      <c r="C34" s="90"/>
      <c r="D34" s="16">
        <v>8881845</v>
      </c>
      <c r="E34" s="16">
        <v>184786</v>
      </c>
      <c r="F34" s="16">
        <v>96564</v>
      </c>
      <c r="G34" s="16">
        <v>88222</v>
      </c>
      <c r="H34" s="6">
        <v>10.9</v>
      </c>
      <c r="I34" s="6">
        <v>57</v>
      </c>
      <c r="J34" s="6">
        <v>19.3</v>
      </c>
      <c r="K34" s="91">
        <f t="shared" si="0"/>
        <v>968121.10499999998</v>
      </c>
      <c r="L34" s="91">
        <f t="shared" si="1"/>
        <v>55041.479999999996</v>
      </c>
      <c r="M34" s="91">
        <f t="shared" si="2"/>
        <v>17026.846000000001</v>
      </c>
      <c r="N34" s="92">
        <f t="shared" si="3"/>
        <v>5.685392015082658</v>
      </c>
      <c r="O34" s="33">
        <f t="shared" si="4"/>
        <v>92.555856325433581</v>
      </c>
      <c r="P34" s="33">
        <f t="shared" si="5"/>
        <v>1.7587516594837587</v>
      </c>
      <c r="Q34" s="89">
        <v>45549</v>
      </c>
      <c r="R34" s="6">
        <v>5531580</v>
      </c>
      <c r="S34" s="6">
        <v>7.9</v>
      </c>
      <c r="T34" s="6">
        <f t="shared" si="6"/>
        <v>436994.82</v>
      </c>
      <c r="U34" s="6">
        <v>7918</v>
      </c>
      <c r="V34" s="6">
        <v>96.6</v>
      </c>
      <c r="W34" s="6">
        <f t="shared" si="7"/>
        <v>7648.7879999999996</v>
      </c>
      <c r="X34" s="6">
        <f t="shared" si="8"/>
        <v>1.7503154842888069</v>
      </c>
      <c r="Y34" s="176">
        <v>40689</v>
      </c>
      <c r="Z34" s="176">
        <f t="shared" si="14"/>
        <v>55875</v>
      </c>
      <c r="AA34" s="176">
        <f t="shared" si="15"/>
        <v>10326</v>
      </c>
      <c r="AB34" s="93">
        <v>46366</v>
      </c>
      <c r="AC34" s="94">
        <v>47141</v>
      </c>
      <c r="AD34" s="1">
        <v>8938175</v>
      </c>
      <c r="AE34" s="1">
        <v>8821155</v>
      </c>
      <c r="AF34" s="95">
        <f t="shared" si="9"/>
        <v>0.51874124192019067</v>
      </c>
      <c r="AG34" s="94">
        <v>0.5</v>
      </c>
      <c r="AH34" s="94">
        <f t="shared" si="10"/>
        <v>51.874124192019067</v>
      </c>
      <c r="AI34" s="94">
        <f t="shared" si="11"/>
        <v>53.440847598755497</v>
      </c>
      <c r="AJ34" s="94">
        <f t="shared" si="16"/>
        <v>-1.5667234067364291</v>
      </c>
      <c r="AK34" s="95">
        <f t="shared" si="12"/>
        <v>0.53440847598755492</v>
      </c>
      <c r="AL34" s="94">
        <v>0.5</v>
      </c>
      <c r="AM34" s="96">
        <f t="shared" si="13"/>
        <v>-1.6440041577395474</v>
      </c>
      <c r="AN34" s="97">
        <v>86.6</v>
      </c>
      <c r="AO34" s="188">
        <v>20.475000000000001</v>
      </c>
      <c r="AP34" s="189">
        <v>56.8</v>
      </c>
      <c r="AQ34" s="176">
        <v>10700</v>
      </c>
      <c r="AR34" s="161">
        <v>38.799999999999997</v>
      </c>
      <c r="AS34" s="98">
        <v>0</v>
      </c>
      <c r="AT34" s="16">
        <v>8854377</v>
      </c>
      <c r="AU34" s="99">
        <f t="shared" si="19"/>
        <v>0</v>
      </c>
      <c r="AV34" s="100">
        <v>1958</v>
      </c>
      <c r="AW34" s="16">
        <v>8807899</v>
      </c>
      <c r="AX34" s="101">
        <f t="shared" si="17"/>
        <v>2.2230046007566617</v>
      </c>
      <c r="AY34" s="176">
        <v>640</v>
      </c>
      <c r="AZ34" s="176">
        <v>0</v>
      </c>
      <c r="BA34" s="200">
        <f t="shared" si="18"/>
        <v>1318</v>
      </c>
    </row>
    <row r="35" spans="1:53" ht="16">
      <c r="A35" s="88" t="s">
        <v>116</v>
      </c>
      <c r="B35" s="89" t="s">
        <v>117</v>
      </c>
      <c r="C35" s="90"/>
      <c r="D35" s="16">
        <v>2092434</v>
      </c>
      <c r="E35" s="16">
        <v>42958</v>
      </c>
      <c r="F35" s="16">
        <v>25319</v>
      </c>
      <c r="G35" s="16">
        <v>17639</v>
      </c>
      <c r="H35" s="6">
        <v>15.4</v>
      </c>
      <c r="I35" s="6">
        <v>43.3</v>
      </c>
      <c r="J35" s="6">
        <v>24.6</v>
      </c>
      <c r="K35" s="91">
        <f t="shared" si="0"/>
        <v>322234.83600000001</v>
      </c>
      <c r="L35" s="91">
        <f t="shared" si="1"/>
        <v>10963.127</v>
      </c>
      <c r="M35" s="91">
        <f t="shared" si="2"/>
        <v>4339.1940000000004</v>
      </c>
      <c r="N35" s="92">
        <f t="shared" si="3"/>
        <v>3.4022165747467477</v>
      </c>
      <c r="O35" s="33">
        <f t="shared" si="4"/>
        <v>95.25118972549572</v>
      </c>
      <c r="P35" s="33">
        <f t="shared" si="5"/>
        <v>1.3465936997575272</v>
      </c>
      <c r="Q35" s="89">
        <v>5554</v>
      </c>
      <c r="R35" s="6">
        <v>1256755</v>
      </c>
      <c r="S35" s="6">
        <v>13.1</v>
      </c>
      <c r="T35" s="6">
        <f t="shared" si="6"/>
        <v>164634.905</v>
      </c>
      <c r="U35" s="6">
        <v>887</v>
      </c>
      <c r="V35" s="6">
        <v>99.7</v>
      </c>
      <c r="W35" s="6">
        <f t="shared" si="7"/>
        <v>884.33900000000006</v>
      </c>
      <c r="X35" s="6">
        <f t="shared" si="8"/>
        <v>0.53715158398518226</v>
      </c>
      <c r="Y35" s="176">
        <v>17990</v>
      </c>
      <c r="Z35" s="176">
        <f t="shared" si="14"/>
        <v>7329</v>
      </c>
      <c r="AA35" s="176">
        <f t="shared" si="15"/>
        <v>1775</v>
      </c>
      <c r="AB35" s="93">
        <v>5809</v>
      </c>
      <c r="AC35" s="94">
        <v>6240</v>
      </c>
      <c r="AD35" s="1">
        <v>2085572</v>
      </c>
      <c r="AE35" s="1">
        <v>2082224</v>
      </c>
      <c r="AF35" s="95">
        <f t="shared" si="9"/>
        <v>0.27853269990199331</v>
      </c>
      <c r="AG35" s="94">
        <v>0.3</v>
      </c>
      <c r="AH35" s="94">
        <f t="shared" si="10"/>
        <v>27.85326999019933</v>
      </c>
      <c r="AI35" s="94">
        <f t="shared" si="11"/>
        <v>29.967957337923298</v>
      </c>
      <c r="AJ35" s="94">
        <f t="shared" si="16"/>
        <v>-2.1146873477239687</v>
      </c>
      <c r="AK35" s="95">
        <f t="shared" si="12"/>
        <v>0.29967957337923301</v>
      </c>
      <c r="AL35" s="94">
        <v>0.3</v>
      </c>
      <c r="AM35" s="96">
        <f t="shared" si="13"/>
        <v>-6.9070512820512828</v>
      </c>
      <c r="AN35" s="97">
        <v>78.099999999999994</v>
      </c>
      <c r="AO35" s="188">
        <v>27.375</v>
      </c>
      <c r="AP35" s="189">
        <v>93.7</v>
      </c>
      <c r="AQ35" s="176">
        <v>5100</v>
      </c>
      <c r="AR35" s="161">
        <v>78.5</v>
      </c>
      <c r="AS35" s="98">
        <v>17862</v>
      </c>
      <c r="AT35" s="16">
        <v>2050101</v>
      </c>
      <c r="AU35" s="99">
        <f t="shared" si="19"/>
        <v>87.127414698105113</v>
      </c>
      <c r="AV35" s="100">
        <v>0</v>
      </c>
      <c r="AW35" s="16">
        <v>2048093</v>
      </c>
      <c r="AX35" s="101">
        <f t="shared" si="17"/>
        <v>0</v>
      </c>
      <c r="AY35" s="176"/>
      <c r="AZ35" s="176"/>
      <c r="BA35" s="200">
        <f t="shared" si="18"/>
        <v>0</v>
      </c>
    </row>
    <row r="36" spans="1:53" ht="16">
      <c r="A36" s="88" t="s">
        <v>118</v>
      </c>
      <c r="B36" s="89" t="s">
        <v>119</v>
      </c>
      <c r="C36" s="90"/>
      <c r="D36" s="16">
        <v>19618453</v>
      </c>
      <c r="E36" s="16">
        <v>574848</v>
      </c>
      <c r="F36" s="16">
        <v>215856</v>
      </c>
      <c r="G36" s="16">
        <v>358992</v>
      </c>
      <c r="H36" s="6">
        <v>12</v>
      </c>
      <c r="I36" s="6">
        <v>63.4</v>
      </c>
      <c r="J36" s="6">
        <v>19</v>
      </c>
      <c r="K36" s="91">
        <f t="shared" ref="K36:K54" si="20">D36*(H36/100)</f>
        <v>2354214.36</v>
      </c>
      <c r="L36" s="91">
        <f t="shared" ref="L36:L54" si="21">(I36/100)*F36</f>
        <v>136852.704</v>
      </c>
      <c r="M36" s="91">
        <f t="shared" ref="M36:M54" si="22">(J36/100)*G36</f>
        <v>68208.479999999996</v>
      </c>
      <c r="N36" s="92">
        <f t="shared" ref="N36:N54" si="23">L36/K36*100</f>
        <v>5.8130944371607693</v>
      </c>
      <c r="O36" s="33">
        <f t="shared" ref="O36:O54" si="24">(K36-L36-M36)/K36*100</f>
        <v>91.289612896592814</v>
      </c>
      <c r="P36" s="33">
        <f t="shared" ref="P36:P54" si="25">M36/K36*100</f>
        <v>2.897292666246416</v>
      </c>
      <c r="Q36" s="89">
        <v>111417</v>
      </c>
      <c r="R36" s="6">
        <v>12408131</v>
      </c>
      <c r="S36" s="6">
        <v>9</v>
      </c>
      <c r="T36" s="6">
        <f t="shared" ref="T36:T54" si="26">S36*R36/100</f>
        <v>1116731.79</v>
      </c>
      <c r="U36" s="6">
        <v>18850</v>
      </c>
      <c r="V36" s="6">
        <v>92.6</v>
      </c>
      <c r="W36" s="6">
        <f t="shared" ref="W36:W54" si="27">V36*U36/100</f>
        <v>17455.099999999999</v>
      </c>
      <c r="X36" s="6">
        <f t="shared" ref="X36:X54" si="28">W36/T36*100</f>
        <v>1.5630521273151898</v>
      </c>
      <c r="Y36" s="176">
        <v>85935</v>
      </c>
      <c r="Z36" s="176">
        <f t="shared" si="14"/>
        <v>129921</v>
      </c>
      <c r="AA36" s="176">
        <f t="shared" si="15"/>
        <v>18504</v>
      </c>
      <c r="AB36" s="93">
        <v>108291</v>
      </c>
      <c r="AC36" s="94">
        <v>112846</v>
      </c>
      <c r="AD36" s="1">
        <v>19746227</v>
      </c>
      <c r="AE36" s="1">
        <v>19465197</v>
      </c>
      <c r="AF36" s="95">
        <f t="shared" ref="AF36:AF54" si="29">AB36/AD36*100</f>
        <v>0.54841362858838805</v>
      </c>
      <c r="AG36" s="94">
        <v>0.5</v>
      </c>
      <c r="AH36" s="94">
        <f t="shared" ref="AH36:AH56" si="30">AB36/AD36*10000</f>
        <v>54.841362858838806</v>
      </c>
      <c r="AI36" s="94">
        <f t="shared" ref="AI36:AI56" si="31">AC36/AE36*10000</f>
        <v>57.973212395435816</v>
      </c>
      <c r="AJ36" s="94">
        <f t="shared" si="16"/>
        <v>-3.1318495365970094</v>
      </c>
      <c r="AK36" s="95">
        <f t="shared" ref="AK36:AK54" si="32">AC36/AE36*100</f>
        <v>0.57973212395435814</v>
      </c>
      <c r="AL36" s="94">
        <v>0.6</v>
      </c>
      <c r="AM36" s="96">
        <f t="shared" ref="AM36:AM54" si="33">((AB36-AC36)/AC36)*100</f>
        <v>-4.0364744873544476</v>
      </c>
      <c r="AN36" s="97">
        <v>90.8</v>
      </c>
      <c r="AO36" s="188">
        <v>20.75</v>
      </c>
      <c r="AP36" s="189">
        <v>65.3</v>
      </c>
      <c r="AQ36" s="176">
        <v>95400</v>
      </c>
      <c r="AR36" s="161">
        <v>62.7</v>
      </c>
      <c r="AS36" s="98" t="s">
        <v>277</v>
      </c>
      <c r="AT36" s="16">
        <v>19556260</v>
      </c>
      <c r="AU36" s="99" t="e">
        <f t="shared" si="19"/>
        <v>#VALUE!</v>
      </c>
      <c r="AV36" s="100">
        <v>2400</v>
      </c>
      <c r="AW36" s="16">
        <v>19453583</v>
      </c>
      <c r="AX36" s="101">
        <f t="shared" si="17"/>
        <v>1.2337058936649357</v>
      </c>
      <c r="AY36" s="176">
        <v>636</v>
      </c>
      <c r="AZ36" s="176">
        <v>641</v>
      </c>
      <c r="BA36" s="200">
        <f t="shared" si="18"/>
        <v>1764</v>
      </c>
    </row>
    <row r="37" spans="1:53" ht="16">
      <c r="A37" s="88" t="s">
        <v>120</v>
      </c>
      <c r="B37" s="89" t="s">
        <v>121</v>
      </c>
      <c r="C37" s="90"/>
      <c r="D37" s="16">
        <v>10155624</v>
      </c>
      <c r="E37" s="16">
        <v>272714</v>
      </c>
      <c r="F37" s="16">
        <v>110445</v>
      </c>
      <c r="G37" s="16">
        <v>162269</v>
      </c>
      <c r="H37" s="6">
        <v>14</v>
      </c>
      <c r="I37" s="6">
        <v>56.1</v>
      </c>
      <c r="J37" s="6">
        <v>13.4</v>
      </c>
      <c r="K37" s="91">
        <f t="shared" si="20"/>
        <v>1421787.36</v>
      </c>
      <c r="L37" s="91">
        <f t="shared" si="21"/>
        <v>61959.645000000004</v>
      </c>
      <c r="M37" s="91">
        <f t="shared" si="22"/>
        <v>21744.046000000002</v>
      </c>
      <c r="N37" s="92">
        <f t="shared" si="23"/>
        <v>4.3578700122921337</v>
      </c>
      <c r="O37" s="33">
        <f t="shared" si="24"/>
        <v>94.112784136722098</v>
      </c>
      <c r="P37" s="33">
        <f t="shared" si="25"/>
        <v>1.529345850985762</v>
      </c>
      <c r="Q37" s="89">
        <v>46119</v>
      </c>
      <c r="R37" s="6">
        <v>6292010</v>
      </c>
      <c r="S37" s="6">
        <v>11.6</v>
      </c>
      <c r="T37" s="6">
        <f t="shared" si="26"/>
        <v>729873.16</v>
      </c>
      <c r="U37" s="6">
        <v>7194</v>
      </c>
      <c r="V37" s="6">
        <v>95.4</v>
      </c>
      <c r="W37" s="6">
        <f t="shared" si="27"/>
        <v>6863.0760000000009</v>
      </c>
      <c r="X37" s="6">
        <f t="shared" si="28"/>
        <v>0.94031077947845076</v>
      </c>
      <c r="Y37" s="176">
        <v>59486</v>
      </c>
      <c r="Z37" s="176">
        <f t="shared" si="14"/>
        <v>50959</v>
      </c>
      <c r="AA37" s="176">
        <f t="shared" si="15"/>
        <v>4840</v>
      </c>
      <c r="AB37" s="93">
        <v>37827</v>
      </c>
      <c r="AC37" s="94">
        <v>38438</v>
      </c>
      <c r="AD37" s="1">
        <v>9943964</v>
      </c>
      <c r="AE37" s="1">
        <v>9656401</v>
      </c>
      <c r="AF37" s="95">
        <f t="shared" si="29"/>
        <v>0.38040161850947968</v>
      </c>
      <c r="AG37" s="94">
        <v>0.4</v>
      </c>
      <c r="AH37" s="94">
        <f t="shared" si="30"/>
        <v>38.040161850947968</v>
      </c>
      <c r="AI37" s="94">
        <f t="shared" si="31"/>
        <v>39.805720578505387</v>
      </c>
      <c r="AJ37" s="94">
        <f t="shared" si="16"/>
        <v>-1.7655587275574192</v>
      </c>
      <c r="AK37" s="95">
        <f t="shared" si="32"/>
        <v>0.39805720578505388</v>
      </c>
      <c r="AL37" s="94">
        <v>0.4</v>
      </c>
      <c r="AM37" s="96">
        <f t="shared" si="33"/>
        <v>-1.5895728185649618</v>
      </c>
      <c r="AN37" s="97">
        <v>84.3</v>
      </c>
      <c r="AO37" s="188">
        <v>21.625</v>
      </c>
      <c r="AP37" s="189">
        <v>72.5</v>
      </c>
      <c r="AQ37" s="176">
        <v>25000</v>
      </c>
      <c r="AR37" s="161">
        <v>45.1</v>
      </c>
      <c r="AS37" s="98">
        <v>14487</v>
      </c>
      <c r="AT37" s="16">
        <v>9845238</v>
      </c>
      <c r="AU37" s="99">
        <f t="shared" si="19"/>
        <v>14.714728074628567</v>
      </c>
      <c r="AV37" s="100">
        <v>774</v>
      </c>
      <c r="AW37" s="16">
        <v>9745671</v>
      </c>
      <c r="AX37" s="101">
        <f t="shared" si="17"/>
        <v>0.79419877810363182</v>
      </c>
      <c r="AY37" s="176">
        <v>224</v>
      </c>
      <c r="AZ37" s="176">
        <v>0</v>
      </c>
      <c r="BA37" s="200">
        <f t="shared" si="18"/>
        <v>550</v>
      </c>
    </row>
    <row r="38" spans="1:53" ht="16">
      <c r="A38" s="88" t="s">
        <v>122</v>
      </c>
      <c r="B38" s="89" t="s">
        <v>123</v>
      </c>
      <c r="C38" s="90"/>
      <c r="D38" s="16">
        <v>752201</v>
      </c>
      <c r="E38" s="16">
        <v>25548</v>
      </c>
      <c r="F38" s="16">
        <v>9886</v>
      </c>
      <c r="G38" s="16">
        <v>15662</v>
      </c>
      <c r="H38" s="6">
        <v>11.6</v>
      </c>
      <c r="I38" s="6">
        <v>76.3</v>
      </c>
      <c r="J38" s="6">
        <v>16.899999999999999</v>
      </c>
      <c r="K38" s="91">
        <f t="shared" si="20"/>
        <v>87255.315999999992</v>
      </c>
      <c r="L38" s="91">
        <f t="shared" si="21"/>
        <v>7543.018</v>
      </c>
      <c r="M38" s="91">
        <f t="shared" si="22"/>
        <v>2646.8779999999997</v>
      </c>
      <c r="N38" s="92">
        <f t="shared" si="23"/>
        <v>8.6447661251951686</v>
      </c>
      <c r="O38" s="33">
        <f t="shared" si="24"/>
        <v>88.321747639994797</v>
      </c>
      <c r="P38" s="33">
        <f t="shared" si="25"/>
        <v>3.0334862348100371</v>
      </c>
      <c r="Q38" s="89">
        <v>6572</v>
      </c>
      <c r="R38" s="6">
        <v>468573</v>
      </c>
      <c r="S38" s="6">
        <v>8.6</v>
      </c>
      <c r="T38" s="6">
        <f t="shared" si="26"/>
        <v>40297.277999999998</v>
      </c>
      <c r="U38" s="6">
        <v>633</v>
      </c>
      <c r="V38" s="6">
        <v>91</v>
      </c>
      <c r="W38" s="6">
        <f t="shared" si="27"/>
        <v>576.03</v>
      </c>
      <c r="X38" s="6">
        <f t="shared" si="28"/>
        <v>1.4294513887513693</v>
      </c>
      <c r="Y38" s="176">
        <v>2680</v>
      </c>
      <c r="Z38" s="176">
        <f t="shared" si="14"/>
        <v>7206</v>
      </c>
      <c r="AA38" s="176">
        <f t="shared" si="15"/>
        <v>634</v>
      </c>
      <c r="AB38" s="93">
        <v>5531</v>
      </c>
      <c r="AC38" s="94">
        <v>5719</v>
      </c>
      <c r="AD38" s="1">
        <v>739482</v>
      </c>
      <c r="AE38" s="1">
        <v>683932</v>
      </c>
      <c r="AF38" s="95">
        <f t="shared" si="29"/>
        <v>0.74795600163357601</v>
      </c>
      <c r="AG38" s="94">
        <v>0.8</v>
      </c>
      <c r="AH38" s="94">
        <f t="shared" si="30"/>
        <v>74.795600163357591</v>
      </c>
      <c r="AI38" s="94">
        <f t="shared" si="31"/>
        <v>83.619424153278388</v>
      </c>
      <c r="AJ38" s="94">
        <f t="shared" si="16"/>
        <v>-8.8238239899207969</v>
      </c>
      <c r="AK38" s="95">
        <f t="shared" si="32"/>
        <v>0.83619424153278388</v>
      </c>
      <c r="AL38" s="94">
        <v>0.8</v>
      </c>
      <c r="AM38" s="96">
        <f t="shared" si="33"/>
        <v>-3.2872879874103864</v>
      </c>
      <c r="AN38" s="97">
        <v>91.8</v>
      </c>
      <c r="AO38" s="188">
        <v>15.35</v>
      </c>
      <c r="AP38" s="189">
        <v>52.1</v>
      </c>
      <c r="AQ38" s="176">
        <v>5300</v>
      </c>
      <c r="AR38" s="161">
        <v>41.8</v>
      </c>
      <c r="AS38" s="98">
        <v>11</v>
      </c>
      <c r="AT38" s="16">
        <v>729279</v>
      </c>
      <c r="AU38" s="99">
        <f t="shared" si="19"/>
        <v>0.15083390581656678</v>
      </c>
      <c r="AV38" s="100">
        <v>359</v>
      </c>
      <c r="AW38" s="16">
        <v>720312</v>
      </c>
      <c r="AX38" s="101">
        <f t="shared" si="17"/>
        <v>4.9839513988382818</v>
      </c>
      <c r="AY38" s="176">
        <v>84</v>
      </c>
      <c r="AZ38" s="176">
        <v>13</v>
      </c>
      <c r="BA38" s="200">
        <f t="shared" si="18"/>
        <v>275</v>
      </c>
    </row>
    <row r="39" spans="1:53" ht="16">
      <c r="A39" s="88" t="s">
        <v>124</v>
      </c>
      <c r="B39" s="89" t="s">
        <v>278</v>
      </c>
      <c r="C39" s="90"/>
      <c r="D39" s="16">
        <v>11641879</v>
      </c>
      <c r="E39" s="16">
        <v>314095</v>
      </c>
      <c r="F39" s="16">
        <v>164635</v>
      </c>
      <c r="G39" s="16">
        <v>149460</v>
      </c>
      <c r="H39" s="6">
        <v>14.6</v>
      </c>
      <c r="I39" s="6">
        <v>61.6</v>
      </c>
      <c r="J39" s="6">
        <v>17.3</v>
      </c>
      <c r="K39" s="91">
        <f t="shared" si="20"/>
        <v>1699714.3339999998</v>
      </c>
      <c r="L39" s="91">
        <f t="shared" si="21"/>
        <v>101415.16</v>
      </c>
      <c r="M39" s="91">
        <f t="shared" si="22"/>
        <v>25856.58</v>
      </c>
      <c r="N39" s="92">
        <f t="shared" si="23"/>
        <v>5.9666002675482535</v>
      </c>
      <c r="O39" s="33">
        <f t="shared" si="24"/>
        <v>92.512168812479985</v>
      </c>
      <c r="P39" s="33">
        <f t="shared" si="25"/>
        <v>1.521230919971756</v>
      </c>
      <c r="Q39" s="89">
        <v>83163</v>
      </c>
      <c r="R39" s="6">
        <v>7130850</v>
      </c>
      <c r="S39" s="6">
        <v>12.2</v>
      </c>
      <c r="T39" s="6">
        <f t="shared" si="26"/>
        <v>869963.7</v>
      </c>
      <c r="U39" s="6">
        <v>16066</v>
      </c>
      <c r="V39" s="6">
        <v>91.6</v>
      </c>
      <c r="W39" s="6">
        <f t="shared" si="27"/>
        <v>14716.455999999998</v>
      </c>
      <c r="X39" s="6">
        <f t="shared" si="28"/>
        <v>1.691617247938046</v>
      </c>
      <c r="Y39" s="176">
        <v>75686</v>
      </c>
      <c r="Z39" s="176">
        <f t="shared" si="14"/>
        <v>88949</v>
      </c>
      <c r="AA39" s="176">
        <f t="shared" si="15"/>
        <v>5786</v>
      </c>
      <c r="AB39" s="93">
        <v>77859</v>
      </c>
      <c r="AC39" s="94">
        <v>80011</v>
      </c>
      <c r="AD39" s="1">
        <v>11594163</v>
      </c>
      <c r="AE39" s="1">
        <v>11544951</v>
      </c>
      <c r="AF39" s="95">
        <f t="shared" si="29"/>
        <v>0.67153618592389985</v>
      </c>
      <c r="AG39" s="94">
        <v>0.7</v>
      </c>
      <c r="AH39" s="94">
        <f t="shared" si="30"/>
        <v>67.153618592389975</v>
      </c>
      <c r="AI39" s="94">
        <f t="shared" si="31"/>
        <v>69.303888773542653</v>
      </c>
      <c r="AJ39" s="94">
        <f t="shared" si="16"/>
        <v>-2.1502701811526777</v>
      </c>
      <c r="AK39" s="95">
        <f t="shared" si="32"/>
        <v>0.69303888773542643</v>
      </c>
      <c r="AL39" s="94">
        <v>0.7</v>
      </c>
      <c r="AM39" s="96">
        <f t="shared" si="33"/>
        <v>-2.6896301758508203</v>
      </c>
      <c r="AN39" s="97">
        <v>84.1</v>
      </c>
      <c r="AO39" s="188">
        <v>26.15</v>
      </c>
      <c r="AP39" s="189">
        <v>54.8</v>
      </c>
      <c r="AQ39" s="176">
        <v>110200</v>
      </c>
      <c r="AR39" s="161">
        <v>52.7</v>
      </c>
      <c r="AS39" s="98">
        <v>68644</v>
      </c>
      <c r="AT39" s="16">
        <v>11436638</v>
      </c>
      <c r="AU39" s="99">
        <f t="shared" si="19"/>
        <v>60.021135581977845</v>
      </c>
      <c r="AV39" s="100">
        <v>9310</v>
      </c>
      <c r="AW39" s="16">
        <v>11413979</v>
      </c>
      <c r="AX39" s="101">
        <f t="shared" si="17"/>
        <v>8.1566647354090982</v>
      </c>
      <c r="AY39" s="176">
        <v>1655</v>
      </c>
      <c r="AZ39" s="176">
        <v>0</v>
      </c>
      <c r="BA39" s="200">
        <f t="shared" si="18"/>
        <v>7655</v>
      </c>
    </row>
    <row r="40" spans="1:53" ht="16">
      <c r="A40" s="88" t="s">
        <v>126</v>
      </c>
      <c r="B40" s="89" t="s">
        <v>127</v>
      </c>
      <c r="C40" s="90"/>
      <c r="D40" s="16">
        <v>3918137</v>
      </c>
      <c r="E40" s="16">
        <v>110123</v>
      </c>
      <c r="F40" s="16">
        <v>62286</v>
      </c>
      <c r="G40" s="16">
        <v>47837</v>
      </c>
      <c r="H40" s="6">
        <v>16.5</v>
      </c>
      <c r="I40" s="6">
        <v>52.5</v>
      </c>
      <c r="J40" s="6">
        <v>15.9</v>
      </c>
      <c r="K40" s="91">
        <f t="shared" si="20"/>
        <v>646492.60499999998</v>
      </c>
      <c r="L40" s="91">
        <f t="shared" si="21"/>
        <v>32700.15</v>
      </c>
      <c r="M40" s="91">
        <f t="shared" si="22"/>
        <v>7606.0830000000005</v>
      </c>
      <c r="N40" s="92">
        <f t="shared" si="23"/>
        <v>5.0580856992169316</v>
      </c>
      <c r="O40" s="33">
        <f t="shared" si="24"/>
        <v>93.765399219067632</v>
      </c>
      <c r="P40" s="33">
        <f t="shared" si="25"/>
        <v>1.176515081715436</v>
      </c>
      <c r="Q40" s="89">
        <v>21892</v>
      </c>
      <c r="R40" s="6">
        <v>2370201</v>
      </c>
      <c r="S40" s="6">
        <v>14.4</v>
      </c>
      <c r="T40" s="6">
        <f t="shared" si="26"/>
        <v>341308.94399999996</v>
      </c>
      <c r="U40" s="6">
        <v>4413</v>
      </c>
      <c r="V40" s="6">
        <v>96.3</v>
      </c>
      <c r="W40" s="6">
        <f t="shared" si="27"/>
        <v>4249.7190000000001</v>
      </c>
      <c r="X40" s="6">
        <f t="shared" si="28"/>
        <v>1.2451238312700064</v>
      </c>
      <c r="Y40" s="176">
        <v>38175</v>
      </c>
      <c r="Z40" s="176">
        <f t="shared" si="14"/>
        <v>24111</v>
      </c>
      <c r="AA40" s="176">
        <f t="shared" si="15"/>
        <v>2219</v>
      </c>
      <c r="AB40" s="93">
        <v>18844</v>
      </c>
      <c r="AC40" s="94">
        <v>19547</v>
      </c>
      <c r="AD40" s="1">
        <v>3878051</v>
      </c>
      <c r="AE40" s="1">
        <v>3791508</v>
      </c>
      <c r="AF40" s="95">
        <f t="shared" si="29"/>
        <v>0.48591418730697455</v>
      </c>
      <c r="AG40" s="94">
        <v>0.5</v>
      </c>
      <c r="AH40" s="94">
        <f t="shared" si="30"/>
        <v>48.591418730697455</v>
      </c>
      <c r="AI40" s="94">
        <f t="shared" si="31"/>
        <v>51.554684837800686</v>
      </c>
      <c r="AJ40" s="94">
        <f t="shared" si="16"/>
        <v>-2.9632661071032302</v>
      </c>
      <c r="AK40" s="95">
        <f t="shared" si="32"/>
        <v>0.51554684837800691</v>
      </c>
      <c r="AL40" s="94">
        <v>0.5</v>
      </c>
      <c r="AM40" s="96">
        <f t="shared" si="33"/>
        <v>-3.5964598148053408</v>
      </c>
      <c r="AN40" s="97">
        <v>67.3</v>
      </c>
      <c r="AO40" s="188">
        <v>20.85</v>
      </c>
      <c r="AP40" s="189">
        <v>65.2</v>
      </c>
      <c r="AQ40" s="176">
        <v>26600</v>
      </c>
      <c r="AR40" s="161">
        <v>47.3</v>
      </c>
      <c r="AS40" s="98">
        <v>7701</v>
      </c>
      <c r="AT40" s="16">
        <v>3816369</v>
      </c>
      <c r="AU40" s="99">
        <f t="shared" si="19"/>
        <v>20.178866351760011</v>
      </c>
      <c r="AV40" s="100">
        <v>734</v>
      </c>
      <c r="AW40" s="16">
        <v>3794815</v>
      </c>
      <c r="AX40" s="101">
        <f t="shared" si="17"/>
        <v>1.9342181371160387</v>
      </c>
      <c r="AY40" s="176">
        <v>140</v>
      </c>
      <c r="AZ40" s="176">
        <v>0</v>
      </c>
      <c r="BA40" s="200">
        <f t="shared" si="18"/>
        <v>594</v>
      </c>
    </row>
    <row r="41" spans="1:53" ht="16">
      <c r="A41" s="88" t="s">
        <v>128</v>
      </c>
      <c r="B41" s="89" t="s">
        <v>129</v>
      </c>
      <c r="C41" s="90"/>
      <c r="D41" s="16">
        <v>4081943</v>
      </c>
      <c r="E41" s="16">
        <v>87976</v>
      </c>
      <c r="F41" s="16">
        <v>36963</v>
      </c>
      <c r="G41" s="16">
        <v>51013</v>
      </c>
      <c r="H41" s="6">
        <v>14.8</v>
      </c>
      <c r="I41" s="6">
        <v>57</v>
      </c>
      <c r="J41" s="6">
        <v>33.200000000000003</v>
      </c>
      <c r="K41" s="91">
        <f t="shared" si="20"/>
        <v>604127.56400000013</v>
      </c>
      <c r="L41" s="91">
        <f t="shared" si="21"/>
        <v>21068.91</v>
      </c>
      <c r="M41" s="91">
        <f t="shared" si="22"/>
        <v>16936.316000000003</v>
      </c>
      <c r="N41" s="92">
        <f t="shared" si="23"/>
        <v>3.4874935784257635</v>
      </c>
      <c r="O41" s="33">
        <f t="shared" si="24"/>
        <v>93.709072675253722</v>
      </c>
      <c r="P41" s="33">
        <f t="shared" si="25"/>
        <v>2.8034337463205037</v>
      </c>
      <c r="Q41" s="89">
        <v>11692</v>
      </c>
      <c r="R41" s="6">
        <v>2531219</v>
      </c>
      <c r="S41" s="6">
        <v>12.3</v>
      </c>
      <c r="T41" s="6">
        <f t="shared" si="26"/>
        <v>311339.93700000003</v>
      </c>
      <c r="U41" s="6">
        <v>2413</v>
      </c>
      <c r="V41" s="6">
        <v>98</v>
      </c>
      <c r="W41" s="6">
        <f t="shared" si="27"/>
        <v>2364.7399999999998</v>
      </c>
      <c r="X41" s="6">
        <f t="shared" si="28"/>
        <v>0.75953635206138026</v>
      </c>
      <c r="Y41" s="176">
        <v>22281</v>
      </c>
      <c r="Z41" s="176">
        <f t="shared" si="14"/>
        <v>14682</v>
      </c>
      <c r="AA41" s="176">
        <f t="shared" si="15"/>
        <v>2990</v>
      </c>
      <c r="AB41" s="93">
        <v>7882</v>
      </c>
      <c r="AC41" s="94">
        <v>7808</v>
      </c>
      <c r="AD41" s="1">
        <v>3970239</v>
      </c>
      <c r="AE41" s="1">
        <v>3871859</v>
      </c>
      <c r="AF41" s="95">
        <f t="shared" si="29"/>
        <v>0.1985270911902281</v>
      </c>
      <c r="AG41" s="94">
        <v>0.2</v>
      </c>
      <c r="AH41" s="94">
        <f t="shared" si="30"/>
        <v>19.852709119022812</v>
      </c>
      <c r="AI41" s="94">
        <f t="shared" si="31"/>
        <v>20.16602360778117</v>
      </c>
      <c r="AJ41" s="94">
        <f t="shared" si="16"/>
        <v>-0.31331448875835832</v>
      </c>
      <c r="AK41" s="95">
        <f t="shared" si="32"/>
        <v>0.20166023607781172</v>
      </c>
      <c r="AL41" s="94">
        <v>0.2</v>
      </c>
      <c r="AM41" s="96">
        <f t="shared" si="33"/>
        <v>0.94774590163934425</v>
      </c>
      <c r="AN41" s="97">
        <v>63.6</v>
      </c>
      <c r="AO41" s="188">
        <v>33.274999999999999</v>
      </c>
      <c r="AP41" s="189">
        <v>82.1</v>
      </c>
      <c r="AQ41" s="176">
        <v>53300</v>
      </c>
      <c r="AR41" s="161">
        <v>81.2</v>
      </c>
      <c r="AS41" s="98">
        <v>110</v>
      </c>
      <c r="AT41" s="16">
        <v>3985781</v>
      </c>
      <c r="AU41" s="99">
        <f t="shared" si="19"/>
        <v>0.2759810436147897</v>
      </c>
      <c r="AV41" s="100">
        <v>306</v>
      </c>
      <c r="AW41" s="16">
        <v>3943363</v>
      </c>
      <c r="AX41" s="101">
        <f t="shared" si="17"/>
        <v>0.77598739958761087</v>
      </c>
      <c r="AY41" s="176">
        <v>105</v>
      </c>
      <c r="AZ41" s="176">
        <v>7</v>
      </c>
      <c r="BA41" s="200">
        <f t="shared" si="18"/>
        <v>201</v>
      </c>
    </row>
    <row r="42" spans="1:53" ht="16">
      <c r="A42" s="88" t="s">
        <v>130</v>
      </c>
      <c r="B42" s="89" t="s">
        <v>131</v>
      </c>
      <c r="C42" s="90"/>
      <c r="D42" s="16">
        <v>12791181</v>
      </c>
      <c r="E42" s="16">
        <v>425132</v>
      </c>
      <c r="F42" s="16">
        <v>198083</v>
      </c>
      <c r="G42" s="16">
        <v>227049</v>
      </c>
      <c r="H42" s="6">
        <v>14.6</v>
      </c>
      <c r="I42" s="6">
        <v>61.2</v>
      </c>
      <c r="J42" s="6">
        <v>15.6</v>
      </c>
      <c r="K42" s="91">
        <f t="shared" si="20"/>
        <v>1867512.426</v>
      </c>
      <c r="L42" s="91">
        <f t="shared" si="21"/>
        <v>121226.796</v>
      </c>
      <c r="M42" s="91">
        <f t="shared" si="22"/>
        <v>35419.644</v>
      </c>
      <c r="N42" s="92">
        <f t="shared" si="23"/>
        <v>6.491351506541462</v>
      </c>
      <c r="O42" s="33">
        <f t="shared" si="24"/>
        <v>91.612026896360788</v>
      </c>
      <c r="P42" s="33">
        <f t="shared" si="25"/>
        <v>1.8966215970977429</v>
      </c>
      <c r="Q42" s="89">
        <v>87938</v>
      </c>
      <c r="R42" s="6">
        <v>7885990</v>
      </c>
      <c r="S42" s="6">
        <v>11.7</v>
      </c>
      <c r="T42" s="6">
        <f t="shared" si="26"/>
        <v>922660.83</v>
      </c>
      <c r="U42" s="6">
        <v>11335</v>
      </c>
      <c r="V42" s="6">
        <v>96.5</v>
      </c>
      <c r="W42" s="6">
        <f t="shared" si="27"/>
        <v>10938.275</v>
      </c>
      <c r="X42" s="6">
        <f t="shared" si="28"/>
        <v>1.1855141829311211</v>
      </c>
      <c r="Y42" s="176">
        <v>98300</v>
      </c>
      <c r="Z42" s="176">
        <f t="shared" si="14"/>
        <v>99783</v>
      </c>
      <c r="AA42" s="176">
        <f t="shared" si="15"/>
        <v>11845</v>
      </c>
      <c r="AB42" s="93">
        <v>80331</v>
      </c>
      <c r="AC42" s="94">
        <v>80903</v>
      </c>
      <c r="AD42" s="1">
        <v>12787209</v>
      </c>
      <c r="AE42" s="1">
        <v>12742886</v>
      </c>
      <c r="AF42" s="95">
        <f t="shared" si="29"/>
        <v>0.62821370949673228</v>
      </c>
      <c r="AG42" s="94">
        <v>0.6</v>
      </c>
      <c r="AH42" s="94">
        <f t="shared" si="30"/>
        <v>62.821370949673224</v>
      </c>
      <c r="AI42" s="94">
        <f t="shared" si="31"/>
        <v>63.488757570302369</v>
      </c>
      <c r="AJ42" s="94">
        <f t="shared" si="16"/>
        <v>-0.667386620629145</v>
      </c>
      <c r="AK42" s="95">
        <f t="shared" si="32"/>
        <v>0.63488757570302368</v>
      </c>
      <c r="AL42" s="94">
        <v>0.6</v>
      </c>
      <c r="AM42" s="96">
        <f t="shared" si="33"/>
        <v>-0.70701951719960943</v>
      </c>
      <c r="AN42" s="97">
        <v>89.6</v>
      </c>
      <c r="AO42" s="188">
        <v>20.725000000000001</v>
      </c>
      <c r="AP42" s="189">
        <v>53.7</v>
      </c>
      <c r="AQ42" s="176">
        <v>102800</v>
      </c>
      <c r="AR42" s="161">
        <v>48.3</v>
      </c>
      <c r="AS42" s="98">
        <v>9504</v>
      </c>
      <c r="AT42" s="16">
        <v>12586845</v>
      </c>
      <c r="AU42" s="99">
        <f t="shared" si="19"/>
        <v>7.5507404754726064</v>
      </c>
      <c r="AV42" s="100">
        <v>2948</v>
      </c>
      <c r="AW42" s="16">
        <v>12579598</v>
      </c>
      <c r="AX42" s="101">
        <f t="shared" si="17"/>
        <v>2.3434771127026477</v>
      </c>
      <c r="AY42" s="176">
        <v>1670</v>
      </c>
      <c r="AZ42" s="176">
        <v>85</v>
      </c>
      <c r="BA42" s="200">
        <f t="shared" si="18"/>
        <v>1278</v>
      </c>
    </row>
    <row r="43" spans="1:53" ht="16">
      <c r="A43" s="88" t="s">
        <v>132</v>
      </c>
      <c r="B43" s="89" t="s">
        <v>133</v>
      </c>
      <c r="C43" s="90"/>
      <c r="D43" s="16">
        <v>1056611</v>
      </c>
      <c r="E43" s="16">
        <v>41742</v>
      </c>
      <c r="F43" s="16">
        <v>12049</v>
      </c>
      <c r="G43" s="16">
        <v>29693</v>
      </c>
      <c r="H43" s="6">
        <v>14.3</v>
      </c>
      <c r="I43" s="6">
        <v>79.900000000000006</v>
      </c>
      <c r="J43" s="6">
        <v>12.7</v>
      </c>
      <c r="K43" s="91">
        <f t="shared" si="20"/>
        <v>151095.37300000002</v>
      </c>
      <c r="L43" s="91">
        <f t="shared" si="21"/>
        <v>9627.1509999999998</v>
      </c>
      <c r="M43" s="91">
        <f t="shared" si="22"/>
        <v>3771.011</v>
      </c>
      <c r="N43" s="92">
        <f t="shared" si="23"/>
        <v>6.371572344574707</v>
      </c>
      <c r="O43" s="33">
        <f t="shared" si="24"/>
        <v>91.132645736279429</v>
      </c>
      <c r="P43" s="33">
        <f t="shared" si="25"/>
        <v>2.4957819191458626</v>
      </c>
      <c r="Q43" s="89">
        <v>8138</v>
      </c>
      <c r="R43" s="6">
        <v>673532</v>
      </c>
      <c r="S43" s="6">
        <v>11.6</v>
      </c>
      <c r="T43" s="6">
        <f t="shared" si="26"/>
        <v>78129.712</v>
      </c>
      <c r="U43" s="6">
        <v>1183</v>
      </c>
      <c r="V43" s="6">
        <v>96.9</v>
      </c>
      <c r="W43" s="6">
        <f t="shared" si="27"/>
        <v>1146.3270000000002</v>
      </c>
      <c r="X43" s="6">
        <f t="shared" si="28"/>
        <v>1.4672100672788866</v>
      </c>
      <c r="Y43" s="176">
        <v>3264</v>
      </c>
      <c r="Z43" s="176">
        <f t="shared" si="14"/>
        <v>8785</v>
      </c>
      <c r="AA43" s="176">
        <f t="shared" si="15"/>
        <v>647</v>
      </c>
      <c r="AB43" s="93">
        <v>8215</v>
      </c>
      <c r="AC43" s="94">
        <v>8348</v>
      </c>
      <c r="AD43" s="1">
        <v>1055173</v>
      </c>
      <c r="AE43" s="1">
        <v>1051302</v>
      </c>
      <c r="AF43" s="95">
        <f t="shared" si="29"/>
        <v>0.77854531910880964</v>
      </c>
      <c r="AG43" s="94">
        <v>0.8</v>
      </c>
      <c r="AH43" s="94">
        <f t="shared" si="30"/>
        <v>77.854531910880965</v>
      </c>
      <c r="AI43" s="94">
        <f t="shared" si="31"/>
        <v>79.406298095123958</v>
      </c>
      <c r="AJ43" s="94">
        <f t="shared" si="16"/>
        <v>-1.5517661842429931</v>
      </c>
      <c r="AK43" s="95">
        <f t="shared" si="32"/>
        <v>0.79406298095123962</v>
      </c>
      <c r="AL43" s="94">
        <v>0.8</v>
      </c>
      <c r="AM43" s="96">
        <f t="shared" si="33"/>
        <v>-1.5931959750838525</v>
      </c>
      <c r="AN43" s="97">
        <v>91.9</v>
      </c>
      <c r="AO43" s="188">
        <v>19.925000000000001</v>
      </c>
      <c r="AP43" s="189">
        <v>12.9</v>
      </c>
      <c r="AQ43" s="176" t="s">
        <v>275</v>
      </c>
      <c r="AR43" s="161">
        <v>55.3</v>
      </c>
      <c r="AS43" s="98" t="s">
        <v>275</v>
      </c>
      <c r="AT43" s="16">
        <v>1040523</v>
      </c>
      <c r="AU43" s="99" t="s">
        <v>166</v>
      </c>
      <c r="AV43" s="100">
        <v>273</v>
      </c>
      <c r="AW43" s="16">
        <v>1038432</v>
      </c>
      <c r="AX43" s="101">
        <f t="shared" si="17"/>
        <v>2.6289636682998982</v>
      </c>
      <c r="AY43" s="176">
        <v>172</v>
      </c>
      <c r="AZ43" s="176">
        <v>0</v>
      </c>
      <c r="BA43" s="200">
        <f t="shared" si="18"/>
        <v>101</v>
      </c>
    </row>
    <row r="44" spans="1:53" ht="16">
      <c r="A44" s="88" t="s">
        <v>134</v>
      </c>
      <c r="B44" s="89" t="s">
        <v>135</v>
      </c>
      <c r="C44" s="90"/>
      <c r="D44" s="16">
        <v>4955925</v>
      </c>
      <c r="E44" s="16">
        <v>136797</v>
      </c>
      <c r="F44" s="16">
        <v>60751</v>
      </c>
      <c r="G44" s="16">
        <v>76046</v>
      </c>
      <c r="H44" s="6">
        <v>15</v>
      </c>
      <c r="I44" s="6">
        <v>44.8</v>
      </c>
      <c r="J44" s="6">
        <v>9.3000000000000007</v>
      </c>
      <c r="K44" s="91">
        <f t="shared" si="20"/>
        <v>743388.75</v>
      </c>
      <c r="L44" s="91">
        <f t="shared" si="21"/>
        <v>27216.447999999997</v>
      </c>
      <c r="M44" s="91">
        <f t="shared" si="22"/>
        <v>7072.2780000000012</v>
      </c>
      <c r="N44" s="92">
        <f t="shared" si="23"/>
        <v>3.66113261735532</v>
      </c>
      <c r="O44" s="33">
        <f t="shared" si="24"/>
        <v>95.387510774140722</v>
      </c>
      <c r="P44" s="33">
        <f t="shared" si="25"/>
        <v>0.95135660850396253</v>
      </c>
      <c r="Q44" s="89">
        <v>18981</v>
      </c>
      <c r="R44" s="6">
        <v>3030591</v>
      </c>
      <c r="S44" s="6">
        <v>12.6</v>
      </c>
      <c r="T44" s="6">
        <f t="shared" si="26"/>
        <v>381854.46600000001</v>
      </c>
      <c r="U44" s="6">
        <v>2651</v>
      </c>
      <c r="V44" s="6">
        <v>96.2</v>
      </c>
      <c r="W44" s="6">
        <f t="shared" si="27"/>
        <v>2550.2620000000002</v>
      </c>
      <c r="X44" s="6">
        <f t="shared" si="28"/>
        <v>0.66786229495087268</v>
      </c>
      <c r="Y44" s="176">
        <v>38659</v>
      </c>
      <c r="Z44" s="176">
        <f t="shared" si="14"/>
        <v>22092</v>
      </c>
      <c r="AA44" s="176">
        <f t="shared" si="15"/>
        <v>3111</v>
      </c>
      <c r="AB44" s="93">
        <v>16914</v>
      </c>
      <c r="AC44" s="94">
        <v>17302</v>
      </c>
      <c r="AD44" s="1">
        <v>4832482</v>
      </c>
      <c r="AE44" s="1">
        <v>4679230</v>
      </c>
      <c r="AF44" s="95">
        <f t="shared" si="29"/>
        <v>0.35000647700291487</v>
      </c>
      <c r="AG44" s="94">
        <v>0.4</v>
      </c>
      <c r="AH44" s="94">
        <f t="shared" si="30"/>
        <v>35.000647700291488</v>
      </c>
      <c r="AI44" s="94">
        <f t="shared" si="31"/>
        <v>36.976169156036356</v>
      </c>
      <c r="AJ44" s="94">
        <f t="shared" si="16"/>
        <v>-1.9755214557448681</v>
      </c>
      <c r="AK44" s="95">
        <f t="shared" si="32"/>
        <v>0.36976169156036359</v>
      </c>
      <c r="AL44" s="94">
        <v>0.4</v>
      </c>
      <c r="AM44" s="96">
        <f t="shared" si="33"/>
        <v>-2.2425153161484221</v>
      </c>
      <c r="AN44" s="97">
        <v>85.8</v>
      </c>
      <c r="AO44" s="188">
        <v>19.925000000000001</v>
      </c>
      <c r="AP44" s="189">
        <v>67</v>
      </c>
      <c r="AQ44" s="176">
        <v>35100</v>
      </c>
      <c r="AR44" s="161">
        <v>49.1</v>
      </c>
      <c r="AS44" s="98">
        <v>10409</v>
      </c>
      <c r="AT44" s="16">
        <v>4795304</v>
      </c>
      <c r="AU44" s="99">
        <f>(AS44/AT44)*10000</f>
        <v>21.706653008860336</v>
      </c>
      <c r="AV44" s="100">
        <v>68</v>
      </c>
      <c r="AW44" s="16">
        <v>4736274</v>
      </c>
      <c r="AX44" s="101">
        <f t="shared" si="17"/>
        <v>0.14357277471700328</v>
      </c>
      <c r="AY44" s="176">
        <v>38</v>
      </c>
      <c r="AZ44" s="176">
        <v>0</v>
      </c>
      <c r="BA44" s="200">
        <f t="shared" si="18"/>
        <v>30</v>
      </c>
    </row>
    <row r="45" spans="1:53" ht="16">
      <c r="A45" s="102" t="s">
        <v>136</v>
      </c>
      <c r="B45" s="103" t="s">
        <v>137</v>
      </c>
      <c r="C45" s="90"/>
      <c r="D45" s="16">
        <v>864289</v>
      </c>
      <c r="E45" s="16">
        <v>34008</v>
      </c>
      <c r="F45" s="16">
        <v>14711</v>
      </c>
      <c r="G45" s="16">
        <v>19297</v>
      </c>
      <c r="H45" s="6">
        <v>12.7</v>
      </c>
      <c r="I45" s="6">
        <v>62.3</v>
      </c>
      <c r="J45" s="6">
        <v>23.8</v>
      </c>
      <c r="K45" s="91">
        <f t="shared" si="20"/>
        <v>109764.70300000001</v>
      </c>
      <c r="L45" s="91">
        <f t="shared" si="21"/>
        <v>9164.9529999999995</v>
      </c>
      <c r="M45" s="91">
        <f t="shared" si="22"/>
        <v>4592.6860000000006</v>
      </c>
      <c r="N45" s="92">
        <f t="shared" si="23"/>
        <v>8.3496358569840048</v>
      </c>
      <c r="O45" s="33">
        <f t="shared" si="24"/>
        <v>87.466244954901399</v>
      </c>
      <c r="P45" s="33">
        <f t="shared" si="25"/>
        <v>4.1841191881145985</v>
      </c>
      <c r="Q45" s="89">
        <v>6981</v>
      </c>
      <c r="R45" s="6">
        <v>514415</v>
      </c>
      <c r="S45" s="6">
        <v>10.3</v>
      </c>
      <c r="T45" s="6">
        <f t="shared" si="26"/>
        <v>52984.745000000003</v>
      </c>
      <c r="U45" s="6">
        <v>584</v>
      </c>
      <c r="V45" s="6">
        <v>100</v>
      </c>
      <c r="W45" s="6">
        <f t="shared" si="27"/>
        <v>584</v>
      </c>
      <c r="X45" s="6">
        <f t="shared" si="28"/>
        <v>1.1022040400496407</v>
      </c>
      <c r="Y45" s="176">
        <v>6277</v>
      </c>
      <c r="Z45" s="176">
        <f t="shared" si="14"/>
        <v>8434</v>
      </c>
      <c r="AA45" s="176">
        <f t="shared" si="15"/>
        <v>1453</v>
      </c>
      <c r="AB45" s="93">
        <v>6336</v>
      </c>
      <c r="AC45" s="94">
        <v>6394</v>
      </c>
      <c r="AD45" s="1">
        <v>853175</v>
      </c>
      <c r="AE45" s="1">
        <v>824082</v>
      </c>
      <c r="AF45" s="95">
        <f t="shared" si="29"/>
        <v>0.74263779412195619</v>
      </c>
      <c r="AG45" s="94">
        <v>0.7</v>
      </c>
      <c r="AH45" s="94">
        <f t="shared" si="30"/>
        <v>74.263779412195618</v>
      </c>
      <c r="AI45" s="94">
        <f t="shared" si="31"/>
        <v>77.589366106770939</v>
      </c>
      <c r="AJ45" s="94">
        <f t="shared" si="16"/>
        <v>-3.3255866945753212</v>
      </c>
      <c r="AK45" s="95">
        <f t="shared" si="32"/>
        <v>0.77589366106770929</v>
      </c>
      <c r="AL45" s="94">
        <v>0.8</v>
      </c>
      <c r="AM45" s="96">
        <f t="shared" si="33"/>
        <v>-0.90710040663121683</v>
      </c>
      <c r="AN45" s="97">
        <v>91.1</v>
      </c>
      <c r="AO45" s="188">
        <v>17.475000000000001</v>
      </c>
      <c r="AP45" s="189">
        <v>65.3</v>
      </c>
      <c r="AQ45" s="176">
        <v>5800</v>
      </c>
      <c r="AR45" s="161">
        <v>47.6</v>
      </c>
      <c r="AS45" s="98">
        <v>350</v>
      </c>
      <c r="AT45" s="16">
        <v>838027</v>
      </c>
      <c r="AU45" s="99">
        <f>(AS45/AT45)*10000</f>
        <v>4.1764764142444095</v>
      </c>
      <c r="AV45" s="100">
        <v>74</v>
      </c>
      <c r="AW45" s="16">
        <v>833674</v>
      </c>
      <c r="AX45" s="101">
        <f t="shared" si="17"/>
        <v>0.8876371339396455</v>
      </c>
      <c r="AY45" s="176">
        <v>14</v>
      </c>
      <c r="AZ45" s="176">
        <v>0</v>
      </c>
      <c r="BA45" s="200">
        <f t="shared" si="18"/>
        <v>60</v>
      </c>
    </row>
    <row r="46" spans="1:53" ht="16">
      <c r="A46" s="88" t="s">
        <v>138</v>
      </c>
      <c r="B46" s="103" t="s">
        <v>139</v>
      </c>
      <c r="C46" s="90"/>
      <c r="D46" s="16">
        <v>6651089</v>
      </c>
      <c r="E46" s="16">
        <v>154894</v>
      </c>
      <c r="F46" s="16">
        <v>85362</v>
      </c>
      <c r="G46" s="16">
        <v>69532</v>
      </c>
      <c r="H46" s="6">
        <v>15.9</v>
      </c>
      <c r="I46" s="6">
        <v>54.7</v>
      </c>
      <c r="J46" s="6">
        <v>14.5</v>
      </c>
      <c r="K46" s="91">
        <f t="shared" si="20"/>
        <v>1057523.1510000001</v>
      </c>
      <c r="L46" s="91">
        <f t="shared" si="21"/>
        <v>46693.014000000003</v>
      </c>
      <c r="M46" s="91">
        <f t="shared" si="22"/>
        <v>10082.14</v>
      </c>
      <c r="N46" s="92">
        <f t="shared" si="23"/>
        <v>4.4153183744343387</v>
      </c>
      <c r="O46" s="33">
        <f t="shared" si="24"/>
        <v>94.631308643568417</v>
      </c>
      <c r="P46" s="33">
        <f t="shared" si="25"/>
        <v>0.95337298199725162</v>
      </c>
      <c r="Q46" s="89">
        <v>33023</v>
      </c>
      <c r="R46" s="6">
        <v>4104482</v>
      </c>
      <c r="S46" s="6">
        <v>13.8</v>
      </c>
      <c r="T46" s="6">
        <f t="shared" si="26"/>
        <v>566418.51600000006</v>
      </c>
      <c r="U46" s="6">
        <v>5225</v>
      </c>
      <c r="V46" s="6">
        <v>95.5</v>
      </c>
      <c r="W46" s="6">
        <f t="shared" si="27"/>
        <v>4989.875</v>
      </c>
      <c r="X46" s="6">
        <f t="shared" si="28"/>
        <v>0.8809519567329962</v>
      </c>
      <c r="Y46" s="176">
        <v>47977</v>
      </c>
      <c r="Z46" s="176">
        <f t="shared" si="14"/>
        <v>37385</v>
      </c>
      <c r="AA46" s="176">
        <f t="shared" si="15"/>
        <v>4362</v>
      </c>
      <c r="AB46" s="93">
        <v>29179</v>
      </c>
      <c r="AC46" s="94">
        <v>31852</v>
      </c>
      <c r="AD46" s="1">
        <v>6549352</v>
      </c>
      <c r="AE46" s="1">
        <v>6403353</v>
      </c>
      <c r="AF46" s="95">
        <f t="shared" si="29"/>
        <v>0.44552499239619431</v>
      </c>
      <c r="AG46" s="94">
        <v>0.4</v>
      </c>
      <c r="AH46" s="94">
        <f t="shared" si="30"/>
        <v>44.552499239619429</v>
      </c>
      <c r="AI46" s="94">
        <f t="shared" si="31"/>
        <v>49.742689494082242</v>
      </c>
      <c r="AJ46" s="94">
        <f t="shared" si="16"/>
        <v>-5.1901902544628129</v>
      </c>
      <c r="AK46" s="95">
        <f t="shared" si="32"/>
        <v>0.49742689494082243</v>
      </c>
      <c r="AL46" s="94">
        <v>0.5</v>
      </c>
      <c r="AM46" s="96">
        <f t="shared" si="33"/>
        <v>-8.3919377119176186</v>
      </c>
      <c r="AN46" s="97">
        <v>79.3</v>
      </c>
      <c r="AO46" s="188">
        <v>22.975000000000001</v>
      </c>
      <c r="AP46" s="189">
        <v>46.7</v>
      </c>
      <c r="AQ46" s="176">
        <v>8300</v>
      </c>
      <c r="AR46" s="161">
        <v>53.4</v>
      </c>
      <c r="AS46" s="98">
        <v>7428</v>
      </c>
      <c r="AT46" s="16">
        <v>6494451</v>
      </c>
      <c r="AU46" s="99">
        <f>(AS46/AT46)*10000</f>
        <v>11.437456376220252</v>
      </c>
      <c r="AV46" s="100">
        <v>1869</v>
      </c>
      <c r="AW46" s="16">
        <v>6445597</v>
      </c>
      <c r="AX46" s="101">
        <f t="shared" si="17"/>
        <v>2.8996538257045854</v>
      </c>
      <c r="AY46" s="176">
        <v>951</v>
      </c>
      <c r="AZ46" s="176">
        <v>0</v>
      </c>
      <c r="BA46" s="200">
        <f t="shared" si="18"/>
        <v>918</v>
      </c>
    </row>
    <row r="47" spans="1:53" ht="16">
      <c r="A47" s="88" t="s">
        <v>140</v>
      </c>
      <c r="B47" s="103" t="s">
        <v>141</v>
      </c>
      <c r="C47" s="90"/>
      <c r="D47" s="16">
        <v>27885195</v>
      </c>
      <c r="E47" s="16">
        <v>599745</v>
      </c>
      <c r="F47" s="16">
        <v>372671</v>
      </c>
      <c r="G47" s="16">
        <v>227074</v>
      </c>
      <c r="H47" s="6">
        <v>11.9</v>
      </c>
      <c r="I47" s="6">
        <v>44</v>
      </c>
      <c r="J47" s="6">
        <v>15.6</v>
      </c>
      <c r="K47" s="91">
        <f t="shared" si="20"/>
        <v>3318338.2050000001</v>
      </c>
      <c r="L47" s="91">
        <f t="shared" si="21"/>
        <v>163975.24</v>
      </c>
      <c r="M47" s="91">
        <f t="shared" si="22"/>
        <v>35423.544000000002</v>
      </c>
      <c r="N47" s="92">
        <f t="shared" si="23"/>
        <v>4.9414866680233391</v>
      </c>
      <c r="O47" s="33">
        <f t="shared" si="24"/>
        <v>93.99100478367302</v>
      </c>
      <c r="P47" s="33">
        <f t="shared" si="25"/>
        <v>1.0675085483036231</v>
      </c>
      <c r="Q47" s="89">
        <v>95652</v>
      </c>
      <c r="R47" s="6">
        <v>17254695</v>
      </c>
      <c r="S47" s="6">
        <v>9.9</v>
      </c>
      <c r="T47" s="6">
        <f t="shared" si="26"/>
        <v>1708214.8049999999</v>
      </c>
      <c r="U47" s="6">
        <v>17018</v>
      </c>
      <c r="V47" s="6">
        <v>93.3</v>
      </c>
      <c r="W47" s="6">
        <f t="shared" si="27"/>
        <v>15877.794</v>
      </c>
      <c r="X47" s="6">
        <f t="shared" si="28"/>
        <v>0.92949633462519954</v>
      </c>
      <c r="Y47" s="176">
        <v>263215</v>
      </c>
      <c r="Z47" s="176">
        <f t="shared" si="14"/>
        <v>109456</v>
      </c>
      <c r="AA47" s="176">
        <f t="shared" si="15"/>
        <v>13804</v>
      </c>
      <c r="AB47" s="93">
        <v>98413</v>
      </c>
      <c r="AC47" s="94">
        <v>101411</v>
      </c>
      <c r="AD47" s="1">
        <v>26956958</v>
      </c>
      <c r="AE47" s="1">
        <v>25674681</v>
      </c>
      <c r="AF47" s="95">
        <f t="shared" si="29"/>
        <v>0.36507457555114342</v>
      </c>
      <c r="AG47" s="94">
        <v>0.4</v>
      </c>
      <c r="AH47" s="94">
        <f t="shared" si="30"/>
        <v>36.507457555114343</v>
      </c>
      <c r="AI47" s="94">
        <f t="shared" si="31"/>
        <v>39.498445959270143</v>
      </c>
      <c r="AJ47" s="94">
        <f t="shared" si="16"/>
        <v>-2.9909884041558001</v>
      </c>
      <c r="AK47" s="95">
        <f t="shared" si="32"/>
        <v>0.39498445959270145</v>
      </c>
      <c r="AL47" s="94">
        <v>0.4</v>
      </c>
      <c r="AM47" s="96">
        <f t="shared" si="33"/>
        <v>-2.9562867933458898</v>
      </c>
      <c r="AN47" s="97">
        <v>71.2</v>
      </c>
      <c r="AO47" s="188">
        <v>19.975000000000001</v>
      </c>
      <c r="AP47" s="189">
        <v>77.5</v>
      </c>
      <c r="AQ47" s="176">
        <v>48100</v>
      </c>
      <c r="AR47" s="161">
        <v>58.2</v>
      </c>
      <c r="AS47" s="98">
        <v>281381</v>
      </c>
      <c r="AT47" s="16">
        <v>26943687</v>
      </c>
      <c r="AU47" s="99">
        <f>(AS47/AT47)*10000</f>
        <v>104.43299760719459</v>
      </c>
      <c r="AV47" s="100">
        <v>11433</v>
      </c>
      <c r="AW47" s="16">
        <v>26478868</v>
      </c>
      <c r="AX47" s="101">
        <f t="shared" si="17"/>
        <v>4.317782769263399</v>
      </c>
      <c r="AY47" s="176">
        <v>4362</v>
      </c>
      <c r="AZ47" s="176">
        <v>0</v>
      </c>
      <c r="BA47" s="200">
        <f t="shared" si="18"/>
        <v>7071</v>
      </c>
    </row>
    <row r="48" spans="1:53" ht="16">
      <c r="A48" s="104" t="s">
        <v>142</v>
      </c>
      <c r="B48" s="105" t="s">
        <v>143</v>
      </c>
      <c r="C48" s="106"/>
      <c r="D48" s="16">
        <v>3045350</v>
      </c>
      <c r="E48" s="16">
        <v>46677</v>
      </c>
      <c r="F48" s="16">
        <v>21831</v>
      </c>
      <c r="G48" s="16">
        <v>24846</v>
      </c>
      <c r="H48" s="6">
        <v>9.9</v>
      </c>
      <c r="I48" s="6">
        <v>50.7</v>
      </c>
      <c r="J48" s="6">
        <v>14.5</v>
      </c>
      <c r="K48" s="91">
        <f t="shared" si="20"/>
        <v>301489.65000000002</v>
      </c>
      <c r="L48" s="91">
        <f t="shared" si="21"/>
        <v>11068.317000000001</v>
      </c>
      <c r="M48" s="91">
        <f t="shared" si="22"/>
        <v>3602.6699999999996</v>
      </c>
      <c r="N48" s="92">
        <f t="shared" si="23"/>
        <v>3.6712096086880592</v>
      </c>
      <c r="O48" s="33">
        <f t="shared" si="24"/>
        <v>95.133833947533532</v>
      </c>
      <c r="P48" s="33">
        <f t="shared" si="25"/>
        <v>1.1949564437784179</v>
      </c>
      <c r="Q48" s="89">
        <v>5871</v>
      </c>
      <c r="R48" s="6">
        <v>1806032</v>
      </c>
      <c r="S48" s="6">
        <v>8.6999999999999993</v>
      </c>
      <c r="T48" s="6">
        <f t="shared" si="26"/>
        <v>157124.78399999999</v>
      </c>
      <c r="U48" s="6">
        <v>1935</v>
      </c>
      <c r="V48" s="6">
        <v>97.2</v>
      </c>
      <c r="W48" s="6">
        <f t="shared" si="27"/>
        <v>1880.82</v>
      </c>
      <c r="X48" s="6">
        <f t="shared" si="28"/>
        <v>1.1970231252632941</v>
      </c>
      <c r="Y48" s="176">
        <v>12568</v>
      </c>
      <c r="Z48" s="176">
        <f t="shared" si="14"/>
        <v>9263</v>
      </c>
      <c r="AA48" s="176">
        <f t="shared" si="15"/>
        <v>3392</v>
      </c>
      <c r="AB48" s="93">
        <v>5873</v>
      </c>
      <c r="AC48" s="94">
        <v>5990</v>
      </c>
      <c r="AD48" s="1">
        <v>2942902</v>
      </c>
      <c r="AE48" s="1">
        <v>2817222</v>
      </c>
      <c r="AF48" s="95">
        <f t="shared" si="29"/>
        <v>0.19956491925317255</v>
      </c>
      <c r="AG48" s="94">
        <v>0.2</v>
      </c>
      <c r="AH48" s="94">
        <f t="shared" si="30"/>
        <v>19.956491925317252</v>
      </c>
      <c r="AI48" s="94">
        <f t="shared" si="31"/>
        <v>21.262080162656687</v>
      </c>
      <c r="AJ48" s="94">
        <f t="shared" si="16"/>
        <v>-1.3055882373394354</v>
      </c>
      <c r="AK48" s="95">
        <f t="shared" si="32"/>
        <v>0.21262080162656685</v>
      </c>
      <c r="AL48" s="94">
        <v>0.2</v>
      </c>
      <c r="AM48" s="96">
        <f t="shared" si="33"/>
        <v>-1.9532554257095158</v>
      </c>
      <c r="AN48" s="97">
        <v>69.599999999999994</v>
      </c>
      <c r="AO48" s="188">
        <v>35.274999999999999</v>
      </c>
      <c r="AP48" s="189">
        <v>71.400000000000006</v>
      </c>
      <c r="AQ48" s="176">
        <v>8800</v>
      </c>
      <c r="AR48" s="161">
        <v>52.6</v>
      </c>
      <c r="AS48" s="98">
        <v>2974</v>
      </c>
      <c r="AT48" s="16">
        <v>2967868</v>
      </c>
      <c r="AU48" s="99">
        <f>(AS48/AT48)*10000</f>
        <v>10.02066129625711</v>
      </c>
      <c r="AV48" s="100">
        <v>0</v>
      </c>
      <c r="AW48" s="16">
        <v>2922538</v>
      </c>
      <c r="AX48" s="101">
        <f t="shared" si="17"/>
        <v>0</v>
      </c>
      <c r="AY48" s="176"/>
      <c r="AZ48" s="176">
        <v>0</v>
      </c>
      <c r="BA48" s="200">
        <f t="shared" si="18"/>
        <v>0</v>
      </c>
    </row>
    <row r="49" spans="1:53" ht="16">
      <c r="A49" s="88" t="s">
        <v>144</v>
      </c>
      <c r="B49" s="107" t="s">
        <v>145</v>
      </c>
      <c r="C49" s="90"/>
      <c r="D49" s="16">
        <v>624977</v>
      </c>
      <c r="E49" s="16">
        <v>25375</v>
      </c>
      <c r="F49" s="16">
        <v>5532</v>
      </c>
      <c r="G49" s="16">
        <v>19843</v>
      </c>
      <c r="H49" s="6">
        <v>14.9</v>
      </c>
      <c r="I49" s="6">
        <v>75.400000000000006</v>
      </c>
      <c r="J49" s="6">
        <v>15.6</v>
      </c>
      <c r="K49" s="91">
        <f t="shared" si="20"/>
        <v>93121.572999999989</v>
      </c>
      <c r="L49" s="91">
        <f t="shared" si="21"/>
        <v>4171.1279999999997</v>
      </c>
      <c r="M49" s="91">
        <f t="shared" si="22"/>
        <v>3095.5079999999998</v>
      </c>
      <c r="N49" s="92">
        <f t="shared" si="23"/>
        <v>4.4792284597683931</v>
      </c>
      <c r="O49" s="33">
        <f t="shared" si="24"/>
        <v>92.196613774984243</v>
      </c>
      <c r="P49" s="33">
        <f t="shared" si="25"/>
        <v>3.3241577652473722</v>
      </c>
      <c r="Q49" s="89">
        <v>3629</v>
      </c>
      <c r="R49" s="6">
        <v>393081</v>
      </c>
      <c r="S49" s="6">
        <v>12</v>
      </c>
      <c r="T49" s="6">
        <f t="shared" si="26"/>
        <v>47169.72</v>
      </c>
      <c r="U49" s="6">
        <v>344</v>
      </c>
      <c r="V49" s="6">
        <v>86.6</v>
      </c>
      <c r="W49" s="6">
        <f t="shared" si="27"/>
        <v>297.904</v>
      </c>
      <c r="X49" s="6">
        <f t="shared" si="28"/>
        <v>0.63155770269571243</v>
      </c>
      <c r="Y49" s="176">
        <v>1453</v>
      </c>
      <c r="Z49" s="176">
        <f t="shared" si="14"/>
        <v>4079</v>
      </c>
      <c r="AA49" s="176">
        <f t="shared" si="15"/>
        <v>450</v>
      </c>
      <c r="AB49" s="93">
        <v>2728</v>
      </c>
      <c r="AC49" s="94">
        <v>2857</v>
      </c>
      <c r="AD49" s="1">
        <v>626562</v>
      </c>
      <c r="AE49" s="1">
        <v>626431</v>
      </c>
      <c r="AF49" s="95">
        <f t="shared" si="29"/>
        <v>0.43539186864189017</v>
      </c>
      <c r="AG49" s="94">
        <v>0.4</v>
      </c>
      <c r="AH49" s="94">
        <f t="shared" si="30"/>
        <v>43.53918686418902</v>
      </c>
      <c r="AI49" s="94">
        <f t="shared" si="31"/>
        <v>45.607576891948199</v>
      </c>
      <c r="AJ49" s="94">
        <f t="shared" si="16"/>
        <v>-2.0683900277591789</v>
      </c>
      <c r="AK49" s="95">
        <f t="shared" si="32"/>
        <v>0.45607576891948198</v>
      </c>
      <c r="AL49" s="94">
        <v>0.5</v>
      </c>
      <c r="AM49" s="96">
        <f t="shared" si="33"/>
        <v>-4.5152257612880646</v>
      </c>
      <c r="AN49" s="97">
        <v>86.5</v>
      </c>
      <c r="AO49" s="188">
        <v>24.55</v>
      </c>
      <c r="AP49" s="189">
        <v>61.9</v>
      </c>
      <c r="AQ49" s="176" t="s">
        <v>275</v>
      </c>
      <c r="AR49" s="161">
        <v>70.3</v>
      </c>
      <c r="AS49" s="98" t="s">
        <v>275</v>
      </c>
      <c r="AT49" s="16">
        <v>618703</v>
      </c>
      <c r="AU49" s="99" t="s">
        <v>166</v>
      </c>
      <c r="AV49" s="100">
        <v>280</v>
      </c>
      <c r="AW49" s="16">
        <v>620216</v>
      </c>
      <c r="AX49" s="101">
        <f t="shared" si="17"/>
        <v>4.5145562191236603</v>
      </c>
      <c r="AY49" s="176">
        <v>192</v>
      </c>
      <c r="AZ49" s="176">
        <v>0</v>
      </c>
      <c r="BA49" s="200">
        <f t="shared" si="18"/>
        <v>88</v>
      </c>
    </row>
    <row r="50" spans="1:53" ht="16">
      <c r="A50" s="88" t="s">
        <v>279</v>
      </c>
      <c r="B50" s="107" t="s">
        <v>147</v>
      </c>
      <c r="C50" s="108"/>
      <c r="D50" s="16">
        <v>8413774</v>
      </c>
      <c r="E50" s="16">
        <v>244193</v>
      </c>
      <c r="F50" s="16">
        <v>99741</v>
      </c>
      <c r="G50" s="16">
        <v>144452</v>
      </c>
      <c r="H50" s="6">
        <v>11.9</v>
      </c>
      <c r="I50" s="6">
        <v>45.9</v>
      </c>
      <c r="J50" s="6">
        <v>9.4</v>
      </c>
      <c r="K50" s="91">
        <f t="shared" si="20"/>
        <v>1001239.106</v>
      </c>
      <c r="L50" s="91">
        <f t="shared" si="21"/>
        <v>45781.118999999999</v>
      </c>
      <c r="M50" s="91">
        <f t="shared" si="22"/>
        <v>13578.487999999999</v>
      </c>
      <c r="N50" s="92">
        <f t="shared" si="23"/>
        <v>4.5724461545352382</v>
      </c>
      <c r="O50" s="33">
        <f t="shared" si="24"/>
        <v>94.071385481821167</v>
      </c>
      <c r="P50" s="33">
        <f t="shared" si="25"/>
        <v>1.3561683636435988</v>
      </c>
      <c r="Q50" s="89">
        <v>30297</v>
      </c>
      <c r="R50" s="6">
        <v>5316101</v>
      </c>
      <c r="S50" s="6">
        <v>9.5</v>
      </c>
      <c r="T50" s="6">
        <f t="shared" si="26"/>
        <v>505029.59499999997</v>
      </c>
      <c r="U50" s="6">
        <v>5036</v>
      </c>
      <c r="V50" s="6">
        <v>92.5</v>
      </c>
      <c r="W50" s="6">
        <f t="shared" si="27"/>
        <v>4658.3</v>
      </c>
      <c r="X50" s="6">
        <f t="shared" si="28"/>
        <v>0.92238158835028283</v>
      </c>
      <c r="Y50" s="176">
        <v>64006</v>
      </c>
      <c r="Z50" s="176">
        <f t="shared" si="14"/>
        <v>35735</v>
      </c>
      <c r="AA50" s="176">
        <f t="shared" si="15"/>
        <v>5438</v>
      </c>
      <c r="AB50" s="93">
        <v>29183</v>
      </c>
      <c r="AC50" s="94">
        <v>29606</v>
      </c>
      <c r="AD50" s="1">
        <v>8326289</v>
      </c>
      <c r="AE50" s="1">
        <v>8096604</v>
      </c>
      <c r="AF50" s="95">
        <f t="shared" si="29"/>
        <v>0.35049227813255102</v>
      </c>
      <c r="AG50" s="94">
        <v>0.4</v>
      </c>
      <c r="AH50" s="94">
        <f t="shared" si="30"/>
        <v>35.049227813255101</v>
      </c>
      <c r="AI50" s="94">
        <f t="shared" si="31"/>
        <v>36.565947896179679</v>
      </c>
      <c r="AJ50" s="94">
        <f t="shared" si="16"/>
        <v>-1.5167200829245786</v>
      </c>
      <c r="AK50" s="95">
        <f t="shared" si="32"/>
        <v>0.36565947896179685</v>
      </c>
      <c r="AL50" s="94">
        <v>0.4</v>
      </c>
      <c r="AM50" s="96">
        <f t="shared" si="33"/>
        <v>-1.4287644396406134</v>
      </c>
      <c r="AN50" s="97">
        <v>87.5</v>
      </c>
      <c r="AO50" s="188">
        <v>24.225000000000001</v>
      </c>
      <c r="AP50" s="189">
        <v>57.3</v>
      </c>
      <c r="AQ50" s="176">
        <v>57000</v>
      </c>
      <c r="AR50" s="161">
        <v>57.8</v>
      </c>
      <c r="AS50" s="98">
        <v>12266</v>
      </c>
      <c r="AT50" s="16">
        <v>8153221</v>
      </c>
      <c r="AU50" s="99">
        <f>(AS50/AT50)*10000</f>
        <v>15.044360995488777</v>
      </c>
      <c r="AV50" s="100">
        <v>1165</v>
      </c>
      <c r="AW50" s="16">
        <v>8096958</v>
      </c>
      <c r="AX50" s="101">
        <f t="shared" si="17"/>
        <v>1.4388119587627848</v>
      </c>
      <c r="AY50" s="176">
        <v>195</v>
      </c>
      <c r="AZ50" s="176">
        <v>0</v>
      </c>
      <c r="BA50" s="200">
        <f t="shared" si="18"/>
        <v>970</v>
      </c>
    </row>
    <row r="51" spans="1:53" ht="16">
      <c r="A51" s="88" t="s">
        <v>280</v>
      </c>
      <c r="B51" s="105" t="s">
        <v>147</v>
      </c>
      <c r="C51" s="90"/>
      <c r="D51" s="16">
        <v>7294336</v>
      </c>
      <c r="E51" s="16">
        <v>142560</v>
      </c>
      <c r="F51" s="16">
        <v>57841</v>
      </c>
      <c r="G51" s="16">
        <v>84719</v>
      </c>
      <c r="H51" s="6">
        <v>13</v>
      </c>
      <c r="I51" s="6">
        <v>57.3</v>
      </c>
      <c r="J51" s="6">
        <v>26.9</v>
      </c>
      <c r="K51" s="91">
        <f t="shared" si="20"/>
        <v>948263.68</v>
      </c>
      <c r="L51" s="91">
        <f t="shared" si="21"/>
        <v>33142.892999999996</v>
      </c>
      <c r="M51" s="91">
        <f t="shared" si="22"/>
        <v>22789.410999999996</v>
      </c>
      <c r="N51" s="92">
        <f t="shared" si="23"/>
        <v>3.4951136164995789</v>
      </c>
      <c r="O51" s="33">
        <f t="shared" si="24"/>
        <v>94.101608531500432</v>
      </c>
      <c r="P51" s="33">
        <f t="shared" si="25"/>
        <v>2.4032778519999831</v>
      </c>
      <c r="Q51" s="89">
        <v>22157</v>
      </c>
      <c r="R51" s="6">
        <v>4587962</v>
      </c>
      <c r="S51" s="6">
        <v>10.7</v>
      </c>
      <c r="T51" s="6">
        <f t="shared" si="26"/>
        <v>490911.93400000001</v>
      </c>
      <c r="U51" s="6">
        <v>3294</v>
      </c>
      <c r="V51" s="6">
        <v>96.3</v>
      </c>
      <c r="W51" s="6">
        <f t="shared" si="27"/>
        <v>3172.1220000000003</v>
      </c>
      <c r="X51" s="6">
        <f t="shared" si="28"/>
        <v>0.64616925772271006</v>
      </c>
      <c r="Y51" s="176">
        <v>32274</v>
      </c>
      <c r="Z51" s="176">
        <f t="shared" si="14"/>
        <v>25567</v>
      </c>
      <c r="AA51" s="176">
        <f t="shared" si="15"/>
        <v>3410</v>
      </c>
      <c r="AB51" s="93">
        <v>17736</v>
      </c>
      <c r="AC51" s="94">
        <v>17898</v>
      </c>
      <c r="AD51" s="1">
        <v>7061530</v>
      </c>
      <c r="AE51" s="1">
        <v>6830038</v>
      </c>
      <c r="AF51" s="95">
        <f t="shared" si="29"/>
        <v>0.25116369965149193</v>
      </c>
      <c r="AG51" s="94">
        <v>0.3</v>
      </c>
      <c r="AH51" s="94">
        <f t="shared" si="30"/>
        <v>25.116369965149193</v>
      </c>
      <c r="AI51" s="94">
        <f t="shared" si="31"/>
        <v>26.204832242514609</v>
      </c>
      <c r="AJ51" s="94">
        <f t="shared" si="16"/>
        <v>-1.0884622773654158</v>
      </c>
      <c r="AK51" s="95">
        <f t="shared" si="32"/>
        <v>0.26204832242514609</v>
      </c>
      <c r="AL51" s="94">
        <v>0.3</v>
      </c>
      <c r="AM51" s="96">
        <f t="shared" si="33"/>
        <v>-0.90512906469996635</v>
      </c>
      <c r="AN51" s="97">
        <v>81.2</v>
      </c>
      <c r="AO51" s="188">
        <v>31.975000000000001</v>
      </c>
      <c r="AP51" s="189">
        <v>81</v>
      </c>
      <c r="AQ51" s="176">
        <v>59100</v>
      </c>
      <c r="AR51" s="161">
        <v>68.400000000000006</v>
      </c>
      <c r="AS51" s="98">
        <v>0</v>
      </c>
      <c r="AT51" s="16">
        <v>7063032</v>
      </c>
      <c r="AU51" s="99">
        <f>(AS51/AT51)*10000</f>
        <v>0</v>
      </c>
      <c r="AV51" s="100">
        <v>6444</v>
      </c>
      <c r="AW51" s="16">
        <v>6967768</v>
      </c>
      <c r="AX51" s="101">
        <f t="shared" si="17"/>
        <v>9.2482987378454613</v>
      </c>
      <c r="AY51" s="176">
        <v>3290</v>
      </c>
      <c r="AZ51" s="176">
        <v>0</v>
      </c>
      <c r="BA51" s="200">
        <f t="shared" si="18"/>
        <v>3154</v>
      </c>
    </row>
    <row r="52" spans="1:53" ht="16">
      <c r="A52" s="104" t="s">
        <v>281</v>
      </c>
      <c r="B52" s="109" t="s">
        <v>151</v>
      </c>
      <c r="C52" s="90"/>
      <c r="D52" s="16">
        <v>1829054</v>
      </c>
      <c r="E52" s="16">
        <v>48019</v>
      </c>
      <c r="F52" s="16">
        <v>27724</v>
      </c>
      <c r="G52" s="16">
        <v>20295</v>
      </c>
      <c r="H52" s="6">
        <v>20.100000000000001</v>
      </c>
      <c r="I52" s="6">
        <v>54.7</v>
      </c>
      <c r="J52" s="6">
        <v>15.4</v>
      </c>
      <c r="K52" s="91">
        <f t="shared" si="20"/>
        <v>367639.85400000005</v>
      </c>
      <c r="L52" s="91">
        <f t="shared" si="21"/>
        <v>15165.028000000002</v>
      </c>
      <c r="M52" s="91">
        <f t="shared" si="22"/>
        <v>3125.43</v>
      </c>
      <c r="N52" s="92">
        <f t="shared" si="23"/>
        <v>4.1249684535017792</v>
      </c>
      <c r="O52" s="33">
        <f t="shared" si="24"/>
        <v>95.024897926327654</v>
      </c>
      <c r="P52" s="33">
        <f t="shared" si="25"/>
        <v>0.85013362017057037</v>
      </c>
      <c r="Q52" s="169">
        <v>9720</v>
      </c>
      <c r="R52" s="6">
        <v>1110962</v>
      </c>
      <c r="S52" s="6">
        <v>17.3</v>
      </c>
      <c r="T52" s="6">
        <f t="shared" si="26"/>
        <v>192196.42600000001</v>
      </c>
      <c r="U52" s="6">
        <v>1355</v>
      </c>
      <c r="V52" s="6">
        <v>96.5</v>
      </c>
      <c r="W52" s="6">
        <f t="shared" si="27"/>
        <v>1307.575</v>
      </c>
      <c r="X52" s="6">
        <f t="shared" si="28"/>
        <v>0.68033263011873069</v>
      </c>
      <c r="Y52" s="176">
        <v>15992</v>
      </c>
      <c r="Z52" s="176">
        <f t="shared" si="14"/>
        <v>11732</v>
      </c>
      <c r="AA52" s="176">
        <f t="shared" si="15"/>
        <v>2012</v>
      </c>
      <c r="AB52" s="110">
        <v>9556</v>
      </c>
      <c r="AC52" s="111">
        <v>9696</v>
      </c>
      <c r="AD52" s="1">
        <v>1850326</v>
      </c>
      <c r="AE52" s="1">
        <v>1855364</v>
      </c>
      <c r="AF52" s="95">
        <f t="shared" si="29"/>
        <v>0.51644953375783509</v>
      </c>
      <c r="AG52" s="111">
        <v>0.5</v>
      </c>
      <c r="AH52" s="94">
        <f t="shared" si="30"/>
        <v>51.644953375783516</v>
      </c>
      <c r="AI52" s="94">
        <f t="shared" si="31"/>
        <v>52.259287126407543</v>
      </c>
      <c r="AJ52" s="94">
        <f t="shared" si="16"/>
        <v>-0.61433375062402718</v>
      </c>
      <c r="AK52" s="95">
        <f t="shared" si="32"/>
        <v>0.52259287126407539</v>
      </c>
      <c r="AL52" s="94">
        <v>0.5</v>
      </c>
      <c r="AM52" s="96">
        <f t="shared" si="33"/>
        <v>-1.4438943894389438</v>
      </c>
      <c r="AN52" s="97">
        <v>88.3</v>
      </c>
      <c r="AO52" s="190">
        <v>22.05</v>
      </c>
      <c r="AP52" s="189">
        <v>64.900000000000006</v>
      </c>
      <c r="AQ52" s="176">
        <v>10900</v>
      </c>
      <c r="AR52" s="161">
        <v>44.6</v>
      </c>
      <c r="AS52" s="98">
        <v>2092</v>
      </c>
      <c r="AT52" s="16">
        <v>1807983</v>
      </c>
      <c r="AU52" s="99">
        <f>(AS52/AT52)*10000</f>
        <v>11.570905257405627</v>
      </c>
      <c r="AV52" s="100">
        <v>214</v>
      </c>
      <c r="AW52" s="16">
        <v>1817156</v>
      </c>
      <c r="AX52" s="101">
        <f t="shared" si="17"/>
        <v>1.1776644382760753</v>
      </c>
      <c r="AY52" s="176">
        <v>90</v>
      </c>
      <c r="AZ52" s="176">
        <v>0</v>
      </c>
      <c r="BA52" s="200">
        <f t="shared" si="18"/>
        <v>124</v>
      </c>
    </row>
    <row r="53" spans="1:53" ht="17" thickBot="1">
      <c r="A53" s="113" t="s">
        <v>152</v>
      </c>
      <c r="B53" s="114" t="s">
        <v>153</v>
      </c>
      <c r="C53" s="106"/>
      <c r="D53" s="16">
        <v>5778394</v>
      </c>
      <c r="E53" s="16">
        <v>146654</v>
      </c>
      <c r="F53" s="16">
        <v>69150</v>
      </c>
      <c r="G53" s="16">
        <v>77504</v>
      </c>
      <c r="H53" s="6">
        <v>12.3</v>
      </c>
      <c r="I53" s="6">
        <v>55.8</v>
      </c>
      <c r="J53" s="6">
        <v>20.100000000000001</v>
      </c>
      <c r="K53" s="91">
        <f t="shared" si="20"/>
        <v>710742.46200000006</v>
      </c>
      <c r="L53" s="91">
        <f t="shared" si="21"/>
        <v>38585.699999999997</v>
      </c>
      <c r="M53" s="91">
        <f t="shared" si="22"/>
        <v>15578.304</v>
      </c>
      <c r="N53" s="92">
        <f t="shared" si="23"/>
        <v>5.4289284885866289</v>
      </c>
      <c r="O53" s="33">
        <f t="shared" si="24"/>
        <v>92.379236235923685</v>
      </c>
      <c r="P53" s="33">
        <f t="shared" si="25"/>
        <v>2.1918352754897032</v>
      </c>
      <c r="Q53" s="170">
        <v>30139</v>
      </c>
      <c r="R53" s="6">
        <v>3564756</v>
      </c>
      <c r="S53" s="6">
        <v>9.8000000000000007</v>
      </c>
      <c r="T53" s="6">
        <f t="shared" si="26"/>
        <v>349346.08800000005</v>
      </c>
      <c r="U53" s="6">
        <v>3544</v>
      </c>
      <c r="V53" s="6">
        <v>91.2</v>
      </c>
      <c r="W53" s="6">
        <f t="shared" si="27"/>
        <v>3232.1279999999997</v>
      </c>
      <c r="X53" s="6">
        <f t="shared" si="28"/>
        <v>0.92519370075213181</v>
      </c>
      <c r="Y53" s="176">
        <v>36535</v>
      </c>
      <c r="Z53" s="176">
        <f t="shared" si="14"/>
        <v>32615</v>
      </c>
      <c r="AA53" s="176">
        <f t="shared" si="15"/>
        <v>2476</v>
      </c>
      <c r="AB53" s="115">
        <v>27511</v>
      </c>
      <c r="AC53" s="116">
        <v>30117</v>
      </c>
      <c r="AD53" s="1">
        <v>5757564</v>
      </c>
      <c r="AE53" s="1">
        <v>5711767</v>
      </c>
      <c r="AF53" s="95">
        <f t="shared" si="29"/>
        <v>0.4778236073450508</v>
      </c>
      <c r="AG53" s="116">
        <v>0.5</v>
      </c>
      <c r="AH53" s="94">
        <f t="shared" si="30"/>
        <v>47.782360734505076</v>
      </c>
      <c r="AI53" s="94">
        <f t="shared" si="31"/>
        <v>52.727991180312507</v>
      </c>
      <c r="AJ53" s="94">
        <f t="shared" si="16"/>
        <v>-4.9456304458074314</v>
      </c>
      <c r="AK53" s="95">
        <f t="shared" si="32"/>
        <v>0.52727991180312506</v>
      </c>
      <c r="AL53" s="111">
        <v>0.5</v>
      </c>
      <c r="AM53" s="96">
        <f t="shared" si="33"/>
        <v>-8.652920277584089</v>
      </c>
      <c r="AN53" s="112">
        <v>81.2</v>
      </c>
      <c r="AO53" s="190">
        <v>24.225000000000001</v>
      </c>
      <c r="AP53" s="189">
        <v>73.3</v>
      </c>
      <c r="AQ53" s="176">
        <v>84800</v>
      </c>
      <c r="AR53" s="161">
        <v>66.3</v>
      </c>
      <c r="AS53" s="98">
        <v>4198</v>
      </c>
      <c r="AT53" s="16">
        <v>5691138</v>
      </c>
      <c r="AU53" s="99">
        <f>(AS53/AT53)*10000</f>
        <v>7.3763806113996884</v>
      </c>
      <c r="AV53" s="100">
        <v>1486</v>
      </c>
      <c r="AW53" s="16">
        <v>5681891</v>
      </c>
      <c r="AX53" s="101">
        <f>(AV53/AW53)*10000</f>
        <v>2.6153264819758073</v>
      </c>
      <c r="AY53" s="176">
        <v>581</v>
      </c>
      <c r="AZ53" s="176">
        <v>0</v>
      </c>
      <c r="BA53" s="200">
        <f t="shared" si="18"/>
        <v>905</v>
      </c>
    </row>
    <row r="54" spans="1:53" ht="17" thickTop="1">
      <c r="A54" s="113" t="s">
        <v>154</v>
      </c>
      <c r="B54" s="114" t="s">
        <v>155</v>
      </c>
      <c r="C54" s="90"/>
      <c r="D54" s="16">
        <v>581836</v>
      </c>
      <c r="E54" s="16">
        <v>14197</v>
      </c>
      <c r="F54" s="16">
        <v>7019</v>
      </c>
      <c r="G54" s="16">
        <v>7178</v>
      </c>
      <c r="H54" s="6">
        <v>13.4</v>
      </c>
      <c r="I54" s="6">
        <v>50.6</v>
      </c>
      <c r="J54" s="6">
        <v>11.4</v>
      </c>
      <c r="K54" s="91">
        <f t="shared" si="20"/>
        <v>77966.024000000005</v>
      </c>
      <c r="L54" s="91">
        <f t="shared" si="21"/>
        <v>3551.614</v>
      </c>
      <c r="M54" s="91">
        <f t="shared" si="22"/>
        <v>818.29200000000003</v>
      </c>
      <c r="N54" s="92">
        <f t="shared" si="23"/>
        <v>4.5553355394908932</v>
      </c>
      <c r="O54" s="33">
        <f t="shared" si="24"/>
        <v>94.395114979827625</v>
      </c>
      <c r="P54" s="33">
        <f t="shared" si="25"/>
        <v>1.0495494806814825</v>
      </c>
      <c r="Q54" s="170">
        <v>2589</v>
      </c>
      <c r="R54" s="6">
        <v>356340</v>
      </c>
      <c r="S54" s="6">
        <v>11</v>
      </c>
      <c r="T54" s="6">
        <f t="shared" si="26"/>
        <v>39197.4</v>
      </c>
      <c r="U54" s="6">
        <v>313</v>
      </c>
      <c r="V54" s="6">
        <v>94.2</v>
      </c>
      <c r="W54" s="6">
        <f t="shared" si="27"/>
        <v>294.846</v>
      </c>
      <c r="X54" s="6">
        <f t="shared" si="28"/>
        <v>0.75220805461586737</v>
      </c>
      <c r="Y54" s="176">
        <v>3790</v>
      </c>
      <c r="Z54" s="176">
        <f t="shared" si="14"/>
        <v>3229</v>
      </c>
      <c r="AA54" s="176">
        <f t="shared" si="15"/>
        <v>640</v>
      </c>
      <c r="AB54" s="115">
        <v>2306</v>
      </c>
      <c r="AC54" s="116">
        <v>2453</v>
      </c>
      <c r="AD54" s="1">
        <v>584153</v>
      </c>
      <c r="AE54" s="1">
        <v>568158</v>
      </c>
      <c r="AF54" s="95">
        <f t="shared" si="29"/>
        <v>0.39475959209316736</v>
      </c>
      <c r="AG54" s="116">
        <v>0.4</v>
      </c>
      <c r="AH54" s="94">
        <f t="shared" si="30"/>
        <v>39.475959209316734</v>
      </c>
      <c r="AI54" s="94">
        <f t="shared" si="31"/>
        <v>43.174609879646162</v>
      </c>
      <c r="AJ54" s="94">
        <f t="shared" si="16"/>
        <v>-3.6986506703294282</v>
      </c>
      <c r="AK54" s="95">
        <f t="shared" si="32"/>
        <v>0.43174609879646159</v>
      </c>
      <c r="AL54" s="116">
        <v>0.4</v>
      </c>
      <c r="AM54" s="96">
        <f t="shared" si="33"/>
        <v>-5.992662046473705</v>
      </c>
      <c r="AN54" s="112">
        <v>78.599999999999994</v>
      </c>
      <c r="AO54" s="191">
        <v>20.875</v>
      </c>
      <c r="AP54" s="189">
        <v>70.3</v>
      </c>
      <c r="AQ54" s="176">
        <v>5200</v>
      </c>
      <c r="AR54" s="161">
        <v>49.9</v>
      </c>
      <c r="AS54" s="98">
        <v>194</v>
      </c>
      <c r="AT54" s="16">
        <v>573470</v>
      </c>
      <c r="AU54" s="99">
        <f>(AS54/AT54)*10000</f>
        <v>3.3829145378136607</v>
      </c>
      <c r="AV54" s="100">
        <v>0</v>
      </c>
      <c r="AW54" s="16">
        <v>573538</v>
      </c>
      <c r="AX54" s="101">
        <f t="shared" si="17"/>
        <v>0</v>
      </c>
      <c r="AZ54" s="125"/>
      <c r="BA54" s="200">
        <f t="shared" si="18"/>
        <v>0</v>
      </c>
    </row>
    <row r="55" spans="1:53" ht="17" thickBot="1">
      <c r="A55" s="88" t="s">
        <v>156</v>
      </c>
      <c r="B55" s="103" t="s">
        <v>157</v>
      </c>
      <c r="C55" s="106"/>
      <c r="D55" s="16" t="s">
        <v>282</v>
      </c>
      <c r="E55" s="16" t="s">
        <v>282</v>
      </c>
      <c r="F55" s="16" t="s">
        <v>282</v>
      </c>
      <c r="G55" s="16" t="s">
        <v>282</v>
      </c>
      <c r="H55" s="6" t="s">
        <v>282</v>
      </c>
      <c r="I55" s="6" t="s">
        <v>282</v>
      </c>
      <c r="J55" s="6" t="s">
        <v>282</v>
      </c>
      <c r="K55" s="117" t="s">
        <v>166</v>
      </c>
      <c r="L55" s="117" t="s">
        <v>166</v>
      </c>
      <c r="M55" s="117" t="s">
        <v>166</v>
      </c>
      <c r="N55" s="118" t="s">
        <v>166</v>
      </c>
      <c r="O55" s="119" t="s">
        <v>166</v>
      </c>
      <c r="P55" s="119" t="s">
        <v>166</v>
      </c>
      <c r="Q55" s="170" t="s">
        <v>282</v>
      </c>
      <c r="R55" s="6" t="s">
        <v>282</v>
      </c>
      <c r="S55" s="6" t="s">
        <v>282</v>
      </c>
      <c r="T55" s="6" t="e">
        <f t="shared" ref="T55:T56" si="34">S55*R55/100</f>
        <v>#VALUE!</v>
      </c>
      <c r="U55" s="6" t="s">
        <v>282</v>
      </c>
      <c r="V55" s="6" t="s">
        <v>282</v>
      </c>
      <c r="W55" s="6" t="e">
        <f t="shared" ref="W55:W56" si="35">V55*U55/100</f>
        <v>#VALUE!</v>
      </c>
      <c r="X55" s="6" t="e">
        <f t="shared" ref="X55:X56" si="36">W55/T55*100</f>
        <v>#VALUE!</v>
      </c>
      <c r="Y55" s="176" t="s">
        <v>282</v>
      </c>
      <c r="Z55" s="176" t="e">
        <f t="shared" si="14"/>
        <v>#VALUE!</v>
      </c>
      <c r="AA55" s="176" t="e">
        <f t="shared" si="15"/>
        <v>#VALUE!</v>
      </c>
      <c r="AB55" s="115" t="s">
        <v>166</v>
      </c>
      <c r="AC55" s="116" t="s">
        <v>166</v>
      </c>
      <c r="AD55" s="116">
        <v>3548397</v>
      </c>
      <c r="AE55" s="1">
        <v>3706690</v>
      </c>
      <c r="AF55" s="120"/>
      <c r="AG55" s="116"/>
      <c r="AH55" s="94" t="e">
        <f t="shared" si="30"/>
        <v>#VALUE!</v>
      </c>
      <c r="AI55" s="94" t="e">
        <f t="shared" si="31"/>
        <v>#VALUE!</v>
      </c>
      <c r="AJ55" s="94" t="e">
        <f t="shared" si="16"/>
        <v>#VALUE!</v>
      </c>
      <c r="AK55" s="116"/>
      <c r="AL55" s="116"/>
      <c r="AM55" s="96"/>
      <c r="AN55" s="112" t="s">
        <v>166</v>
      </c>
      <c r="AO55" s="190" t="s">
        <v>166</v>
      </c>
      <c r="AP55" s="192" t="s">
        <v>166</v>
      </c>
      <c r="AQ55" s="184"/>
      <c r="AR55" s="97" t="s">
        <v>166</v>
      </c>
      <c r="AS55" s="121" t="s">
        <v>166</v>
      </c>
      <c r="AT55" s="16">
        <v>3442193</v>
      </c>
      <c r="AU55" s="99" t="s">
        <v>166</v>
      </c>
      <c r="AV55" s="94" t="s">
        <v>166</v>
      </c>
      <c r="AW55" s="16">
        <v>3502814</v>
      </c>
      <c r="AX55" s="101" t="e">
        <f t="shared" si="17"/>
        <v>#VALUE!</v>
      </c>
      <c r="AZ55" s="1"/>
      <c r="BA55" s="200" t="e">
        <f t="shared" si="18"/>
        <v>#VALUE!</v>
      </c>
    </row>
    <row r="56" spans="1:53" s="125" customFormat="1" ht="17" thickTop="1">
      <c r="A56" s="122" t="s">
        <v>212</v>
      </c>
      <c r="B56" s="123" t="s">
        <v>283</v>
      </c>
      <c r="C56" s="124"/>
      <c r="D56" s="16">
        <v>322903030</v>
      </c>
      <c r="E56" s="16">
        <v>8092610</v>
      </c>
      <c r="F56" s="16">
        <v>3907560</v>
      </c>
      <c r="G56" s="16">
        <v>4185050</v>
      </c>
      <c r="H56" s="6">
        <v>13.1</v>
      </c>
      <c r="I56" s="6">
        <v>53.6</v>
      </c>
      <c r="J56" s="6">
        <v>17.600000000000001</v>
      </c>
      <c r="K56" s="126">
        <f>D56*(H56/100)</f>
        <v>42300296.93</v>
      </c>
      <c r="L56" s="126">
        <f>(I56/100)*F56</f>
        <v>2094452.1600000001</v>
      </c>
      <c r="M56" s="126">
        <f t="shared" ref="M56" si="37">(J56/100)*G56</f>
        <v>736568.8</v>
      </c>
      <c r="N56" s="127">
        <f>L56/K56*100</f>
        <v>4.9513887892228565</v>
      </c>
      <c r="O56" s="128">
        <f>(K56-L56-M56)/K56*100</f>
        <v>93.307326034413251</v>
      </c>
      <c r="P56" s="128">
        <f>M56/K56*100</f>
        <v>1.741285176363891</v>
      </c>
      <c r="Q56" s="171">
        <v>1489224</v>
      </c>
      <c r="R56" s="6">
        <v>200111209</v>
      </c>
      <c r="S56" s="6">
        <v>10.5</v>
      </c>
      <c r="T56" s="6">
        <f t="shared" si="34"/>
        <v>21011676.945</v>
      </c>
      <c r="U56" s="6">
        <v>251748</v>
      </c>
      <c r="V56" s="6">
        <v>93.5</v>
      </c>
      <c r="W56" s="6">
        <f t="shared" si="35"/>
        <v>235384.38</v>
      </c>
      <c r="X56" s="6">
        <f t="shared" si="36"/>
        <v>1.1202550877597266</v>
      </c>
      <c r="Y56" s="176">
        <v>2195259</v>
      </c>
      <c r="Z56" s="176">
        <f t="shared" si="14"/>
        <v>1712301</v>
      </c>
      <c r="AA56" s="176">
        <f t="shared" si="15"/>
        <v>223077</v>
      </c>
      <c r="AB56" s="129">
        <v>1406220</v>
      </c>
      <c r="AC56" s="130">
        <v>1431730</v>
      </c>
      <c r="AD56" s="131">
        <v>318857056</v>
      </c>
      <c r="AE56" s="125">
        <v>311591919</v>
      </c>
      <c r="AF56" s="132">
        <f>AB56/AD56*100</f>
        <v>0.44101893733849185</v>
      </c>
      <c r="AG56" s="131">
        <v>0.4</v>
      </c>
      <c r="AH56" s="131">
        <f t="shared" si="30"/>
        <v>44.101893733849188</v>
      </c>
      <c r="AI56" s="131">
        <f t="shared" si="31"/>
        <v>45.948880978521139</v>
      </c>
      <c r="AJ56" s="131">
        <f t="shared" si="16"/>
        <v>-1.8469872446719506</v>
      </c>
      <c r="AK56" s="132">
        <f>AC56/AE56*100</f>
        <v>0.45948880978521134</v>
      </c>
      <c r="AL56" s="131">
        <v>0.5</v>
      </c>
      <c r="AM56" s="133">
        <f>((AB56-AC56)/AC56)*100</f>
        <v>-1.7817605274737556</v>
      </c>
      <c r="AN56" s="134">
        <v>82</v>
      </c>
      <c r="AO56" s="193">
        <v>23</v>
      </c>
      <c r="AP56" s="194">
        <v>68.400000000000006</v>
      </c>
      <c r="AQ56" s="176">
        <v>1749400</v>
      </c>
      <c r="AR56" s="162">
        <v>56.6</v>
      </c>
      <c r="AS56" s="6">
        <v>707378</v>
      </c>
      <c r="AT56" s="125">
        <v>313576137</v>
      </c>
      <c r="AU56" s="135">
        <f>(AS56/AT56)*10000</f>
        <v>22.55841298280934</v>
      </c>
      <c r="AV56" s="136">
        <v>75151</v>
      </c>
      <c r="AW56" s="125">
        <v>313576137</v>
      </c>
      <c r="AX56" s="137">
        <f t="shared" si="17"/>
        <v>2.3965790483604308</v>
      </c>
      <c r="AY56" s="16"/>
      <c r="AZ56" s="1"/>
    </row>
    <row r="57" spans="1:53" s="1" customForma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138"/>
      <c r="O57" s="138"/>
      <c r="P57" s="138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138"/>
      <c r="AC57" s="138"/>
      <c r="AD57" s="138"/>
      <c r="AE57" s="139"/>
      <c r="AF57" s="138"/>
      <c r="AG57" s="138"/>
      <c r="AH57" s="138"/>
      <c r="AI57" s="138"/>
      <c r="AJ57" s="138"/>
      <c r="AK57" s="139"/>
      <c r="AL57" s="139"/>
      <c r="AM57" s="139"/>
      <c r="AN57" s="138"/>
      <c r="AO57" s="138"/>
      <c r="AP57" s="138"/>
      <c r="AQ57" s="138"/>
      <c r="AR57" s="138"/>
      <c r="AS57" s="98"/>
      <c r="AY57" s="16"/>
    </row>
    <row r="58" spans="1:53" s="1" customFormat="1" ht="16" thickBo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138"/>
      <c r="O58" s="138"/>
      <c r="P58" s="138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138"/>
      <c r="AC58" s="138"/>
      <c r="AD58" s="138"/>
      <c r="AE58" s="139"/>
      <c r="AF58" s="138"/>
      <c r="AG58" s="138"/>
      <c r="AH58" s="138"/>
      <c r="AI58" s="138"/>
      <c r="AJ58" s="138"/>
      <c r="AK58" s="139"/>
      <c r="AL58" s="139"/>
      <c r="AM58" s="139"/>
      <c r="AN58" s="138"/>
      <c r="AO58" s="138"/>
      <c r="AP58" s="138"/>
      <c r="AQ58" s="138"/>
      <c r="AR58" s="138"/>
      <c r="AS58" s="98"/>
      <c r="AY58" s="16"/>
    </row>
    <row r="59" spans="1:53" s="1" customFormat="1" ht="16" thickTop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138"/>
      <c r="O59" s="138"/>
      <c r="P59" s="138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138"/>
      <c r="AC59" s="138"/>
      <c r="AD59" s="138"/>
      <c r="AE59" s="139"/>
      <c r="AF59" s="138"/>
      <c r="AG59" s="138"/>
      <c r="AH59" s="138"/>
      <c r="AI59" s="138"/>
      <c r="AJ59" s="138"/>
      <c r="AK59" s="139"/>
      <c r="AL59" s="139"/>
      <c r="AM59" s="139"/>
      <c r="AN59" s="138"/>
      <c r="AO59" s="138"/>
      <c r="AP59" s="138"/>
      <c r="AQ59" s="138"/>
      <c r="AR59" s="138"/>
      <c r="AS59" s="138"/>
      <c r="AT59" s="98"/>
      <c r="AY59" s="125"/>
    </row>
    <row r="60" spans="1:53" s="1" customForma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138"/>
      <c r="O60" s="138"/>
      <c r="P60" s="138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138"/>
      <c r="AC60" s="138"/>
      <c r="AD60" s="138"/>
      <c r="AE60" s="139"/>
      <c r="AF60" s="138"/>
      <c r="AG60" s="138"/>
      <c r="AH60" s="138"/>
      <c r="AI60" s="138"/>
      <c r="AJ60" s="138"/>
      <c r="AK60" s="139"/>
      <c r="AL60" s="139"/>
      <c r="AM60" s="139"/>
      <c r="AN60" s="138"/>
      <c r="AO60" s="138"/>
      <c r="AP60" s="138"/>
      <c r="AQ60" s="138"/>
      <c r="AR60" s="138"/>
      <c r="AS60" s="138"/>
      <c r="AT60" s="98"/>
    </row>
    <row r="61" spans="1:53" s="1" customForma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138"/>
      <c r="O61" s="138"/>
      <c r="P61" s="138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138"/>
      <c r="AC61" s="138"/>
      <c r="AD61" s="138"/>
      <c r="AE61" s="139"/>
      <c r="AF61" s="138"/>
      <c r="AG61" s="138"/>
      <c r="AH61" s="138"/>
      <c r="AI61" s="138"/>
      <c r="AJ61" s="138"/>
      <c r="AK61" s="139"/>
      <c r="AL61" s="139"/>
      <c r="AM61" s="139"/>
      <c r="AN61" s="138"/>
      <c r="AO61" s="138"/>
      <c r="AP61" s="138"/>
      <c r="AQ61" s="138"/>
      <c r="AR61" s="138"/>
      <c r="AS61" s="138"/>
      <c r="AT61" s="98"/>
    </row>
    <row r="62" spans="1:53" s="1" customForma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138"/>
      <c r="O62" s="138"/>
      <c r="P62" s="138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138"/>
      <c r="AC62" s="138"/>
      <c r="AD62" s="138"/>
      <c r="AE62" s="139"/>
      <c r="AF62" s="138"/>
      <c r="AG62" s="138"/>
      <c r="AH62" s="138"/>
      <c r="AI62" s="138"/>
      <c r="AJ62" s="138"/>
      <c r="AK62" s="139"/>
      <c r="AL62" s="139"/>
      <c r="AM62" s="139"/>
      <c r="AN62" s="138"/>
      <c r="AO62" s="138"/>
      <c r="AP62" s="138"/>
      <c r="AQ62" s="138"/>
      <c r="AR62" s="138"/>
      <c r="AS62" s="138"/>
      <c r="AT62" s="98"/>
    </row>
    <row r="63" spans="1:53" s="1" customForma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138"/>
      <c r="O63" s="138"/>
      <c r="P63" s="138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138"/>
      <c r="AC63" s="138"/>
      <c r="AD63" s="138"/>
      <c r="AE63" s="139"/>
      <c r="AF63" s="138"/>
      <c r="AG63" s="138"/>
      <c r="AH63" s="138"/>
      <c r="AI63" s="138"/>
      <c r="AJ63" s="138"/>
      <c r="AK63" s="139"/>
      <c r="AL63" s="139"/>
      <c r="AM63" s="139"/>
      <c r="AN63" s="138"/>
      <c r="AO63" s="138"/>
      <c r="AP63" s="138"/>
      <c r="AQ63" s="138"/>
      <c r="AR63" s="138"/>
      <c r="AS63" s="138"/>
      <c r="AT63" s="98"/>
    </row>
    <row r="64" spans="1:53" s="1" customForma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138"/>
      <c r="O64" s="138"/>
      <c r="P64" s="138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138"/>
      <c r="AC64" s="138"/>
      <c r="AD64" s="138"/>
      <c r="AE64" s="139"/>
      <c r="AF64" s="138"/>
      <c r="AG64" s="138"/>
      <c r="AH64" s="138"/>
      <c r="AI64" s="138"/>
      <c r="AJ64" s="138"/>
      <c r="AK64" s="139"/>
      <c r="AL64" s="139"/>
      <c r="AM64" s="139"/>
      <c r="AN64" s="138"/>
      <c r="AO64" s="138"/>
      <c r="AP64" s="138"/>
      <c r="AQ64" s="138"/>
      <c r="AR64" s="138"/>
      <c r="AS64" s="138"/>
      <c r="AT64" s="98"/>
    </row>
    <row r="65" spans="1:46" s="1" customForma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138"/>
      <c r="O65" s="138"/>
      <c r="P65" s="138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138"/>
      <c r="AC65" s="138"/>
      <c r="AD65" s="138"/>
      <c r="AE65" s="139"/>
      <c r="AF65" s="138"/>
      <c r="AG65" s="138"/>
      <c r="AH65" s="138"/>
      <c r="AI65" s="138"/>
      <c r="AJ65" s="138"/>
      <c r="AK65" s="139"/>
      <c r="AL65" s="139"/>
      <c r="AM65" s="139"/>
      <c r="AN65" s="138"/>
      <c r="AO65" s="138"/>
      <c r="AP65" s="138"/>
      <c r="AQ65" s="138"/>
      <c r="AR65" s="138"/>
      <c r="AS65" s="138"/>
      <c r="AT65" s="98"/>
    </row>
    <row r="66" spans="1:46" s="1" customForma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138"/>
      <c r="O66" s="138"/>
      <c r="P66" s="138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138"/>
      <c r="AC66" s="138"/>
      <c r="AD66" s="138"/>
      <c r="AE66" s="139"/>
      <c r="AF66" s="138"/>
      <c r="AG66" s="138"/>
      <c r="AH66" s="138"/>
      <c r="AI66" s="138"/>
      <c r="AJ66" s="138"/>
      <c r="AK66" s="139"/>
      <c r="AL66" s="139"/>
      <c r="AM66" s="139"/>
      <c r="AN66" s="138"/>
      <c r="AO66" s="138"/>
      <c r="AP66" s="138"/>
      <c r="AQ66" s="138"/>
      <c r="AR66" s="138"/>
      <c r="AS66" s="138"/>
      <c r="AT66" s="98"/>
    </row>
    <row r="67" spans="1:46" s="1" customForma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138"/>
      <c r="O67" s="138"/>
      <c r="P67" s="138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138"/>
      <c r="AC67" s="138"/>
      <c r="AD67" s="138"/>
      <c r="AE67" s="139"/>
      <c r="AF67" s="138"/>
      <c r="AG67" s="138"/>
      <c r="AH67" s="138"/>
      <c r="AI67" s="138"/>
      <c r="AJ67" s="138"/>
      <c r="AK67" s="139"/>
      <c r="AL67" s="139"/>
      <c r="AM67" s="139"/>
      <c r="AN67" s="138"/>
      <c r="AO67" s="138"/>
      <c r="AP67" s="138"/>
      <c r="AQ67" s="138"/>
      <c r="AR67" s="138"/>
      <c r="AS67" s="138"/>
      <c r="AT67" s="98"/>
    </row>
    <row r="68" spans="1:46" s="1" customForma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138"/>
      <c r="O68" s="138"/>
      <c r="P68" s="138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138"/>
      <c r="AC68" s="138"/>
      <c r="AD68" s="139"/>
      <c r="AE68" s="138"/>
      <c r="AF68" s="138"/>
      <c r="AG68" s="138"/>
      <c r="AH68" s="138"/>
      <c r="AI68" s="138"/>
      <c r="AJ68" s="138"/>
      <c r="AK68" s="139"/>
      <c r="AL68" s="139"/>
      <c r="AM68" s="139"/>
      <c r="AN68" s="138"/>
      <c r="AO68" s="138"/>
      <c r="AP68" s="138"/>
      <c r="AQ68" s="138"/>
      <c r="AR68" s="138"/>
      <c r="AS68" s="138"/>
      <c r="AT68" s="98"/>
    </row>
    <row r="69" spans="1:46" s="1" customForma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138"/>
      <c r="O69" s="138"/>
      <c r="P69" s="138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138"/>
      <c r="AC69" s="138"/>
      <c r="AD69" s="139"/>
      <c r="AE69" s="138"/>
      <c r="AF69" s="138"/>
      <c r="AG69" s="138"/>
      <c r="AH69" s="138"/>
      <c r="AI69" s="138"/>
      <c r="AJ69" s="138"/>
      <c r="AK69" s="139"/>
      <c r="AL69" s="139"/>
      <c r="AM69" s="139"/>
      <c r="AN69" s="138"/>
      <c r="AO69" s="138"/>
      <c r="AP69" s="138"/>
      <c r="AQ69" s="138"/>
      <c r="AR69" s="138"/>
      <c r="AS69" s="138"/>
      <c r="AT69" s="98"/>
    </row>
    <row r="70" spans="1:46" s="1" customForma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138"/>
      <c r="O70" s="138"/>
      <c r="P70" s="138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138"/>
      <c r="AC70" s="138"/>
      <c r="AD70" s="139"/>
      <c r="AE70" s="138"/>
      <c r="AF70" s="138"/>
      <c r="AG70" s="138"/>
      <c r="AH70" s="138"/>
      <c r="AI70" s="138"/>
      <c r="AJ70" s="138"/>
      <c r="AK70" s="139"/>
      <c r="AL70" s="139"/>
      <c r="AM70" s="139"/>
      <c r="AN70" s="138"/>
      <c r="AO70" s="138"/>
      <c r="AP70" s="138"/>
      <c r="AQ70" s="138"/>
      <c r="AR70" s="138"/>
      <c r="AS70" s="138"/>
      <c r="AT70" s="98"/>
    </row>
    <row r="71" spans="1:46" s="1" customForma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138"/>
      <c r="O71" s="138"/>
      <c r="P71" s="138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138"/>
      <c r="AC71" s="138"/>
      <c r="AD71" s="139"/>
      <c r="AE71" s="138"/>
      <c r="AF71" s="138"/>
      <c r="AG71" s="138"/>
      <c r="AH71" s="138"/>
      <c r="AI71" s="138"/>
      <c r="AJ71" s="138"/>
      <c r="AK71" s="139"/>
      <c r="AL71" s="139"/>
      <c r="AM71" s="139"/>
      <c r="AN71" s="138"/>
      <c r="AO71" s="138"/>
      <c r="AP71" s="138"/>
      <c r="AQ71" s="138"/>
      <c r="AR71" s="138"/>
      <c r="AS71" s="138"/>
      <c r="AT71" s="98"/>
    </row>
    <row r="72" spans="1:46" s="1" customForma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138"/>
      <c r="O72" s="138"/>
      <c r="P72" s="138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138"/>
      <c r="AC72" s="138"/>
      <c r="AD72" s="139"/>
      <c r="AE72" s="138"/>
      <c r="AF72" s="138"/>
      <c r="AG72" s="138"/>
      <c r="AH72" s="138"/>
      <c r="AI72" s="138"/>
      <c r="AJ72" s="138"/>
      <c r="AK72" s="139"/>
      <c r="AL72" s="139"/>
      <c r="AM72" s="139"/>
      <c r="AN72" s="138"/>
      <c r="AO72" s="138"/>
      <c r="AP72" s="138"/>
      <c r="AQ72" s="138"/>
      <c r="AR72" s="138"/>
      <c r="AS72" s="138"/>
      <c r="AT72" s="98"/>
    </row>
    <row r="73" spans="1:46" s="1" customForma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138"/>
      <c r="O73" s="138"/>
      <c r="P73" s="138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138"/>
      <c r="AC73" s="138"/>
      <c r="AD73" s="139"/>
      <c r="AE73" s="138"/>
      <c r="AF73" s="138"/>
      <c r="AG73" s="138"/>
      <c r="AH73" s="138"/>
      <c r="AI73" s="138"/>
      <c r="AJ73" s="138"/>
      <c r="AK73" s="139"/>
      <c r="AL73" s="139"/>
      <c r="AM73" s="139"/>
      <c r="AN73" s="138"/>
      <c r="AO73" s="138"/>
      <c r="AP73" s="138"/>
      <c r="AQ73" s="138"/>
      <c r="AR73" s="138"/>
      <c r="AS73" s="138"/>
      <c r="AT73" s="98"/>
    </row>
    <row r="74" spans="1:46" s="1" customForma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138"/>
      <c r="O74" s="138"/>
      <c r="P74" s="138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138"/>
      <c r="AC74" s="138"/>
      <c r="AD74" s="139"/>
      <c r="AE74" s="138"/>
      <c r="AF74" s="138"/>
      <c r="AG74" s="138"/>
      <c r="AH74" s="138"/>
      <c r="AI74" s="138"/>
      <c r="AJ74" s="138"/>
      <c r="AK74" s="139"/>
      <c r="AL74" s="139"/>
      <c r="AM74" s="139"/>
      <c r="AN74" s="138"/>
      <c r="AO74" s="138"/>
      <c r="AP74" s="138"/>
      <c r="AQ74" s="138"/>
      <c r="AR74" s="138"/>
      <c r="AS74" s="138"/>
      <c r="AT74" s="98"/>
    </row>
    <row r="75" spans="1:46" s="1" customForma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138"/>
      <c r="O75" s="138"/>
      <c r="P75" s="138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138"/>
      <c r="AC75" s="138"/>
      <c r="AD75" s="139"/>
      <c r="AE75" s="138"/>
      <c r="AF75" s="138"/>
      <c r="AG75" s="138"/>
      <c r="AH75" s="138"/>
      <c r="AI75" s="138"/>
      <c r="AJ75" s="138"/>
      <c r="AK75" s="139"/>
      <c r="AL75" s="139"/>
      <c r="AM75" s="139"/>
      <c r="AN75" s="138"/>
      <c r="AO75" s="138"/>
      <c r="AP75" s="138"/>
      <c r="AQ75" s="138"/>
      <c r="AR75" s="138"/>
      <c r="AS75" s="138"/>
      <c r="AT75" s="98"/>
    </row>
    <row r="76" spans="1:46" s="1" customForma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138"/>
      <c r="O76" s="138"/>
      <c r="P76" s="138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138"/>
      <c r="AC76" s="138"/>
      <c r="AD76" s="139"/>
      <c r="AE76" s="138"/>
      <c r="AF76" s="138"/>
      <c r="AG76" s="138"/>
      <c r="AH76" s="138"/>
      <c r="AI76" s="138"/>
      <c r="AJ76" s="138"/>
      <c r="AK76" s="139"/>
      <c r="AL76" s="139"/>
      <c r="AM76" s="139"/>
      <c r="AN76" s="138"/>
      <c r="AO76" s="138"/>
      <c r="AP76" s="138"/>
      <c r="AQ76" s="138"/>
      <c r="AR76" s="138"/>
      <c r="AS76" s="138"/>
      <c r="AT76" s="98"/>
    </row>
    <row r="77" spans="1:46" s="1" customForma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138"/>
      <c r="O77" s="138"/>
      <c r="P77" s="138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138"/>
      <c r="AC77" s="138"/>
      <c r="AD77" s="139"/>
      <c r="AE77" s="138"/>
      <c r="AF77" s="138"/>
      <c r="AG77" s="138"/>
      <c r="AH77" s="138"/>
      <c r="AI77" s="138"/>
      <c r="AJ77" s="138"/>
      <c r="AK77" s="139"/>
      <c r="AL77" s="139"/>
      <c r="AM77" s="139"/>
      <c r="AN77" s="138"/>
      <c r="AO77" s="138"/>
      <c r="AP77" s="138"/>
      <c r="AQ77" s="138"/>
      <c r="AR77" s="138"/>
      <c r="AS77" s="138"/>
      <c r="AT77" s="98"/>
    </row>
    <row r="78" spans="1:46" s="1" customForma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138"/>
      <c r="O78" s="138"/>
      <c r="P78" s="138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138"/>
      <c r="AC78" s="138"/>
      <c r="AD78" s="139"/>
      <c r="AE78" s="138"/>
      <c r="AF78" s="138"/>
      <c r="AG78" s="138"/>
      <c r="AH78" s="138"/>
      <c r="AI78" s="138"/>
      <c r="AJ78" s="138"/>
      <c r="AK78" s="139"/>
      <c r="AL78" s="139"/>
      <c r="AM78" s="139"/>
      <c r="AN78" s="138"/>
      <c r="AO78" s="138"/>
      <c r="AP78" s="138"/>
      <c r="AQ78" s="138"/>
      <c r="AR78" s="138"/>
      <c r="AS78" s="138"/>
      <c r="AT78" s="98"/>
    </row>
    <row r="79" spans="1:46" s="1" customForma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138"/>
      <c r="O79" s="138"/>
      <c r="P79" s="138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138"/>
      <c r="AC79" s="138"/>
      <c r="AD79" s="139"/>
      <c r="AE79" s="138"/>
      <c r="AF79" s="138"/>
      <c r="AG79" s="138"/>
      <c r="AH79" s="138"/>
      <c r="AI79" s="138"/>
      <c r="AJ79" s="138"/>
      <c r="AK79" s="139"/>
      <c r="AL79" s="139"/>
      <c r="AM79" s="139"/>
      <c r="AN79" s="138"/>
      <c r="AO79" s="138"/>
      <c r="AP79" s="138"/>
      <c r="AQ79" s="138"/>
      <c r="AR79" s="138"/>
      <c r="AS79" s="138"/>
      <c r="AT79" s="98"/>
    </row>
    <row r="80" spans="1:46" s="1" customForma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138"/>
      <c r="O80" s="138"/>
      <c r="P80" s="138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138"/>
      <c r="AC80" s="138"/>
      <c r="AD80" s="139"/>
      <c r="AE80" s="138"/>
      <c r="AF80" s="138"/>
      <c r="AG80" s="138"/>
      <c r="AH80" s="138"/>
      <c r="AI80" s="138"/>
      <c r="AJ80" s="138"/>
      <c r="AK80" s="139"/>
      <c r="AL80" s="139"/>
      <c r="AM80" s="139"/>
      <c r="AN80" s="138"/>
      <c r="AO80" s="138"/>
      <c r="AP80" s="138"/>
      <c r="AQ80" s="138"/>
      <c r="AR80" s="138"/>
      <c r="AS80" s="138"/>
      <c r="AT80" s="98"/>
    </row>
    <row r="81" spans="1:46" s="1" customForma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138"/>
      <c r="O81" s="138"/>
      <c r="P81" s="138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138"/>
      <c r="AC81" s="138"/>
      <c r="AD81" s="139"/>
      <c r="AE81" s="138"/>
      <c r="AF81" s="138"/>
      <c r="AG81" s="138"/>
      <c r="AH81" s="138"/>
      <c r="AI81" s="138"/>
      <c r="AJ81" s="138"/>
      <c r="AK81" s="139"/>
      <c r="AL81" s="139"/>
      <c r="AM81" s="139"/>
      <c r="AN81" s="138"/>
      <c r="AO81" s="138"/>
      <c r="AP81" s="138"/>
      <c r="AQ81" s="138"/>
      <c r="AR81" s="138"/>
      <c r="AS81" s="138"/>
      <c r="AT81" s="98"/>
    </row>
    <row r="82" spans="1:46" s="1" customForma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138"/>
      <c r="O82" s="138"/>
      <c r="P82" s="138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138"/>
      <c r="AC82" s="138"/>
      <c r="AD82" s="138"/>
      <c r="AE82" s="138"/>
      <c r="AF82" s="138"/>
      <c r="AG82" s="138"/>
      <c r="AH82" s="138"/>
      <c r="AI82" s="138"/>
      <c r="AJ82" s="138"/>
      <c r="AK82" s="139"/>
      <c r="AL82" s="139"/>
      <c r="AM82" s="139"/>
      <c r="AN82" s="138"/>
      <c r="AO82" s="138"/>
      <c r="AP82" s="138"/>
      <c r="AQ82" s="138"/>
      <c r="AR82" s="138"/>
      <c r="AS82" s="138"/>
      <c r="AT82" s="98"/>
    </row>
    <row r="83" spans="1:46" s="1" customForma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138"/>
      <c r="O83" s="138"/>
      <c r="P83" s="138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138"/>
      <c r="AC83" s="138"/>
      <c r="AD83" s="138"/>
      <c r="AE83" s="138"/>
      <c r="AF83" s="138"/>
      <c r="AG83" s="138"/>
      <c r="AH83" s="138"/>
      <c r="AI83" s="138"/>
      <c r="AJ83" s="138"/>
      <c r="AK83" s="139"/>
      <c r="AL83" s="139"/>
      <c r="AM83" s="139"/>
      <c r="AN83" s="138"/>
      <c r="AO83" s="138"/>
      <c r="AP83" s="138"/>
      <c r="AQ83" s="138"/>
      <c r="AR83" s="138"/>
      <c r="AS83" s="138"/>
      <c r="AT83" s="98"/>
    </row>
    <row r="84" spans="1:46" s="1" customForma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138"/>
      <c r="O84" s="138"/>
      <c r="P84" s="138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138"/>
      <c r="AC84" s="138"/>
      <c r="AD84" s="138"/>
      <c r="AE84" s="138"/>
      <c r="AF84" s="138"/>
      <c r="AG84" s="138"/>
      <c r="AH84" s="138"/>
      <c r="AI84" s="138"/>
      <c r="AJ84" s="138"/>
      <c r="AK84" s="139"/>
      <c r="AL84" s="139"/>
      <c r="AM84" s="139"/>
      <c r="AN84" s="138"/>
      <c r="AO84" s="138"/>
      <c r="AP84" s="138"/>
      <c r="AQ84" s="138"/>
      <c r="AR84" s="138"/>
      <c r="AS84" s="138"/>
      <c r="AT84" s="98"/>
    </row>
    <row r="85" spans="1:46" s="1" customForma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138"/>
      <c r="O85" s="138"/>
      <c r="P85" s="138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138"/>
      <c r="AC85" s="138"/>
      <c r="AD85" s="138"/>
      <c r="AE85" s="138"/>
      <c r="AF85" s="138"/>
      <c r="AG85" s="138"/>
      <c r="AH85" s="138"/>
      <c r="AI85" s="138"/>
      <c r="AJ85" s="138"/>
      <c r="AK85" s="139"/>
      <c r="AL85" s="139"/>
      <c r="AM85" s="139"/>
      <c r="AN85" s="138"/>
      <c r="AO85" s="138"/>
      <c r="AP85" s="138"/>
      <c r="AQ85" s="138"/>
      <c r="AR85" s="138"/>
      <c r="AS85" s="138"/>
      <c r="AT85" s="98"/>
    </row>
    <row r="86" spans="1:46" s="1" customForma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138"/>
      <c r="O86" s="138"/>
      <c r="P86" s="138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138"/>
      <c r="AC86" s="138"/>
      <c r="AD86" s="138"/>
      <c r="AE86" s="138"/>
      <c r="AF86" s="138"/>
      <c r="AG86" s="138"/>
      <c r="AH86" s="138"/>
      <c r="AI86" s="138"/>
      <c r="AJ86" s="138"/>
      <c r="AK86" s="139"/>
      <c r="AL86" s="139"/>
      <c r="AM86" s="139"/>
      <c r="AN86" s="138"/>
      <c r="AO86" s="138"/>
      <c r="AP86" s="138"/>
      <c r="AQ86" s="138"/>
      <c r="AR86" s="138"/>
      <c r="AS86" s="138"/>
      <c r="AT86" s="98"/>
    </row>
    <row r="87" spans="1:46" s="1" customForma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138"/>
      <c r="O87" s="138"/>
      <c r="P87" s="138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138"/>
      <c r="AC87" s="138"/>
      <c r="AD87" s="138"/>
      <c r="AE87" s="138"/>
      <c r="AF87" s="138"/>
      <c r="AG87" s="138"/>
      <c r="AH87" s="138"/>
      <c r="AI87" s="138"/>
      <c r="AJ87" s="138"/>
      <c r="AK87" s="139"/>
      <c r="AL87" s="139"/>
      <c r="AM87" s="139"/>
      <c r="AN87" s="138"/>
      <c r="AO87" s="138"/>
      <c r="AP87" s="138"/>
      <c r="AQ87" s="138"/>
      <c r="AR87" s="138"/>
      <c r="AS87" s="138"/>
      <c r="AT87" s="98"/>
    </row>
    <row r="88" spans="1:46" s="1" customForma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138"/>
      <c r="O88" s="138"/>
      <c r="P88" s="138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138"/>
      <c r="AC88" s="138"/>
      <c r="AD88" s="138"/>
      <c r="AE88" s="138"/>
      <c r="AF88" s="138"/>
      <c r="AG88" s="138"/>
      <c r="AH88" s="138"/>
      <c r="AI88" s="138"/>
      <c r="AJ88" s="138"/>
      <c r="AK88" s="139"/>
      <c r="AL88" s="139"/>
      <c r="AM88" s="139"/>
      <c r="AN88" s="138"/>
      <c r="AO88" s="138"/>
      <c r="AP88" s="138"/>
      <c r="AQ88" s="138"/>
      <c r="AR88" s="138"/>
      <c r="AS88" s="138"/>
      <c r="AT88" s="98"/>
    </row>
    <row r="89" spans="1:46" s="1" customForma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138"/>
      <c r="O89" s="138"/>
      <c r="P89" s="138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138"/>
      <c r="AC89" s="138"/>
      <c r="AD89" s="138"/>
      <c r="AE89" s="138"/>
      <c r="AF89" s="138"/>
      <c r="AG89" s="138"/>
      <c r="AH89" s="138"/>
      <c r="AI89" s="138"/>
      <c r="AJ89" s="138"/>
      <c r="AK89" s="139"/>
      <c r="AL89" s="139"/>
      <c r="AM89" s="139"/>
      <c r="AN89" s="138"/>
      <c r="AO89" s="138"/>
      <c r="AP89" s="138"/>
      <c r="AQ89" s="138"/>
      <c r="AR89" s="138"/>
      <c r="AS89" s="138"/>
      <c r="AT89" s="98"/>
    </row>
    <row r="90" spans="1:46" s="1" customForma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138"/>
      <c r="O90" s="138"/>
      <c r="P90" s="138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138"/>
      <c r="AC90" s="138"/>
      <c r="AD90" s="138"/>
      <c r="AE90" s="138"/>
      <c r="AF90" s="138"/>
      <c r="AG90" s="138"/>
      <c r="AH90" s="138"/>
      <c r="AI90" s="138"/>
      <c r="AJ90" s="138"/>
      <c r="AK90" s="139"/>
      <c r="AL90" s="139"/>
      <c r="AM90" s="139"/>
      <c r="AN90" s="138"/>
      <c r="AO90" s="138"/>
      <c r="AP90" s="138"/>
      <c r="AQ90" s="138"/>
      <c r="AR90" s="138"/>
      <c r="AS90" s="138"/>
      <c r="AT90" s="98"/>
    </row>
    <row r="91" spans="1:46" s="1" customForma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138"/>
      <c r="O91" s="138"/>
      <c r="P91" s="138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138"/>
      <c r="AC91" s="138"/>
      <c r="AD91" s="138"/>
      <c r="AE91" s="138"/>
      <c r="AF91" s="138"/>
      <c r="AG91" s="138"/>
      <c r="AH91" s="138"/>
      <c r="AI91" s="138"/>
      <c r="AJ91" s="138"/>
      <c r="AK91" s="139"/>
      <c r="AL91" s="139"/>
      <c r="AM91" s="139"/>
      <c r="AN91" s="138"/>
      <c r="AO91" s="138"/>
      <c r="AP91" s="138"/>
      <c r="AQ91" s="138"/>
      <c r="AR91" s="138"/>
      <c r="AS91" s="138"/>
      <c r="AT91" s="98"/>
    </row>
    <row r="92" spans="1:46" s="1" customForma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138"/>
      <c r="O92" s="138"/>
      <c r="P92" s="138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138"/>
      <c r="AC92" s="138"/>
      <c r="AD92" s="138"/>
      <c r="AE92" s="138"/>
      <c r="AF92" s="138"/>
      <c r="AG92" s="138"/>
      <c r="AH92" s="138"/>
      <c r="AI92" s="138"/>
      <c r="AJ92" s="138"/>
      <c r="AK92" s="139"/>
      <c r="AL92" s="139"/>
      <c r="AM92" s="139"/>
      <c r="AN92" s="138"/>
      <c r="AO92" s="138"/>
      <c r="AP92" s="138"/>
      <c r="AQ92" s="138"/>
      <c r="AR92" s="138"/>
      <c r="AS92" s="138"/>
      <c r="AT92" s="98"/>
    </row>
    <row r="93" spans="1:46" s="1" customForma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138"/>
      <c r="O93" s="138"/>
      <c r="P93" s="138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138"/>
      <c r="AC93" s="138"/>
      <c r="AD93" s="138"/>
      <c r="AE93" s="138"/>
      <c r="AF93" s="138"/>
      <c r="AG93" s="138"/>
      <c r="AH93" s="138"/>
      <c r="AI93" s="138"/>
      <c r="AJ93" s="138"/>
      <c r="AK93" s="139"/>
      <c r="AL93" s="139"/>
      <c r="AM93" s="139"/>
      <c r="AN93" s="138"/>
      <c r="AO93" s="138"/>
      <c r="AP93" s="138"/>
      <c r="AQ93" s="138"/>
      <c r="AR93" s="138"/>
      <c r="AS93" s="138"/>
      <c r="AT93" s="98"/>
    </row>
    <row r="94" spans="1:46" s="1" customForma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138"/>
      <c r="O94" s="138"/>
      <c r="P94" s="138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138"/>
      <c r="AC94" s="138"/>
      <c r="AD94" s="138"/>
      <c r="AE94" s="138"/>
      <c r="AF94" s="138"/>
      <c r="AG94" s="138"/>
      <c r="AH94" s="138"/>
      <c r="AI94" s="138"/>
      <c r="AJ94" s="138"/>
      <c r="AK94" s="139"/>
      <c r="AL94" s="139"/>
      <c r="AM94" s="139"/>
      <c r="AN94" s="138"/>
      <c r="AO94" s="138"/>
      <c r="AP94" s="138"/>
      <c r="AQ94" s="138"/>
      <c r="AR94" s="138"/>
      <c r="AS94" s="138"/>
      <c r="AT94" s="98"/>
    </row>
    <row r="95" spans="1:46" s="1" customForma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138"/>
      <c r="O95" s="138"/>
      <c r="P95" s="138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138"/>
      <c r="AC95" s="138"/>
      <c r="AD95" s="138"/>
      <c r="AE95" s="138"/>
      <c r="AF95" s="138"/>
      <c r="AG95" s="138"/>
      <c r="AH95" s="138"/>
      <c r="AI95" s="138"/>
      <c r="AJ95" s="138"/>
      <c r="AK95" s="139"/>
      <c r="AL95" s="139"/>
      <c r="AM95" s="139"/>
      <c r="AN95" s="138"/>
      <c r="AO95" s="138"/>
      <c r="AP95" s="138"/>
      <c r="AQ95" s="138"/>
      <c r="AR95" s="138"/>
      <c r="AS95" s="138"/>
      <c r="AT95" s="98"/>
    </row>
    <row r="96" spans="1:46" s="1" customForma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138"/>
      <c r="O96" s="138"/>
      <c r="P96" s="138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138"/>
      <c r="AC96" s="138"/>
      <c r="AD96" s="138"/>
      <c r="AE96" s="138"/>
      <c r="AF96" s="138"/>
      <c r="AG96" s="138"/>
      <c r="AH96" s="138"/>
      <c r="AI96" s="138"/>
      <c r="AJ96" s="138"/>
      <c r="AK96" s="139"/>
      <c r="AL96" s="139"/>
      <c r="AM96" s="139"/>
      <c r="AN96" s="138"/>
      <c r="AO96" s="138"/>
      <c r="AP96" s="138"/>
      <c r="AQ96" s="138"/>
      <c r="AR96" s="138"/>
      <c r="AS96" s="138"/>
      <c r="AT96" s="98"/>
    </row>
    <row r="97" spans="1:46" s="1" customForma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138"/>
      <c r="O97" s="138"/>
      <c r="P97" s="138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138"/>
      <c r="AC97" s="138"/>
      <c r="AD97" s="138"/>
      <c r="AE97" s="138"/>
      <c r="AF97" s="138"/>
      <c r="AG97" s="138"/>
      <c r="AH97" s="138"/>
      <c r="AI97" s="138"/>
      <c r="AJ97" s="138"/>
      <c r="AK97" s="139"/>
      <c r="AL97" s="139"/>
      <c r="AM97" s="139"/>
      <c r="AN97" s="138"/>
      <c r="AO97" s="138"/>
      <c r="AP97" s="138"/>
      <c r="AQ97" s="138"/>
      <c r="AR97" s="138"/>
      <c r="AS97" s="138"/>
      <c r="AT97" s="98"/>
    </row>
    <row r="98" spans="1:46" s="1" customForma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138"/>
      <c r="O98" s="138"/>
      <c r="P98" s="138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138"/>
      <c r="AC98" s="138"/>
      <c r="AD98" s="138"/>
      <c r="AE98" s="138"/>
      <c r="AF98" s="138"/>
      <c r="AG98" s="138"/>
      <c r="AH98" s="138"/>
      <c r="AI98" s="138"/>
      <c r="AJ98" s="138"/>
      <c r="AK98" s="139"/>
      <c r="AL98" s="139"/>
      <c r="AM98" s="139"/>
      <c r="AN98" s="138"/>
      <c r="AO98" s="138"/>
      <c r="AP98" s="138"/>
      <c r="AQ98" s="138"/>
      <c r="AR98" s="138"/>
      <c r="AS98" s="138"/>
      <c r="AT98" s="98"/>
    </row>
    <row r="99" spans="1:46" s="1" customForma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138"/>
      <c r="O99" s="138"/>
      <c r="P99" s="138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138"/>
      <c r="AC99" s="138"/>
      <c r="AD99" s="138"/>
      <c r="AE99" s="138"/>
      <c r="AF99" s="138"/>
      <c r="AG99" s="138"/>
      <c r="AH99" s="138"/>
      <c r="AI99" s="138"/>
      <c r="AJ99" s="138"/>
      <c r="AK99" s="139"/>
      <c r="AL99" s="139"/>
      <c r="AM99" s="139"/>
      <c r="AN99" s="138"/>
      <c r="AO99" s="138"/>
      <c r="AP99" s="138"/>
      <c r="AQ99" s="138"/>
      <c r="AR99" s="138"/>
      <c r="AS99" s="138"/>
      <c r="AT99" s="98"/>
    </row>
    <row r="100" spans="1:46" s="1" customForma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138"/>
      <c r="O100" s="138"/>
      <c r="P100" s="138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139"/>
      <c r="AL100" s="139"/>
      <c r="AM100" s="139"/>
      <c r="AN100" s="138"/>
      <c r="AO100" s="138"/>
      <c r="AP100" s="138"/>
      <c r="AQ100" s="138"/>
      <c r="AR100" s="138"/>
      <c r="AS100" s="138"/>
      <c r="AT100" s="98"/>
    </row>
    <row r="101" spans="1:46" s="1" customForma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138"/>
      <c r="O101" s="138"/>
      <c r="P101" s="138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9"/>
      <c r="AL101" s="139"/>
      <c r="AM101" s="139"/>
      <c r="AN101" s="138"/>
      <c r="AO101" s="138"/>
      <c r="AP101" s="138"/>
      <c r="AQ101" s="138"/>
      <c r="AR101" s="138"/>
      <c r="AS101" s="138"/>
      <c r="AT101" s="98"/>
    </row>
    <row r="102" spans="1:46" s="1" customForma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138"/>
      <c r="O102" s="138"/>
      <c r="P102" s="138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9"/>
      <c r="AL102" s="139"/>
      <c r="AM102" s="139"/>
      <c r="AN102" s="138"/>
      <c r="AO102" s="138"/>
      <c r="AP102" s="138"/>
      <c r="AQ102" s="138"/>
      <c r="AR102" s="138"/>
      <c r="AS102" s="138"/>
      <c r="AT102" s="98"/>
    </row>
    <row r="103" spans="1:46" s="1" customFormat="1" ht="13.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138"/>
      <c r="O103" s="138"/>
      <c r="P103" s="138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9"/>
      <c r="AL103" s="139"/>
      <c r="AM103" s="139"/>
      <c r="AN103" s="138"/>
      <c r="AO103" s="138"/>
      <c r="AP103" s="138"/>
      <c r="AQ103" s="138"/>
      <c r="AR103" s="138"/>
      <c r="AS103" s="138"/>
      <c r="AT103" s="98"/>
    </row>
    <row r="104" spans="1:46" s="1" customForma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138"/>
      <c r="O104" s="138"/>
      <c r="P104" s="138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139"/>
      <c r="AL104" s="139"/>
      <c r="AM104" s="139"/>
      <c r="AN104" s="138"/>
      <c r="AO104" s="138"/>
      <c r="AP104" s="138"/>
      <c r="AQ104" s="138"/>
      <c r="AR104" s="138"/>
      <c r="AS104" s="138"/>
      <c r="AT104" s="98"/>
    </row>
    <row r="105" spans="1:46" s="1" customForma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94"/>
      <c r="O105" s="94"/>
      <c r="P105" s="94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94"/>
      <c r="AC105" s="94"/>
      <c r="AD105" s="94"/>
      <c r="AE105" s="94"/>
      <c r="AF105" s="94"/>
      <c r="AG105" s="140"/>
      <c r="AH105" s="140"/>
      <c r="AI105" s="140"/>
      <c r="AJ105" s="140"/>
      <c r="AK105" s="140"/>
      <c r="AL105" s="140"/>
      <c r="AM105" s="140"/>
      <c r="AN105" s="94"/>
      <c r="AO105" s="94"/>
      <c r="AP105" s="94"/>
      <c r="AQ105" s="94"/>
      <c r="AR105" s="94"/>
      <c r="AS105" s="94"/>
      <c r="AT105" s="94"/>
    </row>
    <row r="106" spans="1:46" s="1" customForma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94"/>
      <c r="O106" s="94"/>
      <c r="P106" s="94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94"/>
      <c r="AC106" s="94"/>
      <c r="AD106" s="94"/>
      <c r="AE106" s="94"/>
      <c r="AF106" s="94"/>
      <c r="AG106" s="140"/>
      <c r="AH106" s="140"/>
      <c r="AI106" s="140"/>
      <c r="AJ106" s="140"/>
      <c r="AK106" s="140"/>
      <c r="AL106" s="140"/>
      <c r="AM106" s="140"/>
      <c r="AN106" s="94"/>
      <c r="AO106" s="94"/>
      <c r="AP106" s="94"/>
      <c r="AQ106" s="94"/>
      <c r="AR106" s="94"/>
      <c r="AS106" s="94"/>
      <c r="AT106" s="94"/>
    </row>
    <row r="107" spans="1:46" s="1" customForma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4"/>
      <c r="O107" s="94"/>
      <c r="P107" s="94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94"/>
      <c r="AC107" s="94"/>
      <c r="AD107" s="94"/>
      <c r="AE107" s="94"/>
      <c r="AF107" s="94"/>
      <c r="AG107" s="140"/>
      <c r="AH107" s="140"/>
      <c r="AI107" s="140"/>
      <c r="AJ107" s="140"/>
      <c r="AK107" s="140"/>
      <c r="AL107" s="140"/>
      <c r="AM107" s="140"/>
      <c r="AN107" s="94"/>
      <c r="AO107" s="94"/>
      <c r="AP107" s="94"/>
      <c r="AQ107" s="94"/>
      <c r="AR107" s="94"/>
      <c r="AS107" s="94"/>
      <c r="AT107" s="94"/>
    </row>
    <row r="108" spans="1:46" s="1" customForma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94"/>
      <c r="O108" s="94"/>
      <c r="P108" s="94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94"/>
      <c r="AC108" s="94"/>
      <c r="AD108" s="94"/>
      <c r="AE108" s="94"/>
      <c r="AF108" s="94"/>
      <c r="AG108" s="140"/>
      <c r="AH108" s="140"/>
      <c r="AI108" s="140"/>
      <c r="AJ108" s="140"/>
      <c r="AK108" s="140"/>
      <c r="AL108" s="140"/>
      <c r="AM108" s="140"/>
      <c r="AN108" s="94"/>
      <c r="AO108" s="94"/>
      <c r="AP108" s="94"/>
      <c r="AQ108" s="94"/>
      <c r="AR108" s="94"/>
      <c r="AS108" s="94"/>
      <c r="AT108" s="94"/>
    </row>
    <row r="109" spans="1:46" s="1" customForma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94"/>
      <c r="O109" s="94"/>
      <c r="P109" s="94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94"/>
      <c r="AC109" s="94"/>
      <c r="AD109" s="94"/>
      <c r="AE109" s="94"/>
      <c r="AF109" s="94"/>
      <c r="AG109" s="140"/>
      <c r="AH109" s="140"/>
      <c r="AI109" s="140"/>
      <c r="AJ109" s="140"/>
      <c r="AK109" s="140"/>
      <c r="AL109" s="140"/>
      <c r="AM109" s="140"/>
      <c r="AN109" s="94"/>
      <c r="AO109" s="94"/>
      <c r="AP109" s="94"/>
      <c r="AQ109" s="94"/>
      <c r="AR109" s="94"/>
      <c r="AS109" s="94"/>
      <c r="AT109" s="94"/>
    </row>
    <row r="110" spans="1:46" s="1" customForma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94"/>
      <c r="O110" s="94"/>
      <c r="P110" s="94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94"/>
      <c r="AC110" s="94"/>
      <c r="AD110" s="94"/>
      <c r="AE110" s="94"/>
      <c r="AF110" s="94"/>
      <c r="AG110" s="140"/>
      <c r="AH110" s="140"/>
      <c r="AI110" s="140"/>
      <c r="AJ110" s="140"/>
      <c r="AK110" s="140"/>
      <c r="AL110" s="140"/>
      <c r="AM110" s="140"/>
      <c r="AN110" s="94"/>
      <c r="AO110" s="94"/>
      <c r="AP110" s="94"/>
      <c r="AQ110" s="94"/>
      <c r="AR110" s="94"/>
      <c r="AS110" s="94"/>
      <c r="AT110" s="94"/>
    </row>
    <row r="111" spans="1:46" s="1" customForma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94"/>
      <c r="O111" s="94"/>
      <c r="P111" s="94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94"/>
      <c r="AC111" s="94"/>
      <c r="AD111" s="94"/>
      <c r="AE111" s="94"/>
      <c r="AF111" s="94"/>
      <c r="AG111" s="140"/>
      <c r="AH111" s="140"/>
      <c r="AI111" s="140"/>
      <c r="AJ111" s="140"/>
      <c r="AK111" s="140"/>
      <c r="AL111" s="140"/>
      <c r="AM111" s="140"/>
      <c r="AN111" s="94"/>
      <c r="AO111" s="94"/>
      <c r="AP111" s="94"/>
      <c r="AQ111" s="94"/>
      <c r="AR111" s="94"/>
      <c r="AS111" s="94"/>
      <c r="AT111" s="94"/>
    </row>
    <row r="112" spans="1:46" s="1" customForma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94"/>
      <c r="O112" s="94"/>
      <c r="P112" s="94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94"/>
      <c r="AC112" s="94"/>
      <c r="AD112" s="94"/>
      <c r="AE112" s="94"/>
      <c r="AF112" s="94"/>
      <c r="AG112" s="140"/>
      <c r="AH112" s="140"/>
      <c r="AI112" s="140"/>
      <c r="AJ112" s="140"/>
      <c r="AK112" s="140"/>
      <c r="AL112" s="140"/>
      <c r="AM112" s="140"/>
      <c r="AN112" s="94"/>
      <c r="AO112" s="94"/>
      <c r="AP112" s="94"/>
      <c r="AQ112" s="94"/>
      <c r="AR112" s="94"/>
      <c r="AS112" s="94"/>
      <c r="AT112" s="94"/>
    </row>
    <row r="113" spans="1:46" s="1" customForma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94"/>
      <c r="O113" s="94"/>
      <c r="P113" s="94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94"/>
      <c r="AC113" s="94"/>
      <c r="AD113" s="94"/>
      <c r="AE113" s="94"/>
      <c r="AF113" s="94"/>
      <c r="AG113" s="140"/>
      <c r="AH113" s="140"/>
      <c r="AI113" s="140"/>
      <c r="AJ113" s="140"/>
      <c r="AK113" s="140"/>
      <c r="AL113" s="140"/>
      <c r="AM113" s="140"/>
      <c r="AN113" s="94"/>
      <c r="AO113" s="94"/>
      <c r="AP113" s="94"/>
      <c r="AQ113" s="94"/>
      <c r="AR113" s="94"/>
      <c r="AS113" s="94"/>
      <c r="AT113" s="94"/>
    </row>
    <row r="114" spans="1:46" s="1" customForma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94"/>
      <c r="O114" s="94"/>
      <c r="P114" s="94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94"/>
      <c r="AC114" s="94"/>
      <c r="AD114" s="94"/>
      <c r="AE114" s="94"/>
      <c r="AF114" s="94"/>
      <c r="AG114" s="140"/>
      <c r="AH114" s="140"/>
      <c r="AI114" s="140"/>
      <c r="AJ114" s="140"/>
      <c r="AK114" s="140"/>
      <c r="AL114" s="140"/>
      <c r="AM114" s="140"/>
      <c r="AN114" s="94"/>
      <c r="AO114" s="94"/>
      <c r="AP114" s="94"/>
      <c r="AQ114" s="94"/>
      <c r="AR114" s="94"/>
      <c r="AS114" s="94"/>
      <c r="AT114" s="94"/>
    </row>
    <row r="115" spans="1:46" s="1" customForma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94"/>
      <c r="O115" s="94"/>
      <c r="P115" s="94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94"/>
      <c r="AC115" s="94"/>
      <c r="AD115" s="94"/>
      <c r="AE115" s="94"/>
      <c r="AF115" s="94"/>
      <c r="AG115" s="140"/>
      <c r="AH115" s="140"/>
      <c r="AI115" s="140"/>
      <c r="AJ115" s="140"/>
      <c r="AK115" s="140"/>
      <c r="AL115" s="140"/>
      <c r="AM115" s="140"/>
      <c r="AN115" s="94"/>
      <c r="AO115" s="94"/>
      <c r="AP115" s="94"/>
      <c r="AQ115" s="94"/>
      <c r="AR115" s="94"/>
      <c r="AS115" s="94"/>
      <c r="AT115" s="94"/>
    </row>
    <row r="116" spans="1:46" s="1" customForma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94"/>
      <c r="O116" s="94"/>
      <c r="P116" s="94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94"/>
      <c r="AC116" s="94"/>
      <c r="AD116" s="94"/>
      <c r="AE116" s="94"/>
      <c r="AF116" s="94"/>
      <c r="AG116" s="140"/>
      <c r="AH116" s="140"/>
      <c r="AI116" s="140"/>
      <c r="AJ116" s="140"/>
      <c r="AK116" s="140"/>
      <c r="AL116" s="140"/>
      <c r="AM116" s="140"/>
      <c r="AN116" s="94"/>
      <c r="AO116" s="94"/>
      <c r="AP116" s="94"/>
      <c r="AQ116" s="94"/>
      <c r="AR116" s="94"/>
      <c r="AS116" s="94"/>
      <c r="AT116" s="94"/>
    </row>
    <row r="117" spans="1:46" s="1" customForma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94"/>
      <c r="O117" s="94"/>
      <c r="P117" s="94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94"/>
      <c r="AC117" s="94"/>
      <c r="AD117" s="94"/>
      <c r="AE117" s="94"/>
      <c r="AF117" s="94"/>
      <c r="AG117" s="140"/>
      <c r="AH117" s="140"/>
      <c r="AI117" s="140"/>
      <c r="AJ117" s="140"/>
      <c r="AK117" s="140"/>
      <c r="AL117" s="140"/>
      <c r="AM117" s="140"/>
      <c r="AN117" s="94"/>
      <c r="AO117" s="94"/>
      <c r="AP117" s="94"/>
      <c r="AQ117" s="94"/>
      <c r="AR117" s="94"/>
      <c r="AS117" s="94"/>
      <c r="AT117" s="94"/>
    </row>
    <row r="118" spans="1:46" s="1" customForma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94"/>
      <c r="O118" s="94"/>
      <c r="P118" s="94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94"/>
      <c r="AC118" s="94"/>
      <c r="AD118" s="94"/>
      <c r="AE118" s="94"/>
      <c r="AF118" s="94"/>
      <c r="AG118" s="140"/>
      <c r="AH118" s="140"/>
      <c r="AI118" s="140"/>
      <c r="AJ118" s="140"/>
      <c r="AK118" s="140"/>
      <c r="AL118" s="140"/>
      <c r="AM118" s="140"/>
      <c r="AN118" s="94"/>
      <c r="AO118" s="94"/>
      <c r="AP118" s="94"/>
      <c r="AQ118" s="94"/>
      <c r="AR118" s="94"/>
      <c r="AS118" s="94"/>
      <c r="AT118" s="94"/>
    </row>
    <row r="119" spans="1:46" s="1" customForma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94"/>
      <c r="O119" s="94"/>
      <c r="P119" s="94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94"/>
      <c r="AC119" s="94"/>
      <c r="AD119" s="94"/>
      <c r="AE119" s="94"/>
      <c r="AF119" s="94"/>
      <c r="AG119" s="140"/>
      <c r="AH119" s="140"/>
      <c r="AI119" s="140"/>
      <c r="AJ119" s="140"/>
      <c r="AK119" s="140"/>
      <c r="AL119" s="140"/>
      <c r="AM119" s="140"/>
      <c r="AN119" s="94"/>
      <c r="AO119" s="94"/>
      <c r="AP119" s="94"/>
      <c r="AQ119" s="94"/>
      <c r="AR119" s="94"/>
      <c r="AS119" s="94"/>
      <c r="AT119" s="94"/>
    </row>
    <row r="120" spans="1:46" s="1" customForma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4"/>
      <c r="O120" s="94"/>
      <c r="P120" s="94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94"/>
      <c r="AC120" s="94"/>
      <c r="AD120" s="94"/>
      <c r="AE120" s="94"/>
      <c r="AF120" s="94"/>
      <c r="AG120" s="140"/>
      <c r="AH120" s="140"/>
      <c r="AI120" s="140"/>
      <c r="AJ120" s="140"/>
      <c r="AK120" s="140"/>
      <c r="AL120" s="140"/>
      <c r="AM120" s="140"/>
      <c r="AN120" s="94"/>
      <c r="AO120" s="94"/>
      <c r="AP120" s="94"/>
      <c r="AQ120" s="94"/>
      <c r="AR120" s="94"/>
      <c r="AS120" s="94"/>
      <c r="AT120" s="94"/>
    </row>
    <row r="121" spans="1:46" s="1" customForma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4"/>
      <c r="O121" s="94"/>
      <c r="P121" s="94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94"/>
      <c r="AC121" s="94"/>
      <c r="AD121" s="94"/>
      <c r="AE121" s="94"/>
      <c r="AF121" s="94"/>
      <c r="AG121" s="140"/>
      <c r="AH121" s="140"/>
      <c r="AI121" s="140"/>
      <c r="AJ121" s="140"/>
      <c r="AK121" s="140"/>
      <c r="AL121" s="140"/>
      <c r="AM121" s="140"/>
      <c r="AN121" s="94"/>
      <c r="AO121" s="94"/>
      <c r="AP121" s="94"/>
      <c r="AQ121" s="94"/>
      <c r="AR121" s="94"/>
      <c r="AS121" s="94"/>
      <c r="AT121" s="94"/>
    </row>
    <row r="122" spans="1:46" s="1" customForma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94"/>
      <c r="O122" s="94"/>
      <c r="P122" s="94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94"/>
      <c r="AC122" s="94"/>
      <c r="AD122" s="94"/>
      <c r="AE122" s="94"/>
      <c r="AF122" s="94"/>
      <c r="AG122" s="140"/>
      <c r="AH122" s="140"/>
      <c r="AI122" s="140"/>
      <c r="AJ122" s="140"/>
      <c r="AK122" s="140"/>
      <c r="AL122" s="140"/>
      <c r="AM122" s="140"/>
      <c r="AN122" s="94"/>
      <c r="AO122" s="94"/>
      <c r="AP122" s="94"/>
      <c r="AQ122" s="94"/>
      <c r="AR122" s="94"/>
      <c r="AS122" s="94"/>
      <c r="AT122" s="94"/>
    </row>
    <row r="123" spans="1:46" s="1" customForma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94"/>
      <c r="O123" s="94"/>
      <c r="P123" s="94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94"/>
      <c r="AC123" s="94"/>
      <c r="AD123" s="94"/>
      <c r="AE123" s="94"/>
      <c r="AF123" s="94"/>
      <c r="AG123" s="140"/>
      <c r="AH123" s="140"/>
      <c r="AI123" s="140"/>
      <c r="AJ123" s="140"/>
      <c r="AK123" s="140"/>
      <c r="AL123" s="140"/>
      <c r="AM123" s="140"/>
      <c r="AN123" s="94"/>
      <c r="AO123" s="94"/>
      <c r="AP123" s="94"/>
      <c r="AQ123" s="94"/>
      <c r="AR123" s="94"/>
      <c r="AS123" s="94"/>
      <c r="AT123" s="94"/>
    </row>
    <row r="124" spans="1:46" s="1" customForma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94"/>
      <c r="O124" s="94"/>
      <c r="P124" s="94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94"/>
      <c r="AC124" s="94"/>
      <c r="AD124" s="94"/>
      <c r="AE124" s="94"/>
      <c r="AF124" s="94"/>
      <c r="AG124" s="140"/>
      <c r="AH124" s="140"/>
      <c r="AI124" s="140"/>
      <c r="AJ124" s="140"/>
      <c r="AK124" s="140"/>
      <c r="AL124" s="140"/>
      <c r="AM124" s="140"/>
      <c r="AN124" s="94"/>
      <c r="AO124" s="94"/>
      <c r="AP124" s="94"/>
      <c r="AQ124" s="94"/>
      <c r="AR124" s="94"/>
      <c r="AS124" s="94"/>
      <c r="AT124" s="94"/>
    </row>
    <row r="125" spans="1:46" s="1" customForma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94"/>
      <c r="O125" s="94"/>
      <c r="P125" s="94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94"/>
      <c r="AC125" s="94"/>
      <c r="AD125" s="94"/>
      <c r="AE125" s="94"/>
      <c r="AF125" s="94"/>
      <c r="AG125" s="140"/>
      <c r="AH125" s="140"/>
      <c r="AI125" s="140"/>
      <c r="AJ125" s="140"/>
      <c r="AK125" s="140"/>
      <c r="AL125" s="140"/>
      <c r="AM125" s="140"/>
      <c r="AN125" s="94"/>
      <c r="AO125" s="94"/>
      <c r="AP125" s="94"/>
      <c r="AQ125" s="94"/>
      <c r="AR125" s="94"/>
      <c r="AS125" s="94"/>
      <c r="AT125" s="94"/>
    </row>
    <row r="126" spans="1:46" s="1" customForma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94"/>
      <c r="O126" s="94"/>
      <c r="P126" s="94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94"/>
      <c r="AC126" s="94"/>
      <c r="AD126" s="94"/>
      <c r="AE126" s="94"/>
      <c r="AF126" s="94"/>
      <c r="AG126" s="140"/>
      <c r="AH126" s="140"/>
      <c r="AI126" s="140"/>
      <c r="AJ126" s="140"/>
      <c r="AK126" s="140"/>
      <c r="AL126" s="140"/>
      <c r="AM126" s="140"/>
      <c r="AN126" s="94"/>
      <c r="AO126" s="94"/>
      <c r="AP126" s="94"/>
      <c r="AQ126" s="94"/>
      <c r="AR126" s="94"/>
      <c r="AS126" s="94"/>
      <c r="AT126" s="94"/>
    </row>
    <row r="127" spans="1:46" s="1" customForma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94"/>
      <c r="O127" s="94"/>
      <c r="P127" s="94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94"/>
      <c r="AC127" s="94"/>
      <c r="AD127" s="94"/>
      <c r="AE127" s="94"/>
      <c r="AF127" s="94"/>
      <c r="AG127" s="140"/>
      <c r="AH127" s="140"/>
      <c r="AI127" s="140"/>
      <c r="AJ127" s="140"/>
      <c r="AK127" s="140"/>
      <c r="AL127" s="140"/>
      <c r="AM127" s="140"/>
      <c r="AN127" s="94"/>
      <c r="AO127" s="94"/>
      <c r="AP127" s="94"/>
      <c r="AQ127" s="94"/>
      <c r="AR127" s="94"/>
      <c r="AS127" s="94"/>
      <c r="AT127" s="94"/>
    </row>
    <row r="128" spans="1:46" s="1" customForma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4"/>
      <c r="O128" s="94"/>
      <c r="P128" s="94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94"/>
      <c r="AC128" s="94"/>
      <c r="AD128" s="94"/>
      <c r="AE128" s="94"/>
      <c r="AF128" s="94"/>
      <c r="AG128" s="140"/>
      <c r="AH128" s="140"/>
      <c r="AI128" s="140"/>
      <c r="AJ128" s="140"/>
      <c r="AK128" s="140"/>
      <c r="AL128" s="140"/>
      <c r="AM128" s="140"/>
      <c r="AN128" s="94"/>
      <c r="AO128" s="94"/>
      <c r="AP128" s="94"/>
      <c r="AQ128" s="94"/>
      <c r="AR128" s="94"/>
      <c r="AS128" s="94"/>
      <c r="AT128" s="94"/>
    </row>
    <row r="129" spans="1:46" s="1" customForma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4"/>
      <c r="O129" s="94"/>
      <c r="P129" s="94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94"/>
      <c r="AC129" s="94"/>
      <c r="AD129" s="94"/>
      <c r="AE129" s="94"/>
      <c r="AF129" s="94"/>
      <c r="AG129" s="140"/>
      <c r="AH129" s="140"/>
      <c r="AI129" s="140"/>
      <c r="AJ129" s="140"/>
      <c r="AK129" s="140"/>
      <c r="AL129" s="140"/>
      <c r="AM129" s="140"/>
      <c r="AN129" s="94"/>
      <c r="AO129" s="94"/>
      <c r="AP129" s="94"/>
      <c r="AQ129" s="94"/>
      <c r="AR129" s="94"/>
      <c r="AS129" s="94"/>
      <c r="AT129" s="94"/>
    </row>
    <row r="130" spans="1:46" s="1" customForma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4"/>
      <c r="O130" s="94"/>
      <c r="P130" s="94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94"/>
      <c r="AC130" s="94"/>
      <c r="AD130" s="94"/>
      <c r="AE130" s="94"/>
      <c r="AF130" s="94"/>
      <c r="AG130" s="140"/>
      <c r="AH130" s="140"/>
      <c r="AI130" s="140"/>
      <c r="AJ130" s="140"/>
      <c r="AK130" s="140"/>
      <c r="AL130" s="140"/>
      <c r="AM130" s="140"/>
      <c r="AN130" s="94"/>
      <c r="AO130" s="94"/>
      <c r="AP130" s="94"/>
      <c r="AQ130" s="94"/>
      <c r="AR130" s="94"/>
      <c r="AS130" s="94"/>
      <c r="AT130" s="94"/>
    </row>
    <row r="131" spans="1:46" s="1" customForma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94"/>
      <c r="O131" s="94"/>
      <c r="P131" s="94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94"/>
      <c r="AC131" s="94"/>
      <c r="AD131" s="94"/>
      <c r="AE131" s="94"/>
      <c r="AF131" s="94"/>
      <c r="AG131" s="140"/>
      <c r="AH131" s="140"/>
      <c r="AI131" s="140"/>
      <c r="AJ131" s="140"/>
      <c r="AK131" s="140"/>
      <c r="AL131" s="140"/>
      <c r="AM131" s="140"/>
      <c r="AN131" s="94"/>
      <c r="AO131" s="94"/>
      <c r="AP131" s="94"/>
      <c r="AQ131" s="94"/>
      <c r="AR131" s="94"/>
      <c r="AS131" s="94"/>
      <c r="AT131" s="94"/>
    </row>
    <row r="132" spans="1:46" s="1" customForma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94"/>
      <c r="O132" s="94"/>
      <c r="P132" s="94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94"/>
      <c r="AC132" s="94"/>
      <c r="AD132" s="94"/>
      <c r="AE132" s="94"/>
      <c r="AF132" s="94"/>
      <c r="AG132" s="140"/>
      <c r="AH132" s="140"/>
      <c r="AI132" s="140"/>
      <c r="AJ132" s="140"/>
      <c r="AK132" s="140"/>
      <c r="AL132" s="140"/>
      <c r="AM132" s="140"/>
      <c r="AN132" s="94"/>
      <c r="AO132" s="94"/>
      <c r="AP132" s="94"/>
      <c r="AQ132" s="94"/>
      <c r="AR132" s="94"/>
      <c r="AS132" s="94"/>
      <c r="AT132" s="94"/>
    </row>
    <row r="133" spans="1:46" s="1" customForma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4"/>
      <c r="O133" s="94"/>
      <c r="P133" s="94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94"/>
      <c r="AC133" s="94"/>
      <c r="AD133" s="94"/>
      <c r="AE133" s="94"/>
      <c r="AF133" s="94"/>
      <c r="AG133" s="140"/>
      <c r="AH133" s="140"/>
      <c r="AI133" s="140"/>
      <c r="AJ133" s="140"/>
      <c r="AK133" s="140"/>
      <c r="AL133" s="140"/>
      <c r="AM133" s="140"/>
      <c r="AN133" s="94"/>
      <c r="AO133" s="94"/>
      <c r="AP133" s="94"/>
      <c r="AQ133" s="94"/>
      <c r="AR133" s="94"/>
      <c r="AS133" s="94"/>
      <c r="AT133" s="94"/>
    </row>
    <row r="134" spans="1:46" s="1" customForma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4"/>
      <c r="O134" s="94"/>
      <c r="P134" s="94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94"/>
      <c r="AC134" s="94"/>
      <c r="AD134" s="94"/>
      <c r="AE134" s="94"/>
      <c r="AF134" s="94"/>
      <c r="AG134" s="140"/>
      <c r="AH134" s="140"/>
      <c r="AI134" s="140"/>
      <c r="AJ134" s="140"/>
      <c r="AK134" s="140"/>
      <c r="AL134" s="140"/>
      <c r="AM134" s="140"/>
      <c r="AN134" s="94"/>
      <c r="AO134" s="94"/>
      <c r="AP134" s="94"/>
      <c r="AQ134" s="94"/>
      <c r="AR134" s="94"/>
      <c r="AS134" s="94"/>
      <c r="AT134" s="94"/>
    </row>
    <row r="135" spans="1:46" s="1" customForma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4"/>
      <c r="O135" s="94"/>
      <c r="P135" s="94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94"/>
      <c r="AC135" s="94"/>
      <c r="AD135" s="94"/>
      <c r="AE135" s="94"/>
      <c r="AF135" s="94"/>
      <c r="AG135" s="140"/>
      <c r="AH135" s="140"/>
      <c r="AI135" s="140"/>
      <c r="AJ135" s="140"/>
      <c r="AK135" s="140"/>
      <c r="AL135" s="140"/>
      <c r="AM135" s="140"/>
      <c r="AN135" s="94"/>
      <c r="AO135" s="94"/>
      <c r="AP135" s="94"/>
      <c r="AQ135" s="94"/>
      <c r="AR135" s="94"/>
      <c r="AS135" s="94"/>
      <c r="AT135" s="94"/>
    </row>
    <row r="136" spans="1:46" s="1" customForma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94"/>
      <c r="O136" s="94"/>
      <c r="P136" s="94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94"/>
      <c r="AC136" s="94"/>
      <c r="AD136" s="94"/>
      <c r="AE136" s="94"/>
      <c r="AF136" s="94"/>
      <c r="AG136" s="140"/>
      <c r="AH136" s="140"/>
      <c r="AI136" s="140"/>
      <c r="AJ136" s="140"/>
      <c r="AK136" s="140"/>
      <c r="AL136" s="140"/>
      <c r="AM136" s="140"/>
      <c r="AN136" s="94"/>
      <c r="AO136" s="94"/>
      <c r="AP136" s="94"/>
      <c r="AQ136" s="94"/>
      <c r="AR136" s="94"/>
      <c r="AS136" s="94"/>
      <c r="AT136" s="94"/>
    </row>
    <row r="137" spans="1:46" s="1" customForma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94"/>
      <c r="O137" s="94"/>
      <c r="P137" s="94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94"/>
      <c r="AC137" s="94"/>
      <c r="AD137" s="94"/>
      <c r="AE137" s="94"/>
      <c r="AF137" s="94"/>
      <c r="AG137" s="140"/>
      <c r="AH137" s="140"/>
      <c r="AI137" s="140"/>
      <c r="AJ137" s="140"/>
      <c r="AK137" s="140"/>
      <c r="AL137" s="140"/>
      <c r="AM137" s="140"/>
      <c r="AN137" s="94"/>
      <c r="AO137" s="94"/>
      <c r="AP137" s="94"/>
      <c r="AQ137" s="94"/>
      <c r="AR137" s="94"/>
      <c r="AS137" s="94"/>
      <c r="AT137" s="94"/>
    </row>
    <row r="138" spans="1:46" s="1" customForma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94"/>
      <c r="O138" s="94"/>
      <c r="P138" s="94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94"/>
      <c r="AC138" s="94"/>
      <c r="AD138" s="94"/>
      <c r="AE138" s="94"/>
      <c r="AF138" s="94"/>
      <c r="AG138" s="140"/>
      <c r="AH138" s="140"/>
      <c r="AI138" s="140"/>
      <c r="AJ138" s="140"/>
      <c r="AK138" s="140"/>
      <c r="AL138" s="140"/>
      <c r="AM138" s="140"/>
      <c r="AN138" s="94"/>
      <c r="AO138" s="94"/>
      <c r="AP138" s="94"/>
      <c r="AQ138" s="94"/>
      <c r="AR138" s="94"/>
      <c r="AS138" s="94"/>
      <c r="AT138" s="94"/>
    </row>
    <row r="139" spans="1:46" s="1" customForma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94"/>
      <c r="O139" s="94"/>
      <c r="P139" s="94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94"/>
      <c r="AC139" s="94"/>
      <c r="AD139" s="94"/>
      <c r="AE139" s="94"/>
      <c r="AF139" s="94"/>
      <c r="AG139" s="140"/>
      <c r="AH139" s="140"/>
      <c r="AI139" s="140"/>
      <c r="AJ139" s="140"/>
      <c r="AK139" s="140"/>
      <c r="AL139" s="140"/>
      <c r="AM139" s="140"/>
      <c r="AN139" s="94"/>
      <c r="AO139" s="94"/>
      <c r="AP139" s="94"/>
      <c r="AQ139" s="94"/>
      <c r="AR139" s="94"/>
      <c r="AS139" s="94"/>
      <c r="AT139" s="94"/>
    </row>
    <row r="140" spans="1:46" s="1" customForma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94"/>
      <c r="O140" s="94"/>
      <c r="P140" s="94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94"/>
      <c r="AC140" s="94"/>
      <c r="AD140" s="94"/>
      <c r="AE140" s="94"/>
      <c r="AF140" s="94"/>
      <c r="AG140" s="140"/>
      <c r="AH140" s="140"/>
      <c r="AI140" s="140"/>
      <c r="AJ140" s="140"/>
      <c r="AK140" s="140"/>
      <c r="AL140" s="140"/>
      <c r="AM140" s="140"/>
      <c r="AN140" s="94"/>
      <c r="AO140" s="94"/>
      <c r="AP140" s="94"/>
      <c r="AQ140" s="94"/>
      <c r="AR140" s="94"/>
      <c r="AS140" s="94"/>
      <c r="AT140" s="94"/>
    </row>
    <row r="141" spans="1:46" s="1" customForma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94"/>
      <c r="O141" s="94"/>
      <c r="P141" s="94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94"/>
      <c r="AC141" s="94"/>
      <c r="AD141" s="94"/>
      <c r="AE141" s="94"/>
      <c r="AF141" s="94"/>
      <c r="AG141" s="140"/>
      <c r="AH141" s="140"/>
      <c r="AI141" s="140"/>
      <c r="AJ141" s="140"/>
      <c r="AK141" s="140"/>
      <c r="AL141" s="140"/>
      <c r="AM141" s="140"/>
      <c r="AN141" s="94"/>
      <c r="AO141" s="94"/>
      <c r="AP141" s="94"/>
      <c r="AQ141" s="94"/>
      <c r="AR141" s="94"/>
      <c r="AS141" s="94"/>
      <c r="AT141" s="94"/>
    </row>
    <row r="142" spans="1:46" s="1" customForma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94"/>
      <c r="O142" s="94"/>
      <c r="P142" s="94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94"/>
      <c r="AC142" s="94"/>
      <c r="AD142" s="94"/>
      <c r="AE142" s="94"/>
      <c r="AF142" s="94"/>
      <c r="AG142" s="140"/>
      <c r="AH142" s="140"/>
      <c r="AI142" s="140"/>
      <c r="AJ142" s="140"/>
      <c r="AK142" s="140"/>
      <c r="AL142" s="140"/>
      <c r="AM142" s="140"/>
      <c r="AN142" s="94"/>
      <c r="AO142" s="94"/>
      <c r="AP142" s="94"/>
      <c r="AQ142" s="94"/>
      <c r="AR142" s="94"/>
      <c r="AS142" s="94"/>
      <c r="AT142" s="94"/>
    </row>
    <row r="143" spans="1:46" s="1" customForma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94"/>
      <c r="O143" s="94"/>
      <c r="P143" s="94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94"/>
      <c r="AC143" s="94"/>
      <c r="AD143" s="94"/>
      <c r="AE143" s="94"/>
      <c r="AF143" s="94"/>
      <c r="AG143" s="140"/>
      <c r="AH143" s="140"/>
      <c r="AI143" s="140"/>
      <c r="AJ143" s="140"/>
      <c r="AK143" s="140"/>
      <c r="AL143" s="140"/>
      <c r="AM143" s="140"/>
      <c r="AN143" s="94"/>
      <c r="AO143" s="94"/>
      <c r="AP143" s="94"/>
      <c r="AQ143" s="94"/>
      <c r="AR143" s="94"/>
      <c r="AS143" s="94"/>
      <c r="AT143" s="94"/>
    </row>
    <row r="144" spans="1:46" s="1" customForma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4"/>
      <c r="O144" s="94"/>
      <c r="P144" s="94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94"/>
      <c r="AC144" s="94"/>
      <c r="AD144" s="94"/>
      <c r="AE144" s="94"/>
      <c r="AF144" s="94"/>
      <c r="AG144" s="140"/>
      <c r="AH144" s="140"/>
      <c r="AI144" s="140"/>
      <c r="AJ144" s="140"/>
      <c r="AK144" s="140"/>
      <c r="AL144" s="140"/>
      <c r="AM144" s="140"/>
      <c r="AN144" s="94"/>
      <c r="AO144" s="94"/>
      <c r="AP144" s="94"/>
      <c r="AQ144" s="94"/>
      <c r="AR144" s="94"/>
      <c r="AS144" s="94"/>
      <c r="AT144" s="94"/>
    </row>
    <row r="145" spans="1:46" s="1" customForma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4"/>
      <c r="O145" s="94"/>
      <c r="P145" s="94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94"/>
      <c r="AC145" s="94"/>
      <c r="AD145" s="94"/>
      <c r="AE145" s="94"/>
      <c r="AF145" s="94"/>
      <c r="AG145" s="140"/>
      <c r="AH145" s="140"/>
      <c r="AI145" s="140"/>
      <c r="AJ145" s="140"/>
      <c r="AK145" s="140"/>
      <c r="AL145" s="140"/>
      <c r="AM145" s="140"/>
      <c r="AN145" s="94"/>
      <c r="AO145" s="94"/>
      <c r="AP145" s="94"/>
      <c r="AQ145" s="94"/>
      <c r="AR145" s="94"/>
      <c r="AS145" s="94"/>
      <c r="AT145" s="94"/>
    </row>
    <row r="146" spans="1:46" s="1" customForma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4"/>
      <c r="O146" s="94"/>
      <c r="P146" s="94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94"/>
      <c r="AC146" s="94"/>
      <c r="AD146" s="94"/>
      <c r="AE146" s="94"/>
      <c r="AF146" s="94"/>
      <c r="AG146" s="140"/>
      <c r="AH146" s="140"/>
      <c r="AI146" s="140"/>
      <c r="AJ146" s="140"/>
      <c r="AK146" s="140"/>
      <c r="AL146" s="140"/>
      <c r="AM146" s="140"/>
      <c r="AN146" s="94"/>
      <c r="AO146" s="94"/>
      <c r="AP146" s="94"/>
      <c r="AQ146" s="94"/>
      <c r="AR146" s="94"/>
      <c r="AS146" s="94"/>
      <c r="AT146" s="94"/>
    </row>
    <row r="147" spans="1:46" s="1" customForma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94"/>
      <c r="O147" s="94"/>
      <c r="P147" s="94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94"/>
      <c r="AC147" s="94"/>
      <c r="AD147" s="94"/>
      <c r="AE147" s="94"/>
      <c r="AF147" s="94"/>
      <c r="AG147" s="140"/>
      <c r="AH147" s="140"/>
      <c r="AI147" s="140"/>
      <c r="AJ147" s="140"/>
      <c r="AK147" s="140"/>
      <c r="AL147" s="140"/>
      <c r="AM147" s="140"/>
      <c r="AN147" s="94"/>
      <c r="AO147" s="94"/>
      <c r="AP147" s="94"/>
      <c r="AQ147" s="94"/>
      <c r="AR147" s="94"/>
      <c r="AS147" s="94"/>
      <c r="AT147" s="94"/>
    </row>
    <row r="148" spans="1:46" s="1" customForma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94"/>
      <c r="O148" s="94"/>
      <c r="P148" s="94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94"/>
      <c r="AC148" s="94"/>
      <c r="AD148" s="94"/>
      <c r="AE148" s="94"/>
      <c r="AF148" s="94"/>
      <c r="AG148" s="140"/>
      <c r="AH148" s="140"/>
      <c r="AI148" s="140"/>
      <c r="AJ148" s="140"/>
      <c r="AK148" s="140"/>
      <c r="AL148" s="140"/>
      <c r="AM148" s="140"/>
      <c r="AN148" s="94"/>
      <c r="AO148" s="94"/>
      <c r="AP148" s="94"/>
      <c r="AQ148" s="94"/>
      <c r="AR148" s="94"/>
      <c r="AS148" s="94"/>
      <c r="AT148" s="94"/>
    </row>
    <row r="149" spans="1:46" s="1" customForma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94"/>
      <c r="O149" s="94"/>
      <c r="P149" s="94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94"/>
      <c r="AC149" s="94"/>
      <c r="AD149" s="94"/>
      <c r="AE149" s="94"/>
      <c r="AF149" s="94"/>
      <c r="AG149" s="140"/>
      <c r="AH149" s="140"/>
      <c r="AI149" s="140"/>
      <c r="AJ149" s="140"/>
      <c r="AK149" s="140"/>
      <c r="AL149" s="140"/>
      <c r="AM149" s="140"/>
      <c r="AN149" s="94"/>
      <c r="AO149" s="94"/>
      <c r="AP149" s="94"/>
      <c r="AQ149" s="94"/>
      <c r="AR149" s="94"/>
      <c r="AS149" s="94"/>
      <c r="AT149" s="94"/>
    </row>
    <row r="150" spans="1:46" s="1" customForma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94"/>
      <c r="O150" s="94"/>
      <c r="P150" s="94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94"/>
      <c r="AC150" s="94"/>
      <c r="AD150" s="94"/>
      <c r="AE150" s="94"/>
      <c r="AF150" s="94"/>
      <c r="AG150" s="140"/>
      <c r="AH150" s="140"/>
      <c r="AI150" s="140"/>
      <c r="AJ150" s="140"/>
      <c r="AK150" s="140"/>
      <c r="AL150" s="140"/>
      <c r="AM150" s="140"/>
      <c r="AN150" s="94"/>
      <c r="AO150" s="94"/>
      <c r="AP150" s="94"/>
      <c r="AQ150" s="94"/>
      <c r="AR150" s="94"/>
      <c r="AS150" s="94"/>
      <c r="AT150" s="94"/>
    </row>
    <row r="151" spans="1:46" s="1" customForma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94"/>
      <c r="O151" s="94"/>
      <c r="P151" s="94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94"/>
      <c r="AC151" s="94"/>
      <c r="AD151" s="94"/>
      <c r="AE151" s="94"/>
      <c r="AF151" s="94"/>
      <c r="AG151" s="140"/>
      <c r="AH151" s="140"/>
      <c r="AI151" s="140"/>
      <c r="AJ151" s="140"/>
      <c r="AK151" s="140"/>
      <c r="AL151" s="140"/>
      <c r="AM151" s="140"/>
      <c r="AN151" s="94"/>
      <c r="AO151" s="94"/>
      <c r="AP151" s="94"/>
      <c r="AQ151" s="94"/>
      <c r="AR151" s="94"/>
      <c r="AS151" s="94"/>
      <c r="AT151" s="94"/>
    </row>
    <row r="152" spans="1:46" s="1" customForma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94"/>
      <c r="O152" s="94"/>
      <c r="P152" s="94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94"/>
      <c r="AC152" s="94"/>
      <c r="AD152" s="94"/>
      <c r="AE152" s="94"/>
      <c r="AF152" s="94"/>
      <c r="AG152" s="140"/>
      <c r="AH152" s="140"/>
      <c r="AI152" s="140"/>
      <c r="AJ152" s="140"/>
      <c r="AK152" s="140"/>
      <c r="AL152" s="140"/>
      <c r="AM152" s="140"/>
      <c r="AN152" s="94"/>
      <c r="AO152" s="94"/>
      <c r="AP152" s="94"/>
      <c r="AQ152" s="94"/>
      <c r="AR152" s="94"/>
      <c r="AS152" s="94"/>
      <c r="AT152" s="94"/>
    </row>
    <row r="153" spans="1:46" s="1" customForma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94"/>
      <c r="O153" s="94"/>
      <c r="P153" s="94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94"/>
      <c r="AC153" s="94"/>
      <c r="AD153" s="94"/>
      <c r="AE153" s="94"/>
      <c r="AF153" s="94"/>
      <c r="AG153" s="140"/>
      <c r="AH153" s="140"/>
      <c r="AI153" s="140"/>
      <c r="AJ153" s="140"/>
      <c r="AK153" s="140"/>
      <c r="AL153" s="140"/>
      <c r="AM153" s="140"/>
      <c r="AN153" s="94"/>
      <c r="AO153" s="94"/>
      <c r="AP153" s="94"/>
      <c r="AQ153" s="94"/>
      <c r="AR153" s="94"/>
      <c r="AS153" s="94"/>
      <c r="AT153" s="94"/>
    </row>
    <row r="154" spans="1:46" s="1" customForma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94"/>
      <c r="O154" s="94"/>
      <c r="P154" s="94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94"/>
      <c r="AC154" s="94"/>
      <c r="AD154" s="94"/>
      <c r="AE154" s="94"/>
      <c r="AF154" s="94"/>
      <c r="AG154" s="140"/>
      <c r="AH154" s="140"/>
      <c r="AI154" s="140"/>
      <c r="AJ154" s="140"/>
      <c r="AK154" s="140"/>
      <c r="AL154" s="140"/>
      <c r="AM154" s="140"/>
      <c r="AN154" s="94"/>
      <c r="AO154" s="94"/>
      <c r="AP154" s="94"/>
      <c r="AQ154" s="94"/>
      <c r="AR154" s="94"/>
      <c r="AS154" s="94"/>
      <c r="AT154" s="94"/>
    </row>
    <row r="155" spans="1:46" s="1" customForma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94"/>
      <c r="O155" s="94"/>
      <c r="P155" s="94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94"/>
      <c r="AC155" s="94"/>
      <c r="AD155" s="94"/>
      <c r="AE155" s="94"/>
      <c r="AF155" s="94"/>
      <c r="AG155" s="140"/>
      <c r="AH155" s="140"/>
      <c r="AI155" s="140"/>
      <c r="AJ155" s="140"/>
      <c r="AK155" s="140"/>
      <c r="AL155" s="140"/>
      <c r="AM155" s="140"/>
      <c r="AN155" s="94"/>
      <c r="AO155" s="94"/>
      <c r="AP155" s="94"/>
      <c r="AQ155" s="94"/>
      <c r="AR155" s="94"/>
      <c r="AS155" s="94"/>
      <c r="AT155" s="94"/>
    </row>
    <row r="156" spans="1:46" s="1" customForma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94"/>
      <c r="O156" s="94"/>
      <c r="P156" s="94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94"/>
      <c r="AC156" s="94"/>
      <c r="AD156" s="94"/>
      <c r="AE156" s="94"/>
      <c r="AF156" s="94"/>
      <c r="AG156" s="140"/>
      <c r="AH156" s="140"/>
      <c r="AI156" s="140"/>
      <c r="AJ156" s="140"/>
      <c r="AK156" s="140"/>
      <c r="AL156" s="140"/>
      <c r="AM156" s="140"/>
      <c r="AN156" s="94"/>
      <c r="AO156" s="94"/>
      <c r="AP156" s="94"/>
      <c r="AQ156" s="94"/>
      <c r="AR156" s="94"/>
      <c r="AS156" s="94"/>
      <c r="AT156" s="94"/>
    </row>
    <row r="157" spans="1:46" s="1" customForma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94"/>
      <c r="O157" s="94"/>
      <c r="P157" s="94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94"/>
      <c r="AC157" s="94"/>
      <c r="AD157" s="94"/>
      <c r="AE157" s="94"/>
      <c r="AF157" s="94"/>
      <c r="AG157" s="140"/>
      <c r="AH157" s="140"/>
      <c r="AI157" s="140"/>
      <c r="AJ157" s="140"/>
      <c r="AK157" s="140"/>
      <c r="AL157" s="140"/>
      <c r="AM157" s="140"/>
      <c r="AN157" s="94"/>
      <c r="AO157" s="94"/>
      <c r="AP157" s="94"/>
      <c r="AQ157" s="94"/>
      <c r="AR157" s="94"/>
      <c r="AS157" s="94"/>
      <c r="AT157" s="94"/>
    </row>
    <row r="158" spans="1:46" s="1" customForma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94"/>
      <c r="O158" s="94"/>
      <c r="P158" s="94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94"/>
      <c r="AC158" s="94"/>
      <c r="AD158" s="94"/>
      <c r="AE158" s="94"/>
      <c r="AF158" s="94"/>
      <c r="AG158" s="140"/>
      <c r="AH158" s="140"/>
      <c r="AI158" s="140"/>
      <c r="AJ158" s="140"/>
      <c r="AK158" s="140"/>
      <c r="AL158" s="140"/>
      <c r="AM158" s="140"/>
      <c r="AN158" s="94"/>
      <c r="AO158" s="94"/>
      <c r="AP158" s="94"/>
      <c r="AQ158" s="94"/>
      <c r="AR158" s="94"/>
      <c r="AS158" s="94"/>
      <c r="AT158" s="94"/>
    </row>
    <row r="159" spans="1:46" s="1" customForma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94"/>
      <c r="O159" s="94"/>
      <c r="P159" s="94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94"/>
      <c r="AC159" s="94"/>
      <c r="AD159" s="94"/>
      <c r="AE159" s="94"/>
      <c r="AF159" s="94"/>
      <c r="AG159" s="140"/>
      <c r="AH159" s="140"/>
      <c r="AI159" s="140"/>
      <c r="AJ159" s="140"/>
      <c r="AK159" s="140"/>
      <c r="AL159" s="140"/>
      <c r="AM159" s="140"/>
      <c r="AN159" s="94"/>
      <c r="AO159" s="94"/>
      <c r="AP159" s="94"/>
      <c r="AQ159" s="94"/>
      <c r="AR159" s="94"/>
      <c r="AS159" s="94"/>
      <c r="AT159" s="94"/>
    </row>
    <row r="160" spans="1:46" s="1" customForma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94"/>
      <c r="O160" s="94"/>
      <c r="P160" s="94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94"/>
      <c r="AC160" s="94"/>
      <c r="AD160" s="94"/>
      <c r="AE160" s="94"/>
      <c r="AF160" s="94"/>
      <c r="AG160" s="140"/>
      <c r="AH160" s="140"/>
      <c r="AI160" s="140"/>
      <c r="AJ160" s="140"/>
      <c r="AK160" s="140"/>
      <c r="AL160" s="140"/>
      <c r="AM160" s="140"/>
      <c r="AN160" s="94"/>
      <c r="AO160" s="94"/>
      <c r="AP160" s="94"/>
      <c r="AQ160" s="94"/>
      <c r="AR160" s="94"/>
      <c r="AS160" s="94"/>
      <c r="AT160" s="94"/>
    </row>
    <row r="161" spans="1:46" s="1" customForma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94"/>
      <c r="O161" s="94"/>
      <c r="P161" s="94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94"/>
      <c r="AC161" s="94"/>
      <c r="AD161" s="94"/>
      <c r="AE161" s="94"/>
      <c r="AF161" s="94"/>
      <c r="AG161" s="140"/>
      <c r="AH161" s="140"/>
      <c r="AI161" s="140"/>
      <c r="AJ161" s="140"/>
      <c r="AK161" s="140"/>
      <c r="AL161" s="140"/>
      <c r="AM161" s="140"/>
      <c r="AN161" s="94"/>
      <c r="AO161" s="94"/>
      <c r="AP161" s="94"/>
      <c r="AQ161" s="94"/>
      <c r="AR161" s="94"/>
      <c r="AS161" s="94"/>
      <c r="AT161" s="94"/>
    </row>
    <row r="162" spans="1:46" s="1" customForma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94"/>
      <c r="O162" s="94"/>
      <c r="P162" s="94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94"/>
      <c r="AC162" s="94"/>
      <c r="AD162" s="94"/>
      <c r="AE162" s="94"/>
      <c r="AF162" s="94"/>
      <c r="AG162" s="140"/>
      <c r="AH162" s="140"/>
      <c r="AI162" s="140"/>
      <c r="AJ162" s="140"/>
      <c r="AK162" s="140"/>
      <c r="AL162" s="140"/>
      <c r="AM162" s="140"/>
      <c r="AN162" s="94"/>
      <c r="AO162" s="94"/>
      <c r="AP162" s="94"/>
      <c r="AQ162" s="94"/>
      <c r="AR162" s="94"/>
      <c r="AS162" s="94"/>
      <c r="AT162" s="94"/>
    </row>
    <row r="163" spans="1:46" s="1" customForma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94"/>
      <c r="O163" s="94"/>
      <c r="P163" s="94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94"/>
      <c r="AC163" s="94"/>
      <c r="AD163" s="94"/>
      <c r="AE163" s="94"/>
      <c r="AF163" s="94"/>
      <c r="AG163" s="140"/>
      <c r="AH163" s="140"/>
      <c r="AI163" s="140"/>
      <c r="AJ163" s="140"/>
      <c r="AK163" s="140"/>
      <c r="AL163" s="140"/>
      <c r="AM163" s="140"/>
      <c r="AN163" s="94"/>
      <c r="AO163" s="94"/>
      <c r="AP163" s="94"/>
      <c r="AQ163" s="94"/>
      <c r="AR163" s="94"/>
      <c r="AS163" s="94"/>
      <c r="AT163" s="94"/>
    </row>
    <row r="164" spans="1:46" s="1" customForma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94"/>
      <c r="O164" s="94"/>
      <c r="P164" s="94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94"/>
      <c r="AC164" s="94"/>
      <c r="AD164" s="94"/>
      <c r="AE164" s="94"/>
      <c r="AF164" s="94"/>
      <c r="AG164" s="140"/>
      <c r="AH164" s="140"/>
      <c r="AI164" s="140"/>
      <c r="AJ164" s="140"/>
      <c r="AK164" s="140"/>
      <c r="AL164" s="140"/>
      <c r="AM164" s="140"/>
      <c r="AN164" s="94"/>
      <c r="AO164" s="94"/>
      <c r="AP164" s="94"/>
      <c r="AQ164" s="94"/>
      <c r="AR164" s="94"/>
      <c r="AS164" s="94"/>
      <c r="AT164" s="94"/>
    </row>
    <row r="165" spans="1:46" s="1" customForma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94"/>
      <c r="O165" s="94"/>
      <c r="P165" s="94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94"/>
      <c r="AC165" s="94"/>
      <c r="AD165" s="94"/>
      <c r="AE165" s="94"/>
      <c r="AF165" s="94"/>
      <c r="AG165" s="140"/>
      <c r="AH165" s="140"/>
      <c r="AI165" s="140"/>
      <c r="AJ165" s="140"/>
      <c r="AK165" s="140"/>
      <c r="AL165" s="140"/>
      <c r="AM165" s="140"/>
      <c r="AN165" s="94"/>
      <c r="AO165" s="94"/>
      <c r="AP165" s="94"/>
      <c r="AQ165" s="94"/>
      <c r="AR165" s="94"/>
    </row>
    <row r="166" spans="1:46" s="1" customForma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94"/>
      <c r="O166" s="94"/>
      <c r="P166" s="94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94"/>
      <c r="AC166" s="94"/>
      <c r="AD166" s="94"/>
      <c r="AE166" s="94"/>
      <c r="AF166" s="94"/>
      <c r="AG166" s="140"/>
      <c r="AH166" s="140"/>
      <c r="AI166" s="140"/>
      <c r="AJ166" s="140"/>
      <c r="AK166" s="140"/>
      <c r="AL166" s="140"/>
      <c r="AM166" s="140"/>
      <c r="AN166" s="94"/>
      <c r="AO166" s="94"/>
      <c r="AP166" s="94"/>
      <c r="AQ166" s="94"/>
      <c r="AR166" s="94"/>
    </row>
    <row r="167" spans="1:46" s="1" customForma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94"/>
      <c r="O167" s="94"/>
      <c r="P167" s="94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94"/>
      <c r="AC167" s="94"/>
      <c r="AD167" s="94"/>
      <c r="AE167" s="94"/>
      <c r="AF167" s="94"/>
      <c r="AG167" s="140"/>
      <c r="AH167" s="140"/>
      <c r="AI167" s="140"/>
      <c r="AJ167" s="140"/>
      <c r="AK167" s="140"/>
      <c r="AL167" s="140"/>
      <c r="AM167" s="140"/>
      <c r="AN167" s="94"/>
      <c r="AO167" s="94"/>
      <c r="AP167" s="94"/>
      <c r="AQ167" s="94"/>
      <c r="AR167" s="94"/>
    </row>
    <row r="168" spans="1:46" s="1" customForma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94"/>
      <c r="O168" s="94"/>
      <c r="P168" s="94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94"/>
      <c r="AC168" s="94"/>
      <c r="AD168" s="94"/>
      <c r="AE168" s="94"/>
      <c r="AF168" s="94"/>
      <c r="AG168" s="140"/>
      <c r="AH168" s="140"/>
      <c r="AI168" s="140"/>
      <c r="AJ168" s="140"/>
      <c r="AK168" s="140"/>
      <c r="AL168" s="140"/>
      <c r="AM168" s="140"/>
      <c r="AN168" s="94"/>
      <c r="AO168" s="94"/>
      <c r="AP168" s="94"/>
      <c r="AQ168" s="94"/>
      <c r="AR168" s="94"/>
    </row>
    <row r="169" spans="1:46" s="1" customForma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94"/>
      <c r="O169" s="94"/>
      <c r="P169" s="94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94"/>
      <c r="AC169" s="94"/>
      <c r="AD169" s="94"/>
      <c r="AE169" s="94"/>
      <c r="AF169" s="94"/>
      <c r="AG169" s="140"/>
      <c r="AH169" s="140"/>
      <c r="AI169" s="140"/>
      <c r="AJ169" s="140"/>
      <c r="AK169" s="140"/>
      <c r="AL169" s="140"/>
      <c r="AM169" s="140"/>
      <c r="AN169" s="94"/>
      <c r="AO169" s="94"/>
      <c r="AP169" s="94"/>
      <c r="AQ169" s="94"/>
      <c r="AR169" s="94"/>
    </row>
    <row r="170" spans="1:46" s="1" customForma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94"/>
      <c r="O170" s="94"/>
      <c r="P170" s="94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94"/>
      <c r="AC170" s="94"/>
      <c r="AD170" s="94"/>
      <c r="AE170" s="94"/>
      <c r="AF170" s="94"/>
      <c r="AG170" s="140"/>
      <c r="AH170" s="140"/>
      <c r="AI170" s="140"/>
      <c r="AJ170" s="140"/>
      <c r="AK170" s="140"/>
      <c r="AL170" s="140"/>
      <c r="AM170" s="140"/>
      <c r="AN170" s="94"/>
      <c r="AO170" s="94"/>
      <c r="AP170" s="94"/>
      <c r="AQ170" s="94"/>
      <c r="AR170" s="94"/>
    </row>
    <row r="171" spans="1:46" s="1" customForma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94"/>
      <c r="O171" s="94"/>
      <c r="P171" s="94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94"/>
      <c r="AC171" s="94"/>
      <c r="AD171" s="94"/>
      <c r="AE171" s="94"/>
      <c r="AF171" s="94"/>
      <c r="AG171" s="140"/>
      <c r="AH171" s="140"/>
      <c r="AI171" s="140"/>
      <c r="AJ171" s="140"/>
      <c r="AK171" s="140"/>
      <c r="AL171" s="140"/>
      <c r="AM171" s="140"/>
      <c r="AN171" s="94"/>
      <c r="AO171" s="94"/>
      <c r="AP171" s="94"/>
      <c r="AQ171" s="94"/>
      <c r="AR171" s="94"/>
    </row>
    <row r="172" spans="1:46" s="1" customForma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4"/>
      <c r="O172" s="94"/>
      <c r="P172" s="94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94"/>
      <c r="AC172" s="94"/>
      <c r="AD172" s="94"/>
      <c r="AE172" s="94"/>
      <c r="AF172" s="94"/>
      <c r="AG172" s="140"/>
      <c r="AH172" s="140"/>
      <c r="AI172" s="140"/>
      <c r="AJ172" s="140"/>
      <c r="AK172" s="140"/>
      <c r="AL172" s="140"/>
      <c r="AM172" s="140"/>
      <c r="AN172" s="94"/>
      <c r="AO172" s="94"/>
      <c r="AP172" s="94"/>
      <c r="AQ172" s="94"/>
      <c r="AR172" s="94"/>
    </row>
    <row r="173" spans="1:46" s="1" customForma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94"/>
      <c r="O173" s="94"/>
      <c r="P173" s="94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94"/>
      <c r="AC173" s="94"/>
      <c r="AD173" s="94"/>
      <c r="AE173" s="94"/>
      <c r="AF173" s="94"/>
      <c r="AG173" s="140"/>
      <c r="AH173" s="140"/>
      <c r="AI173" s="140"/>
      <c r="AJ173" s="140"/>
      <c r="AK173" s="140"/>
      <c r="AL173" s="140"/>
      <c r="AM173" s="140"/>
      <c r="AN173" s="94"/>
      <c r="AO173" s="94"/>
      <c r="AP173" s="94"/>
      <c r="AQ173" s="94"/>
      <c r="AR173" s="94"/>
    </row>
    <row r="174" spans="1:46" s="1" customForma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94"/>
      <c r="O174" s="94"/>
      <c r="P174" s="94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94"/>
      <c r="AC174" s="94"/>
      <c r="AD174" s="94"/>
      <c r="AE174" s="94"/>
      <c r="AF174" s="94"/>
      <c r="AG174" s="140"/>
      <c r="AH174" s="140"/>
      <c r="AI174" s="140"/>
      <c r="AJ174" s="140"/>
      <c r="AK174" s="140"/>
      <c r="AL174" s="140"/>
      <c r="AM174" s="140"/>
      <c r="AN174" s="94"/>
      <c r="AO174" s="94"/>
      <c r="AP174" s="94"/>
      <c r="AQ174" s="94"/>
      <c r="AR174" s="94"/>
    </row>
    <row r="175" spans="1:46" s="1" customForma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94"/>
      <c r="O175" s="94"/>
      <c r="P175" s="94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94"/>
      <c r="AC175" s="94"/>
      <c r="AD175" s="94"/>
      <c r="AE175" s="94"/>
      <c r="AF175" s="94"/>
      <c r="AG175" s="140"/>
      <c r="AH175" s="140"/>
      <c r="AI175" s="140"/>
      <c r="AJ175" s="140"/>
      <c r="AK175" s="140"/>
      <c r="AL175" s="140"/>
      <c r="AM175" s="140"/>
      <c r="AN175" s="94"/>
      <c r="AO175" s="94"/>
      <c r="AP175" s="94"/>
      <c r="AQ175" s="94"/>
      <c r="AR175" s="94"/>
    </row>
    <row r="176" spans="1:46" s="1" customForma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94"/>
      <c r="O176" s="94"/>
      <c r="P176" s="94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94"/>
      <c r="AC176" s="94"/>
      <c r="AD176" s="94"/>
      <c r="AE176" s="94"/>
      <c r="AF176" s="94"/>
      <c r="AG176" s="140"/>
      <c r="AH176" s="140"/>
      <c r="AI176" s="140"/>
      <c r="AJ176" s="140"/>
      <c r="AK176" s="140"/>
      <c r="AL176" s="140"/>
      <c r="AM176" s="140"/>
      <c r="AN176" s="94"/>
      <c r="AO176" s="94"/>
      <c r="AP176" s="94"/>
      <c r="AQ176" s="94"/>
      <c r="AR176" s="94"/>
    </row>
    <row r="177" spans="1:44" s="1" customForma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94"/>
      <c r="O177" s="94"/>
      <c r="P177" s="94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94"/>
      <c r="AC177" s="94"/>
      <c r="AD177" s="94"/>
      <c r="AE177" s="94"/>
      <c r="AF177" s="94"/>
      <c r="AG177" s="140"/>
      <c r="AH177" s="140"/>
      <c r="AI177" s="140"/>
      <c r="AJ177" s="140"/>
      <c r="AK177" s="140"/>
      <c r="AL177" s="140"/>
      <c r="AM177" s="140"/>
      <c r="AN177" s="94"/>
      <c r="AO177" s="94"/>
      <c r="AP177" s="94"/>
      <c r="AQ177" s="94"/>
      <c r="AR177" s="94"/>
    </row>
    <row r="178" spans="1:44" s="1" customForma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94"/>
      <c r="O178" s="94"/>
      <c r="P178" s="94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94"/>
      <c r="AC178" s="94"/>
      <c r="AD178" s="94"/>
      <c r="AE178" s="94"/>
      <c r="AF178" s="94"/>
      <c r="AG178" s="140"/>
      <c r="AH178" s="140"/>
      <c r="AI178" s="140"/>
      <c r="AJ178" s="140"/>
      <c r="AK178" s="140"/>
      <c r="AL178" s="140"/>
      <c r="AM178" s="140"/>
      <c r="AN178" s="94"/>
      <c r="AO178" s="94"/>
      <c r="AP178" s="94"/>
      <c r="AQ178" s="94"/>
      <c r="AR178" s="94"/>
    </row>
    <row r="179" spans="1:44" s="1" customForma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94"/>
      <c r="O179" s="94"/>
      <c r="P179" s="94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94"/>
      <c r="AC179" s="94"/>
      <c r="AD179" s="94"/>
      <c r="AE179" s="94"/>
      <c r="AF179" s="94"/>
      <c r="AG179" s="140"/>
      <c r="AH179" s="140"/>
      <c r="AI179" s="140"/>
      <c r="AJ179" s="140"/>
      <c r="AK179" s="140"/>
      <c r="AL179" s="140"/>
      <c r="AM179" s="140"/>
      <c r="AN179" s="94"/>
      <c r="AO179" s="94"/>
      <c r="AP179" s="94"/>
      <c r="AQ179" s="94"/>
      <c r="AR179" s="94"/>
    </row>
    <row r="180" spans="1:44" s="1" customForma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94"/>
      <c r="O180" s="94"/>
      <c r="P180" s="94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94"/>
      <c r="AC180" s="94"/>
      <c r="AD180" s="94"/>
      <c r="AE180" s="94"/>
      <c r="AF180" s="94"/>
      <c r="AG180" s="140"/>
      <c r="AH180" s="140"/>
      <c r="AI180" s="140"/>
      <c r="AJ180" s="140"/>
      <c r="AK180" s="140"/>
      <c r="AL180" s="140"/>
      <c r="AM180" s="140"/>
      <c r="AN180" s="94"/>
      <c r="AO180" s="94"/>
      <c r="AP180" s="94"/>
      <c r="AQ180" s="94"/>
      <c r="AR180" s="94"/>
    </row>
    <row r="181" spans="1:44" s="1" customForma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94"/>
      <c r="O181" s="94"/>
      <c r="P181" s="94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94"/>
      <c r="AC181" s="94"/>
      <c r="AD181" s="94"/>
      <c r="AE181" s="94"/>
      <c r="AF181" s="94"/>
      <c r="AG181" s="140"/>
      <c r="AH181" s="140"/>
      <c r="AI181" s="140"/>
      <c r="AJ181" s="140"/>
      <c r="AK181" s="140"/>
      <c r="AL181" s="140"/>
      <c r="AM181" s="140"/>
      <c r="AN181" s="94"/>
      <c r="AO181" s="94"/>
      <c r="AP181" s="94"/>
      <c r="AQ181" s="94"/>
      <c r="AR181" s="94"/>
    </row>
    <row r="182" spans="1:44" s="1" customForma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94"/>
      <c r="O182" s="94"/>
      <c r="P182" s="94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94"/>
      <c r="AC182" s="94"/>
      <c r="AD182" s="94"/>
      <c r="AE182" s="94"/>
      <c r="AF182" s="94"/>
      <c r="AG182" s="140"/>
      <c r="AH182" s="140"/>
      <c r="AI182" s="140"/>
      <c r="AJ182" s="140"/>
      <c r="AK182" s="140"/>
      <c r="AL182" s="140"/>
      <c r="AM182" s="140"/>
      <c r="AN182" s="94"/>
      <c r="AO182" s="94"/>
      <c r="AP182" s="94"/>
      <c r="AQ182" s="94"/>
      <c r="AR182" s="94"/>
    </row>
    <row r="183" spans="1:44" s="1" customForma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4"/>
      <c r="O183" s="94"/>
      <c r="P183" s="94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94"/>
      <c r="AC183" s="94"/>
      <c r="AD183" s="94"/>
      <c r="AE183" s="94"/>
      <c r="AF183" s="94"/>
      <c r="AG183" s="140"/>
      <c r="AH183" s="140"/>
      <c r="AI183" s="140"/>
      <c r="AJ183" s="140"/>
      <c r="AK183" s="140"/>
      <c r="AL183" s="140"/>
      <c r="AM183" s="140"/>
      <c r="AN183" s="94"/>
      <c r="AO183" s="94"/>
      <c r="AP183" s="94"/>
      <c r="AQ183" s="94"/>
      <c r="AR183" s="94"/>
    </row>
    <row r="184" spans="1:44" s="1" customForma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94"/>
      <c r="O184" s="94"/>
      <c r="P184" s="94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94"/>
      <c r="AC184" s="94"/>
      <c r="AD184" s="94"/>
      <c r="AE184" s="94"/>
      <c r="AF184" s="94"/>
      <c r="AG184" s="140"/>
      <c r="AH184" s="140"/>
      <c r="AI184" s="140"/>
      <c r="AJ184" s="140"/>
      <c r="AK184" s="140"/>
      <c r="AL184" s="140"/>
      <c r="AM184" s="140"/>
      <c r="AN184" s="94"/>
      <c r="AO184" s="94"/>
      <c r="AP184" s="94"/>
      <c r="AQ184" s="94"/>
      <c r="AR184" s="94"/>
    </row>
    <row r="185" spans="1:44" s="1" customForma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94"/>
      <c r="O185" s="94"/>
      <c r="P185" s="94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94"/>
      <c r="AC185" s="94"/>
      <c r="AD185" s="94"/>
      <c r="AE185" s="94"/>
      <c r="AF185" s="94"/>
      <c r="AG185" s="140"/>
      <c r="AH185" s="140"/>
      <c r="AI185" s="140"/>
      <c r="AJ185" s="140"/>
      <c r="AK185" s="140"/>
      <c r="AL185" s="140"/>
      <c r="AM185" s="140"/>
      <c r="AN185" s="94"/>
      <c r="AO185" s="94"/>
      <c r="AP185" s="94"/>
      <c r="AQ185" s="94"/>
      <c r="AR185" s="94"/>
    </row>
    <row r="186" spans="1:44" s="1" customForma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94"/>
      <c r="O186" s="94"/>
      <c r="P186" s="94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94"/>
      <c r="AC186" s="94"/>
      <c r="AD186" s="94"/>
      <c r="AE186" s="94"/>
      <c r="AF186" s="94"/>
      <c r="AG186" s="140"/>
      <c r="AH186" s="140"/>
      <c r="AI186" s="140"/>
      <c r="AJ186" s="140"/>
      <c r="AK186" s="140"/>
      <c r="AL186" s="140"/>
      <c r="AM186" s="140"/>
      <c r="AN186" s="94"/>
      <c r="AO186" s="94"/>
      <c r="AP186" s="94"/>
      <c r="AQ186" s="94"/>
      <c r="AR186" s="94"/>
    </row>
    <row r="187" spans="1:44" s="1" customForma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94"/>
      <c r="O187" s="94"/>
      <c r="P187" s="94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94"/>
      <c r="AC187" s="94"/>
      <c r="AD187" s="94"/>
      <c r="AE187" s="94"/>
      <c r="AF187" s="94"/>
      <c r="AG187" s="140"/>
      <c r="AH187" s="140"/>
      <c r="AI187" s="140"/>
      <c r="AJ187" s="140"/>
      <c r="AK187" s="140"/>
      <c r="AL187" s="140"/>
      <c r="AM187" s="140"/>
      <c r="AN187" s="94"/>
      <c r="AO187" s="94"/>
      <c r="AP187" s="94"/>
      <c r="AQ187" s="94"/>
      <c r="AR187" s="94"/>
    </row>
    <row r="188" spans="1:44" s="1" customForma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94"/>
      <c r="O188" s="94"/>
      <c r="P188" s="94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94"/>
      <c r="AC188" s="94"/>
      <c r="AD188" s="94"/>
      <c r="AE188" s="94"/>
      <c r="AF188" s="94"/>
      <c r="AG188" s="140"/>
      <c r="AH188" s="140"/>
      <c r="AI188" s="140"/>
      <c r="AJ188" s="140"/>
      <c r="AK188" s="140"/>
      <c r="AL188" s="140"/>
      <c r="AM188" s="140"/>
      <c r="AN188" s="94"/>
      <c r="AO188" s="94"/>
      <c r="AP188" s="94"/>
      <c r="AQ188" s="94"/>
      <c r="AR188" s="94"/>
    </row>
    <row r="189" spans="1:44" s="1" customForma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94"/>
      <c r="O189" s="94"/>
      <c r="P189" s="94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94"/>
      <c r="AC189" s="94"/>
      <c r="AD189" s="94"/>
      <c r="AE189" s="94"/>
      <c r="AF189" s="94"/>
      <c r="AG189" s="140"/>
      <c r="AH189" s="140"/>
      <c r="AI189" s="140"/>
      <c r="AJ189" s="140"/>
      <c r="AK189" s="140"/>
      <c r="AL189" s="140"/>
      <c r="AM189" s="140"/>
      <c r="AN189" s="94"/>
      <c r="AO189" s="94"/>
      <c r="AP189" s="94"/>
      <c r="AQ189" s="94"/>
      <c r="AR189" s="94"/>
    </row>
    <row r="190" spans="1:44" s="1" customForma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94"/>
      <c r="O190" s="94"/>
      <c r="P190" s="94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94"/>
      <c r="AC190" s="94"/>
      <c r="AD190" s="94"/>
      <c r="AE190" s="94"/>
      <c r="AF190" s="94"/>
      <c r="AG190" s="140"/>
      <c r="AH190" s="140"/>
      <c r="AI190" s="140"/>
      <c r="AJ190" s="140"/>
      <c r="AK190" s="140"/>
      <c r="AL190" s="140"/>
      <c r="AM190" s="140"/>
      <c r="AN190" s="94"/>
      <c r="AO190" s="94"/>
      <c r="AP190" s="94"/>
      <c r="AQ190" s="94"/>
      <c r="AR190" s="94"/>
    </row>
    <row r="191" spans="1:44" s="1" customForma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94"/>
      <c r="O191" s="94"/>
      <c r="P191" s="94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94"/>
      <c r="AC191" s="94"/>
      <c r="AD191" s="94"/>
      <c r="AE191" s="94"/>
      <c r="AF191" s="94"/>
      <c r="AG191" s="140"/>
      <c r="AH191" s="140"/>
      <c r="AI191" s="140"/>
      <c r="AJ191" s="140"/>
      <c r="AK191" s="140"/>
      <c r="AL191" s="140"/>
      <c r="AM191" s="140"/>
      <c r="AN191" s="94"/>
      <c r="AO191" s="94"/>
      <c r="AP191" s="94"/>
      <c r="AQ191" s="94"/>
      <c r="AR191" s="94"/>
    </row>
    <row r="192" spans="1:44" s="1" customForma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94"/>
      <c r="O192" s="94"/>
      <c r="P192" s="94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94"/>
      <c r="AC192" s="94"/>
      <c r="AD192" s="94"/>
      <c r="AE192" s="94"/>
      <c r="AF192" s="94"/>
      <c r="AG192" s="140"/>
      <c r="AH192" s="140"/>
      <c r="AI192" s="140"/>
      <c r="AJ192" s="140"/>
      <c r="AK192" s="140"/>
      <c r="AL192" s="140"/>
      <c r="AM192" s="140"/>
      <c r="AN192" s="94"/>
      <c r="AO192" s="94"/>
      <c r="AP192" s="94"/>
      <c r="AQ192" s="94"/>
      <c r="AR192" s="94"/>
    </row>
    <row r="193" spans="1:44" s="1" customForma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94"/>
      <c r="O193" s="94"/>
      <c r="P193" s="94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94"/>
      <c r="AC193" s="94"/>
      <c r="AD193" s="94"/>
      <c r="AE193" s="94"/>
      <c r="AF193" s="94"/>
      <c r="AG193" s="140"/>
      <c r="AH193" s="140"/>
      <c r="AI193" s="140"/>
      <c r="AJ193" s="140"/>
      <c r="AK193" s="140"/>
      <c r="AL193" s="140"/>
      <c r="AM193" s="140"/>
      <c r="AN193" s="94"/>
      <c r="AO193" s="94"/>
      <c r="AP193" s="94"/>
      <c r="AQ193" s="94"/>
      <c r="AR193" s="94"/>
    </row>
    <row r="194" spans="1:44" s="1" customForma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94"/>
      <c r="O194" s="94"/>
      <c r="P194" s="94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94"/>
      <c r="AC194" s="94"/>
      <c r="AD194" s="94"/>
      <c r="AE194" s="94"/>
      <c r="AF194" s="94"/>
      <c r="AG194" s="140"/>
      <c r="AH194" s="140"/>
      <c r="AI194" s="140"/>
      <c r="AJ194" s="140"/>
      <c r="AK194" s="140"/>
      <c r="AL194" s="140"/>
      <c r="AM194" s="140"/>
      <c r="AN194" s="94"/>
      <c r="AO194" s="94"/>
      <c r="AP194" s="94"/>
      <c r="AQ194" s="94"/>
      <c r="AR194" s="94"/>
    </row>
    <row r="195" spans="1:44" s="1" customForma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94"/>
      <c r="O195" s="94"/>
      <c r="P195" s="94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94"/>
      <c r="AC195" s="94"/>
      <c r="AD195" s="94"/>
      <c r="AE195" s="94"/>
      <c r="AF195" s="94"/>
      <c r="AG195" s="140"/>
      <c r="AH195" s="140"/>
      <c r="AI195" s="140"/>
      <c r="AJ195" s="140"/>
      <c r="AK195" s="140"/>
      <c r="AL195" s="140"/>
      <c r="AM195" s="140"/>
      <c r="AN195" s="94"/>
      <c r="AO195" s="94"/>
      <c r="AP195" s="94"/>
      <c r="AQ195" s="94"/>
      <c r="AR195" s="94"/>
    </row>
    <row r="196" spans="1:44" s="1" customForma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4"/>
      <c r="O196" s="94"/>
      <c r="P196" s="94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94"/>
      <c r="AC196" s="94"/>
      <c r="AD196" s="94"/>
      <c r="AE196" s="94"/>
      <c r="AF196" s="94"/>
      <c r="AG196" s="140"/>
      <c r="AH196" s="140"/>
      <c r="AI196" s="140"/>
      <c r="AJ196" s="140"/>
      <c r="AK196" s="140"/>
      <c r="AL196" s="140"/>
      <c r="AM196" s="140"/>
      <c r="AN196" s="94"/>
      <c r="AO196" s="94"/>
      <c r="AP196" s="94"/>
      <c r="AQ196" s="94"/>
      <c r="AR196" s="94"/>
    </row>
    <row r="197" spans="1:44" s="1" customForma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4"/>
      <c r="O197" s="94"/>
      <c r="P197" s="94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94"/>
      <c r="AC197" s="94"/>
      <c r="AD197" s="94"/>
      <c r="AE197" s="94"/>
      <c r="AF197" s="94"/>
      <c r="AG197" s="140"/>
      <c r="AH197" s="140"/>
      <c r="AI197" s="140"/>
      <c r="AJ197" s="140"/>
      <c r="AK197" s="140"/>
      <c r="AL197" s="140"/>
      <c r="AM197" s="140"/>
      <c r="AN197" s="94"/>
      <c r="AO197" s="94"/>
      <c r="AP197" s="94"/>
      <c r="AQ197" s="94"/>
      <c r="AR197" s="94"/>
    </row>
    <row r="198" spans="1:44" s="1" customForma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94"/>
      <c r="O198" s="94"/>
      <c r="P198" s="94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94"/>
      <c r="AC198" s="94"/>
      <c r="AD198" s="94"/>
      <c r="AE198" s="94"/>
      <c r="AF198" s="94"/>
      <c r="AG198" s="140"/>
      <c r="AH198" s="140"/>
      <c r="AI198" s="140"/>
      <c r="AJ198" s="140"/>
      <c r="AK198" s="140"/>
      <c r="AL198" s="140"/>
      <c r="AM198" s="140"/>
      <c r="AN198" s="94"/>
      <c r="AO198" s="94"/>
      <c r="AP198" s="94"/>
      <c r="AQ198" s="94"/>
      <c r="AR198" s="94"/>
    </row>
    <row r="199" spans="1:44" s="1" customForma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94"/>
      <c r="O199" s="94"/>
      <c r="P199" s="94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94"/>
      <c r="AC199" s="94"/>
      <c r="AD199" s="94"/>
      <c r="AE199" s="94"/>
      <c r="AF199" s="94"/>
      <c r="AG199" s="140"/>
      <c r="AH199" s="140"/>
      <c r="AI199" s="140"/>
      <c r="AJ199" s="140"/>
      <c r="AK199" s="140"/>
      <c r="AL199" s="140"/>
      <c r="AM199" s="140"/>
      <c r="AN199" s="94"/>
      <c r="AO199" s="94"/>
      <c r="AP199" s="94"/>
      <c r="AQ199" s="94"/>
      <c r="AR199" s="94"/>
    </row>
    <row r="200" spans="1:44" s="1" customForma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94"/>
      <c r="O200" s="94"/>
      <c r="P200" s="94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94"/>
      <c r="AC200" s="94"/>
      <c r="AD200" s="94"/>
      <c r="AE200" s="94"/>
      <c r="AF200" s="94"/>
      <c r="AG200" s="140"/>
      <c r="AH200" s="140"/>
      <c r="AI200" s="140"/>
      <c r="AJ200" s="140"/>
      <c r="AK200" s="140"/>
      <c r="AL200" s="140"/>
      <c r="AM200" s="140"/>
      <c r="AN200" s="94"/>
      <c r="AO200" s="94"/>
      <c r="AP200" s="94"/>
      <c r="AQ200" s="94"/>
      <c r="AR200" s="94"/>
    </row>
    <row r="201" spans="1:44" s="1" customForma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94"/>
      <c r="O201" s="94"/>
      <c r="P201" s="94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94"/>
      <c r="AC201" s="94"/>
      <c r="AD201" s="94"/>
      <c r="AE201" s="94"/>
      <c r="AF201" s="94"/>
      <c r="AG201" s="140"/>
      <c r="AH201" s="140"/>
      <c r="AI201" s="140"/>
      <c r="AJ201" s="140"/>
      <c r="AK201" s="140"/>
      <c r="AL201" s="140"/>
      <c r="AM201" s="140"/>
      <c r="AN201" s="94"/>
      <c r="AO201" s="94"/>
      <c r="AP201" s="94"/>
      <c r="AQ201" s="94"/>
      <c r="AR201" s="94"/>
    </row>
    <row r="202" spans="1:44" s="1" customForma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94"/>
      <c r="O202" s="94"/>
      <c r="P202" s="94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94"/>
      <c r="AC202" s="94"/>
      <c r="AD202" s="94"/>
      <c r="AE202" s="94"/>
      <c r="AF202" s="94"/>
      <c r="AG202" s="140"/>
      <c r="AH202" s="140"/>
      <c r="AI202" s="140"/>
      <c r="AJ202" s="140"/>
      <c r="AK202" s="140"/>
      <c r="AL202" s="140"/>
      <c r="AM202" s="140"/>
      <c r="AN202" s="94"/>
      <c r="AO202" s="94"/>
      <c r="AP202" s="94"/>
      <c r="AQ202" s="94"/>
      <c r="AR202" s="94"/>
    </row>
    <row r="203" spans="1:44" s="1" customForma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94"/>
      <c r="O203" s="94"/>
      <c r="P203" s="94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94"/>
      <c r="AC203" s="94"/>
      <c r="AD203" s="94"/>
      <c r="AE203" s="94"/>
      <c r="AF203" s="94"/>
      <c r="AG203" s="140"/>
      <c r="AH203" s="140"/>
      <c r="AI203" s="140"/>
      <c r="AJ203" s="140"/>
      <c r="AK203" s="140"/>
      <c r="AL203" s="140"/>
      <c r="AM203" s="140"/>
      <c r="AN203" s="94"/>
      <c r="AO203" s="94"/>
      <c r="AP203" s="94"/>
      <c r="AQ203" s="94"/>
      <c r="AR203" s="94"/>
    </row>
    <row r="204" spans="1:44" s="1" customForma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94"/>
      <c r="O204" s="94"/>
      <c r="P204" s="94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94"/>
      <c r="AC204" s="94"/>
      <c r="AD204" s="94"/>
      <c r="AE204" s="94"/>
      <c r="AF204" s="94"/>
      <c r="AG204" s="140"/>
      <c r="AH204" s="140"/>
      <c r="AI204" s="140"/>
      <c r="AJ204" s="140"/>
      <c r="AK204" s="140"/>
      <c r="AL204" s="140"/>
      <c r="AM204" s="140"/>
      <c r="AN204" s="94"/>
      <c r="AO204" s="94"/>
      <c r="AP204" s="94"/>
      <c r="AQ204" s="94"/>
      <c r="AR204" s="94"/>
    </row>
    <row r="205" spans="1:44" s="1" customForma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94"/>
      <c r="O205" s="94"/>
      <c r="P205" s="94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94"/>
      <c r="AC205" s="94"/>
      <c r="AD205" s="94"/>
      <c r="AE205" s="94"/>
      <c r="AF205" s="94"/>
      <c r="AG205" s="140"/>
      <c r="AH205" s="140"/>
      <c r="AI205" s="140"/>
      <c r="AJ205" s="140"/>
      <c r="AK205" s="140"/>
      <c r="AL205" s="140"/>
      <c r="AM205" s="140"/>
      <c r="AN205" s="94"/>
      <c r="AO205" s="94"/>
      <c r="AP205" s="94"/>
      <c r="AQ205" s="94"/>
      <c r="AR205" s="94"/>
    </row>
    <row r="206" spans="1:44" s="1" customForma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94"/>
      <c r="O206" s="94"/>
      <c r="P206" s="94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94"/>
      <c r="AC206" s="94"/>
      <c r="AD206" s="94"/>
      <c r="AE206" s="94"/>
      <c r="AF206" s="94"/>
      <c r="AG206" s="140"/>
      <c r="AH206" s="140"/>
      <c r="AI206" s="140"/>
      <c r="AJ206" s="140"/>
      <c r="AK206" s="140"/>
      <c r="AL206" s="140"/>
      <c r="AM206" s="140"/>
      <c r="AN206" s="94"/>
      <c r="AO206" s="94"/>
      <c r="AP206" s="94"/>
      <c r="AQ206" s="94"/>
      <c r="AR206" s="94"/>
    </row>
    <row r="207" spans="1:44" s="1" customForma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94"/>
      <c r="O207" s="94"/>
      <c r="P207" s="94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94"/>
      <c r="AC207" s="94"/>
      <c r="AD207" s="94"/>
      <c r="AE207" s="94"/>
      <c r="AF207" s="94"/>
      <c r="AG207" s="140"/>
      <c r="AH207" s="140"/>
      <c r="AI207" s="140"/>
      <c r="AJ207" s="140"/>
      <c r="AK207" s="140"/>
      <c r="AL207" s="140"/>
      <c r="AM207" s="140"/>
      <c r="AN207" s="94"/>
      <c r="AO207" s="94"/>
      <c r="AP207" s="94"/>
      <c r="AQ207" s="94"/>
      <c r="AR207" s="94"/>
    </row>
    <row r="208" spans="1:44" s="1" customForma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94"/>
      <c r="O208" s="94"/>
      <c r="P208" s="94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94"/>
      <c r="AC208" s="94"/>
      <c r="AD208" s="94"/>
      <c r="AE208" s="94"/>
      <c r="AF208" s="94"/>
      <c r="AG208" s="140"/>
      <c r="AH208" s="140"/>
      <c r="AI208" s="140"/>
      <c r="AJ208" s="140"/>
      <c r="AK208" s="140"/>
      <c r="AL208" s="140"/>
      <c r="AM208" s="140"/>
      <c r="AN208" s="94"/>
      <c r="AO208" s="94"/>
      <c r="AP208" s="94"/>
      <c r="AQ208" s="94"/>
      <c r="AR208" s="94"/>
    </row>
    <row r="209" spans="1:44" s="1" customForma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94"/>
      <c r="O209" s="94"/>
      <c r="P209" s="94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94"/>
      <c r="AC209" s="94"/>
      <c r="AD209" s="94"/>
      <c r="AE209" s="94"/>
      <c r="AF209" s="94"/>
      <c r="AG209" s="140"/>
      <c r="AH209" s="140"/>
      <c r="AI209" s="140"/>
      <c r="AJ209" s="140"/>
      <c r="AK209" s="140"/>
      <c r="AL209" s="140"/>
      <c r="AM209" s="140"/>
      <c r="AN209" s="94"/>
      <c r="AO209" s="94"/>
      <c r="AP209" s="94"/>
      <c r="AQ209" s="94"/>
      <c r="AR209" s="94"/>
    </row>
    <row r="210" spans="1:44" s="1" customForma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94"/>
      <c r="O210" s="94"/>
      <c r="P210" s="94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94"/>
      <c r="AC210" s="94"/>
      <c r="AD210" s="94"/>
      <c r="AE210" s="94"/>
      <c r="AF210" s="94"/>
      <c r="AG210" s="140"/>
      <c r="AH210" s="140"/>
      <c r="AI210" s="140"/>
      <c r="AJ210" s="140"/>
      <c r="AK210" s="140"/>
      <c r="AL210" s="140"/>
      <c r="AM210" s="140"/>
      <c r="AN210" s="94"/>
      <c r="AO210" s="94"/>
      <c r="AP210" s="94"/>
      <c r="AQ210" s="94"/>
      <c r="AR210" s="94"/>
    </row>
    <row r="211" spans="1:44" s="1" customForma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94"/>
      <c r="O211" s="94"/>
      <c r="P211" s="94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94"/>
      <c r="AC211" s="94"/>
      <c r="AD211" s="94"/>
      <c r="AE211" s="94"/>
      <c r="AF211" s="94"/>
      <c r="AG211" s="140"/>
      <c r="AH211" s="140"/>
      <c r="AI211" s="140"/>
      <c r="AJ211" s="140"/>
      <c r="AK211" s="140"/>
      <c r="AL211" s="140"/>
      <c r="AM211" s="140"/>
      <c r="AN211" s="94"/>
      <c r="AO211" s="94"/>
      <c r="AP211" s="94"/>
      <c r="AQ211" s="94"/>
      <c r="AR211" s="94"/>
    </row>
    <row r="212" spans="1:44" s="1" customForma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94"/>
      <c r="O212" s="94"/>
      <c r="P212" s="94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94"/>
      <c r="AC212" s="94"/>
      <c r="AD212" s="94"/>
      <c r="AE212" s="94"/>
      <c r="AF212" s="94"/>
      <c r="AG212" s="140"/>
      <c r="AH212" s="140"/>
      <c r="AI212" s="140"/>
      <c r="AJ212" s="140"/>
      <c r="AK212" s="140"/>
      <c r="AL212" s="140"/>
      <c r="AM212" s="140"/>
      <c r="AN212" s="94"/>
      <c r="AO212" s="94"/>
      <c r="AP212" s="94"/>
      <c r="AQ212" s="94"/>
      <c r="AR212" s="94"/>
    </row>
    <row r="213" spans="1:44" s="1" customForma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94"/>
      <c r="O213" s="94"/>
      <c r="P213" s="94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94"/>
      <c r="AC213" s="94"/>
      <c r="AD213" s="94"/>
      <c r="AE213" s="94"/>
      <c r="AF213" s="94"/>
      <c r="AG213" s="140"/>
      <c r="AH213" s="140"/>
      <c r="AI213" s="140"/>
      <c r="AJ213" s="140"/>
      <c r="AK213" s="140"/>
      <c r="AL213" s="140"/>
      <c r="AM213" s="140"/>
      <c r="AN213" s="94"/>
      <c r="AO213" s="94"/>
      <c r="AP213" s="94"/>
      <c r="AQ213" s="94"/>
      <c r="AR213" s="94"/>
    </row>
    <row r="214" spans="1:44" s="1" customForma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94"/>
      <c r="O214" s="94"/>
      <c r="P214" s="94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94"/>
      <c r="AC214" s="94"/>
      <c r="AD214" s="94"/>
      <c r="AE214" s="94"/>
      <c r="AF214" s="94"/>
      <c r="AG214" s="140"/>
      <c r="AH214" s="140"/>
      <c r="AI214" s="140"/>
      <c r="AJ214" s="140"/>
      <c r="AK214" s="140"/>
      <c r="AL214" s="140"/>
      <c r="AM214" s="140"/>
      <c r="AN214" s="94"/>
      <c r="AO214" s="94"/>
      <c r="AP214" s="94"/>
      <c r="AQ214" s="94"/>
      <c r="AR214" s="94"/>
    </row>
    <row r="215" spans="1:44" s="1" customForma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94"/>
      <c r="O215" s="94"/>
      <c r="P215" s="94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94"/>
      <c r="AC215" s="94"/>
      <c r="AD215" s="94"/>
      <c r="AE215" s="94"/>
      <c r="AF215" s="94"/>
      <c r="AG215" s="140"/>
      <c r="AH215" s="140"/>
      <c r="AI215" s="140"/>
      <c r="AJ215" s="140"/>
      <c r="AK215" s="140"/>
      <c r="AL215" s="140"/>
      <c r="AM215" s="140"/>
      <c r="AN215" s="94"/>
      <c r="AO215" s="94"/>
      <c r="AP215" s="94"/>
      <c r="AQ215" s="94"/>
      <c r="AR215" s="94"/>
    </row>
    <row r="216" spans="1:44" s="1" customForma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94"/>
      <c r="O216" s="94"/>
      <c r="P216" s="94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94"/>
      <c r="AC216" s="94"/>
      <c r="AD216" s="94"/>
      <c r="AE216" s="94"/>
      <c r="AF216" s="94"/>
      <c r="AG216" s="140"/>
      <c r="AH216" s="140"/>
      <c r="AI216" s="140"/>
      <c r="AJ216" s="140"/>
      <c r="AK216" s="140"/>
      <c r="AL216" s="140"/>
      <c r="AM216" s="140"/>
      <c r="AN216" s="94"/>
      <c r="AO216" s="94"/>
      <c r="AP216" s="94"/>
      <c r="AQ216" s="94"/>
      <c r="AR216" s="94"/>
    </row>
    <row r="217" spans="1:44" s="1" customForma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94"/>
      <c r="O217" s="94"/>
      <c r="P217" s="94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94"/>
      <c r="AC217" s="94"/>
      <c r="AD217" s="94"/>
      <c r="AE217" s="94"/>
      <c r="AF217" s="94"/>
      <c r="AG217" s="140"/>
      <c r="AH217" s="140"/>
      <c r="AI217" s="140"/>
      <c r="AJ217" s="140"/>
      <c r="AK217" s="140"/>
      <c r="AL217" s="140"/>
      <c r="AM217" s="140"/>
      <c r="AN217" s="94"/>
      <c r="AO217" s="94"/>
      <c r="AP217" s="94"/>
      <c r="AQ217" s="94"/>
      <c r="AR217" s="94"/>
    </row>
    <row r="218" spans="1:44" s="1" customForma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94"/>
      <c r="O218" s="94"/>
      <c r="P218" s="94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94"/>
      <c r="AC218" s="94"/>
      <c r="AD218" s="94"/>
      <c r="AE218" s="94"/>
      <c r="AF218" s="94"/>
      <c r="AG218" s="140"/>
      <c r="AH218" s="140"/>
      <c r="AI218" s="140"/>
      <c r="AJ218" s="140"/>
      <c r="AK218" s="140"/>
      <c r="AL218" s="140"/>
      <c r="AM218" s="140"/>
      <c r="AN218" s="94"/>
      <c r="AO218" s="94"/>
      <c r="AP218" s="94"/>
      <c r="AQ218" s="94"/>
      <c r="AR218" s="94"/>
    </row>
    <row r="219" spans="1:44" s="1" customForma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94"/>
      <c r="O219" s="94"/>
      <c r="P219" s="94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94"/>
      <c r="AC219" s="94"/>
      <c r="AD219" s="94"/>
      <c r="AE219" s="94"/>
      <c r="AF219" s="94"/>
      <c r="AG219" s="140"/>
      <c r="AH219" s="140"/>
      <c r="AI219" s="140"/>
      <c r="AJ219" s="140"/>
      <c r="AK219" s="140"/>
      <c r="AL219" s="140"/>
      <c r="AM219" s="140"/>
      <c r="AN219" s="94"/>
      <c r="AO219" s="94"/>
      <c r="AP219" s="94"/>
      <c r="AQ219" s="94"/>
      <c r="AR219" s="94"/>
    </row>
    <row r="220" spans="1:44" s="1" customForma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94"/>
      <c r="O220" s="94"/>
      <c r="P220" s="94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94"/>
      <c r="AC220" s="94"/>
      <c r="AD220" s="94"/>
      <c r="AE220" s="94"/>
      <c r="AF220" s="94"/>
      <c r="AG220" s="140"/>
      <c r="AH220" s="140"/>
      <c r="AI220" s="140"/>
      <c r="AJ220" s="140"/>
      <c r="AK220" s="140"/>
      <c r="AL220" s="140"/>
      <c r="AM220" s="140"/>
      <c r="AN220" s="94"/>
      <c r="AO220" s="94"/>
      <c r="AP220" s="94"/>
      <c r="AQ220" s="94"/>
      <c r="AR220" s="94"/>
    </row>
    <row r="221" spans="1:44" s="1" customForma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94"/>
      <c r="O221" s="94"/>
      <c r="P221" s="94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94"/>
      <c r="AC221" s="94"/>
      <c r="AD221" s="94"/>
      <c r="AE221" s="94"/>
      <c r="AF221" s="94"/>
      <c r="AG221" s="140"/>
      <c r="AH221" s="140"/>
      <c r="AI221" s="140"/>
      <c r="AJ221" s="140"/>
      <c r="AK221" s="140"/>
      <c r="AL221" s="140"/>
      <c r="AM221" s="140"/>
      <c r="AN221" s="94"/>
      <c r="AO221" s="94"/>
      <c r="AP221" s="94"/>
      <c r="AQ221" s="94"/>
      <c r="AR221" s="94"/>
    </row>
    <row r="222" spans="1:44" s="1" customForma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94"/>
      <c r="O222" s="94"/>
      <c r="P222" s="94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94"/>
      <c r="AC222" s="94"/>
      <c r="AD222" s="94"/>
      <c r="AE222" s="94"/>
      <c r="AF222" s="94"/>
      <c r="AG222" s="140"/>
      <c r="AH222" s="140"/>
      <c r="AI222" s="140"/>
      <c r="AJ222" s="140"/>
      <c r="AK222" s="140"/>
      <c r="AL222" s="140"/>
      <c r="AM222" s="140"/>
      <c r="AN222" s="94"/>
      <c r="AO222" s="94"/>
      <c r="AP222" s="94"/>
      <c r="AQ222" s="94"/>
      <c r="AR222" s="94"/>
    </row>
    <row r="223" spans="1:44" s="1" customForma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94"/>
      <c r="O223" s="94"/>
      <c r="P223" s="94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94"/>
      <c r="AC223" s="94"/>
      <c r="AD223" s="94"/>
      <c r="AE223" s="94"/>
      <c r="AF223" s="94"/>
      <c r="AG223" s="140"/>
      <c r="AH223" s="140"/>
      <c r="AI223" s="140"/>
      <c r="AJ223" s="140"/>
      <c r="AK223" s="140"/>
      <c r="AL223" s="140"/>
      <c r="AM223" s="140"/>
      <c r="AN223" s="94"/>
      <c r="AO223" s="94"/>
      <c r="AP223" s="94"/>
      <c r="AQ223" s="94"/>
      <c r="AR223" s="94"/>
    </row>
    <row r="224" spans="1:44" s="1" customForma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94"/>
      <c r="O224" s="94"/>
      <c r="P224" s="94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94"/>
      <c r="AC224" s="94"/>
      <c r="AD224" s="94"/>
      <c r="AE224" s="94"/>
      <c r="AF224" s="94"/>
      <c r="AG224" s="140"/>
      <c r="AH224" s="140"/>
      <c r="AI224" s="140"/>
      <c r="AJ224" s="140"/>
      <c r="AK224" s="140"/>
      <c r="AL224" s="140"/>
      <c r="AM224" s="140"/>
      <c r="AN224" s="94"/>
      <c r="AO224" s="94"/>
      <c r="AP224" s="94"/>
      <c r="AQ224" s="94"/>
      <c r="AR224" s="94"/>
    </row>
    <row r="225" spans="1:44" s="1" customForma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94"/>
      <c r="O225" s="94"/>
      <c r="P225" s="94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94"/>
      <c r="AC225" s="94"/>
      <c r="AD225" s="94"/>
      <c r="AE225" s="94"/>
      <c r="AF225" s="94"/>
      <c r="AG225" s="140"/>
      <c r="AH225" s="140"/>
      <c r="AI225" s="140"/>
      <c r="AJ225" s="140"/>
      <c r="AK225" s="140"/>
      <c r="AL225" s="140"/>
      <c r="AM225" s="140"/>
      <c r="AN225" s="94"/>
      <c r="AO225" s="94"/>
      <c r="AP225" s="94"/>
      <c r="AQ225" s="94"/>
      <c r="AR225" s="94"/>
    </row>
    <row r="226" spans="1:44" s="1" customForma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94"/>
      <c r="O226" s="94"/>
      <c r="P226" s="94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94"/>
      <c r="AC226" s="94"/>
      <c r="AD226" s="94"/>
      <c r="AE226" s="94"/>
      <c r="AF226" s="94"/>
      <c r="AG226" s="140"/>
      <c r="AH226" s="140"/>
      <c r="AI226" s="140"/>
      <c r="AJ226" s="140"/>
      <c r="AK226" s="140"/>
      <c r="AL226" s="140"/>
      <c r="AM226" s="140"/>
      <c r="AN226" s="94"/>
      <c r="AO226" s="94"/>
      <c r="AP226" s="94"/>
      <c r="AQ226" s="94"/>
      <c r="AR226" s="94"/>
    </row>
    <row r="227" spans="1:44" s="1" customForma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94"/>
      <c r="O227" s="94"/>
      <c r="P227" s="94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94"/>
      <c r="AC227" s="94"/>
      <c r="AD227" s="94"/>
      <c r="AE227" s="94"/>
      <c r="AF227" s="94"/>
      <c r="AG227" s="140"/>
      <c r="AH227" s="140"/>
      <c r="AI227" s="140"/>
      <c r="AJ227" s="140"/>
      <c r="AK227" s="140"/>
      <c r="AL227" s="140"/>
      <c r="AM227" s="140"/>
      <c r="AN227" s="94"/>
      <c r="AO227" s="94"/>
      <c r="AP227" s="94"/>
      <c r="AQ227" s="94"/>
      <c r="AR227" s="94"/>
    </row>
    <row r="228" spans="1:44" s="1" customForma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94"/>
      <c r="O228" s="94"/>
      <c r="P228" s="94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94"/>
      <c r="AC228" s="94"/>
      <c r="AD228" s="94"/>
      <c r="AE228" s="94"/>
      <c r="AF228" s="94"/>
      <c r="AG228" s="140"/>
      <c r="AH228" s="140"/>
      <c r="AI228" s="140"/>
      <c r="AJ228" s="140"/>
      <c r="AK228" s="140"/>
      <c r="AL228" s="140"/>
      <c r="AM228" s="140"/>
      <c r="AN228" s="94"/>
      <c r="AO228" s="94"/>
      <c r="AP228" s="94"/>
      <c r="AQ228" s="94"/>
      <c r="AR228" s="94"/>
    </row>
    <row r="229" spans="1:44" s="1" customForma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94"/>
      <c r="O229" s="94"/>
      <c r="P229" s="94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94"/>
      <c r="AC229" s="94"/>
      <c r="AD229" s="94"/>
      <c r="AE229" s="94"/>
      <c r="AF229" s="94"/>
      <c r="AG229" s="140"/>
      <c r="AH229" s="140"/>
      <c r="AI229" s="140"/>
      <c r="AJ229" s="140"/>
      <c r="AK229" s="140"/>
      <c r="AL229" s="140"/>
      <c r="AM229" s="140"/>
      <c r="AN229" s="94"/>
      <c r="AO229" s="94"/>
      <c r="AP229" s="94"/>
      <c r="AQ229" s="94"/>
      <c r="AR229" s="94"/>
    </row>
    <row r="230" spans="1:44" s="1" customForma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94"/>
      <c r="O230" s="94"/>
      <c r="P230" s="94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94"/>
      <c r="AC230" s="94"/>
      <c r="AD230" s="94"/>
      <c r="AE230" s="94"/>
      <c r="AF230" s="94"/>
      <c r="AG230" s="140"/>
      <c r="AH230" s="140"/>
      <c r="AI230" s="140"/>
      <c r="AJ230" s="140"/>
      <c r="AK230" s="140"/>
      <c r="AL230" s="140"/>
      <c r="AM230" s="140"/>
      <c r="AN230" s="94"/>
      <c r="AO230" s="94"/>
      <c r="AP230" s="94"/>
      <c r="AQ230" s="94"/>
      <c r="AR230" s="94"/>
    </row>
    <row r="231" spans="1:44" s="1" customForma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94"/>
      <c r="O231" s="94"/>
      <c r="P231" s="94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94"/>
      <c r="AC231" s="94"/>
      <c r="AD231" s="94"/>
      <c r="AE231" s="94"/>
      <c r="AF231" s="94"/>
      <c r="AG231" s="140"/>
      <c r="AH231" s="140"/>
      <c r="AI231" s="140"/>
      <c r="AJ231" s="140"/>
      <c r="AK231" s="140"/>
      <c r="AL231" s="140"/>
      <c r="AM231" s="140"/>
      <c r="AN231" s="94"/>
      <c r="AO231" s="94"/>
      <c r="AP231" s="94"/>
      <c r="AQ231" s="94"/>
      <c r="AR231" s="94"/>
    </row>
    <row r="232" spans="1:44" s="1" customForma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94"/>
      <c r="O232" s="94"/>
      <c r="P232" s="94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94"/>
      <c r="AC232" s="94"/>
      <c r="AD232" s="94"/>
      <c r="AE232" s="94"/>
      <c r="AF232" s="94"/>
      <c r="AG232" s="140"/>
      <c r="AH232" s="140"/>
      <c r="AI232" s="140"/>
      <c r="AJ232" s="140"/>
      <c r="AK232" s="140"/>
      <c r="AL232" s="140"/>
      <c r="AM232" s="140"/>
      <c r="AN232" s="94"/>
      <c r="AO232" s="94"/>
      <c r="AP232" s="94"/>
      <c r="AQ232" s="94"/>
      <c r="AR232" s="94"/>
    </row>
    <row r="233" spans="1:44" s="1" customForma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94"/>
      <c r="O233" s="94"/>
      <c r="P233" s="94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94"/>
      <c r="AC233" s="94"/>
      <c r="AD233" s="94"/>
      <c r="AE233" s="94"/>
      <c r="AF233" s="94"/>
      <c r="AG233" s="140"/>
      <c r="AH233" s="140"/>
      <c r="AI233" s="140"/>
      <c r="AJ233" s="140"/>
      <c r="AK233" s="140"/>
      <c r="AL233" s="140"/>
      <c r="AM233" s="140"/>
      <c r="AN233" s="94"/>
      <c r="AO233" s="94"/>
      <c r="AP233" s="94"/>
      <c r="AQ233" s="94"/>
      <c r="AR233" s="94"/>
    </row>
    <row r="234" spans="1:44" s="1" customForma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94"/>
      <c r="O234" s="94"/>
      <c r="P234" s="94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94"/>
      <c r="AC234" s="94"/>
      <c r="AD234" s="94"/>
      <c r="AE234" s="94"/>
      <c r="AF234" s="94"/>
      <c r="AG234" s="140"/>
      <c r="AH234" s="140"/>
      <c r="AI234" s="140"/>
      <c r="AJ234" s="140"/>
      <c r="AK234" s="140"/>
      <c r="AL234" s="140"/>
      <c r="AM234" s="140"/>
      <c r="AN234" s="94"/>
      <c r="AO234" s="94"/>
      <c r="AP234" s="94"/>
      <c r="AQ234" s="94"/>
      <c r="AR234" s="94"/>
    </row>
    <row r="235" spans="1:44" s="1" customForma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94"/>
      <c r="O235" s="94"/>
      <c r="P235" s="94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94"/>
      <c r="AC235" s="94"/>
      <c r="AD235" s="94"/>
      <c r="AE235" s="94"/>
      <c r="AF235" s="94"/>
      <c r="AG235" s="140"/>
      <c r="AH235" s="140"/>
      <c r="AI235" s="140"/>
      <c r="AJ235" s="140"/>
      <c r="AK235" s="140"/>
      <c r="AL235" s="140"/>
      <c r="AM235" s="140"/>
      <c r="AN235" s="94"/>
      <c r="AO235" s="94"/>
      <c r="AP235" s="94"/>
      <c r="AQ235" s="94"/>
      <c r="AR235" s="94"/>
    </row>
    <row r="236" spans="1:44" s="1" customForma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94"/>
      <c r="O236" s="94"/>
      <c r="P236" s="94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94"/>
      <c r="AC236" s="94"/>
      <c r="AD236" s="94"/>
      <c r="AE236" s="94"/>
      <c r="AF236" s="94"/>
      <c r="AG236" s="140"/>
      <c r="AH236" s="140"/>
      <c r="AI236" s="140"/>
      <c r="AJ236" s="140"/>
      <c r="AK236" s="140"/>
      <c r="AL236" s="140"/>
      <c r="AM236" s="140"/>
      <c r="AN236" s="94"/>
      <c r="AO236" s="94"/>
      <c r="AP236" s="94"/>
      <c r="AQ236" s="94"/>
      <c r="AR236" s="94"/>
    </row>
    <row r="237" spans="1:44" s="1" customForma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94"/>
      <c r="O237" s="94"/>
      <c r="P237" s="94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94"/>
      <c r="AC237" s="94"/>
      <c r="AD237" s="94"/>
      <c r="AE237" s="94"/>
      <c r="AF237" s="94"/>
      <c r="AG237" s="140"/>
      <c r="AH237" s="140"/>
      <c r="AI237" s="140"/>
      <c r="AJ237" s="140"/>
      <c r="AK237" s="140"/>
      <c r="AL237" s="140"/>
      <c r="AM237" s="140"/>
      <c r="AN237" s="94"/>
      <c r="AO237" s="94"/>
      <c r="AP237" s="94"/>
      <c r="AQ237" s="94"/>
      <c r="AR237" s="94"/>
    </row>
    <row r="238" spans="1:44" s="1" customForma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94"/>
      <c r="O238" s="94"/>
      <c r="P238" s="94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94"/>
      <c r="AC238" s="94"/>
      <c r="AD238" s="94"/>
      <c r="AE238" s="94"/>
      <c r="AF238" s="94"/>
      <c r="AG238" s="140"/>
      <c r="AH238" s="140"/>
      <c r="AI238" s="140"/>
      <c r="AJ238" s="140"/>
      <c r="AK238" s="140"/>
      <c r="AL238" s="140"/>
      <c r="AM238" s="140"/>
      <c r="AN238" s="94"/>
      <c r="AO238" s="94"/>
      <c r="AP238" s="94"/>
      <c r="AQ238" s="94"/>
      <c r="AR238" s="94"/>
    </row>
    <row r="239" spans="1:44" s="1" customForma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94"/>
      <c r="O239" s="94"/>
      <c r="P239" s="94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94"/>
      <c r="AC239" s="94"/>
      <c r="AD239" s="94"/>
      <c r="AE239" s="94"/>
      <c r="AF239" s="94"/>
      <c r="AG239" s="140"/>
      <c r="AH239" s="140"/>
      <c r="AI239" s="140"/>
      <c r="AJ239" s="140"/>
      <c r="AK239" s="140"/>
      <c r="AL239" s="140"/>
      <c r="AM239" s="140"/>
      <c r="AN239" s="94"/>
      <c r="AO239" s="94"/>
      <c r="AP239" s="94"/>
      <c r="AQ239" s="94"/>
      <c r="AR239" s="94"/>
    </row>
    <row r="240" spans="1:44" s="1" customForma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94"/>
      <c r="O240" s="94"/>
      <c r="P240" s="94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94"/>
      <c r="AC240" s="94"/>
      <c r="AD240" s="94"/>
      <c r="AE240" s="94"/>
      <c r="AF240" s="94"/>
      <c r="AG240" s="140"/>
      <c r="AH240" s="140"/>
      <c r="AI240" s="140"/>
      <c r="AJ240" s="140"/>
      <c r="AK240" s="140"/>
      <c r="AL240" s="140"/>
      <c r="AM240" s="140"/>
      <c r="AN240" s="94"/>
      <c r="AO240" s="94"/>
      <c r="AP240" s="94"/>
      <c r="AQ240" s="94"/>
      <c r="AR240" s="94"/>
    </row>
    <row r="241" spans="1:44" s="1" customForma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94"/>
      <c r="O241" s="94"/>
      <c r="P241" s="94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94"/>
      <c r="AC241" s="94"/>
      <c r="AD241" s="94"/>
      <c r="AE241" s="94"/>
      <c r="AF241" s="94"/>
      <c r="AG241" s="140"/>
      <c r="AH241" s="140"/>
      <c r="AI241" s="140"/>
      <c r="AJ241" s="140"/>
      <c r="AK241" s="140"/>
      <c r="AL241" s="140"/>
      <c r="AM241" s="140"/>
      <c r="AN241" s="94"/>
      <c r="AO241" s="94"/>
      <c r="AP241" s="94"/>
      <c r="AQ241" s="94"/>
      <c r="AR241" s="94"/>
    </row>
    <row r="242" spans="1:44" s="1" customForma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94"/>
      <c r="O242" s="94"/>
      <c r="P242" s="94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94"/>
      <c r="AC242" s="94"/>
      <c r="AD242" s="94"/>
      <c r="AE242" s="94"/>
      <c r="AF242" s="94"/>
      <c r="AG242" s="140"/>
      <c r="AH242" s="140"/>
      <c r="AI242" s="140"/>
      <c r="AJ242" s="140"/>
      <c r="AK242" s="140"/>
      <c r="AL242" s="140"/>
      <c r="AM242" s="140"/>
      <c r="AN242" s="94"/>
      <c r="AO242" s="94"/>
      <c r="AP242" s="94"/>
      <c r="AQ242" s="94"/>
      <c r="AR242" s="94"/>
    </row>
    <row r="243" spans="1:44" s="1" customForma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94"/>
      <c r="O243" s="94"/>
      <c r="P243" s="94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94"/>
      <c r="AC243" s="94"/>
      <c r="AD243" s="94"/>
      <c r="AE243" s="94"/>
      <c r="AF243" s="94"/>
      <c r="AG243" s="140"/>
      <c r="AH243" s="140"/>
      <c r="AI243" s="140"/>
      <c r="AJ243" s="140"/>
      <c r="AK243" s="140"/>
      <c r="AL243" s="140"/>
      <c r="AM243" s="140"/>
      <c r="AN243" s="94"/>
      <c r="AO243" s="94"/>
      <c r="AP243" s="94"/>
      <c r="AQ243" s="94"/>
      <c r="AR243" s="94"/>
    </row>
    <row r="244" spans="1:44" s="1" customForma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94"/>
      <c r="O244" s="94"/>
      <c r="P244" s="94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94"/>
      <c r="AC244" s="94"/>
      <c r="AD244" s="94"/>
      <c r="AE244" s="94"/>
      <c r="AF244" s="94"/>
      <c r="AG244" s="140"/>
      <c r="AH244" s="140"/>
      <c r="AI244" s="140"/>
      <c r="AJ244" s="140"/>
      <c r="AK244" s="140"/>
      <c r="AL244" s="140"/>
      <c r="AM244" s="140"/>
      <c r="AN244" s="94"/>
      <c r="AO244" s="94"/>
      <c r="AP244" s="94"/>
      <c r="AQ244" s="94"/>
      <c r="AR244" s="94"/>
    </row>
    <row r="245" spans="1:44" s="1" customForma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94"/>
      <c r="O245" s="94"/>
      <c r="P245" s="94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94"/>
      <c r="AC245" s="94"/>
      <c r="AD245" s="94"/>
      <c r="AE245" s="94"/>
      <c r="AF245" s="94"/>
      <c r="AG245" s="140"/>
      <c r="AH245" s="140"/>
      <c r="AI245" s="140"/>
      <c r="AJ245" s="140"/>
      <c r="AK245" s="140"/>
      <c r="AL245" s="140"/>
      <c r="AM245" s="140"/>
      <c r="AN245" s="94"/>
      <c r="AO245" s="94"/>
      <c r="AP245" s="94"/>
      <c r="AQ245" s="94"/>
      <c r="AR245" s="94"/>
    </row>
    <row r="246" spans="1:44" s="1" customForma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94"/>
      <c r="O246" s="94"/>
      <c r="P246" s="94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94"/>
      <c r="AC246" s="94"/>
      <c r="AD246" s="94"/>
      <c r="AE246" s="94"/>
      <c r="AF246" s="94"/>
      <c r="AG246" s="140"/>
      <c r="AH246" s="140"/>
      <c r="AI246" s="140"/>
      <c r="AJ246" s="140"/>
      <c r="AK246" s="140"/>
      <c r="AL246" s="140"/>
      <c r="AM246" s="140"/>
      <c r="AN246" s="94"/>
      <c r="AO246" s="94"/>
      <c r="AP246" s="94"/>
      <c r="AQ246" s="94"/>
      <c r="AR246" s="94"/>
    </row>
    <row r="247" spans="1:44" s="1" customForma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94"/>
      <c r="O247" s="94"/>
      <c r="P247" s="94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94"/>
      <c r="AC247" s="94"/>
      <c r="AD247" s="94"/>
      <c r="AE247" s="94"/>
      <c r="AF247" s="94"/>
      <c r="AG247" s="140"/>
      <c r="AH247" s="140"/>
      <c r="AI247" s="140"/>
      <c r="AJ247" s="140"/>
      <c r="AK247" s="140"/>
      <c r="AL247" s="140"/>
      <c r="AM247" s="140"/>
      <c r="AN247" s="94"/>
      <c r="AO247" s="94"/>
      <c r="AP247" s="94"/>
      <c r="AQ247" s="94"/>
      <c r="AR247" s="94"/>
    </row>
    <row r="248" spans="1:44" s="1" customForma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94"/>
      <c r="O248" s="94"/>
      <c r="P248" s="94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94"/>
      <c r="AC248" s="94"/>
      <c r="AD248" s="94"/>
      <c r="AE248" s="94"/>
      <c r="AF248" s="94"/>
      <c r="AG248" s="140"/>
      <c r="AH248" s="140"/>
      <c r="AI248" s="140"/>
      <c r="AJ248" s="140"/>
      <c r="AK248" s="140"/>
      <c r="AL248" s="140"/>
      <c r="AM248" s="140"/>
      <c r="AN248" s="94"/>
      <c r="AO248" s="94"/>
      <c r="AP248" s="94"/>
      <c r="AQ248" s="94"/>
      <c r="AR248" s="94"/>
    </row>
    <row r="249" spans="1:44" s="1" customForma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94"/>
      <c r="O249" s="94"/>
      <c r="P249" s="94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94"/>
      <c r="AC249" s="94"/>
      <c r="AD249" s="94"/>
      <c r="AE249" s="94"/>
      <c r="AF249" s="94"/>
      <c r="AG249" s="140"/>
      <c r="AH249" s="140"/>
      <c r="AI249" s="140"/>
      <c r="AJ249" s="140"/>
      <c r="AK249" s="140"/>
      <c r="AL249" s="140"/>
      <c r="AM249" s="140"/>
      <c r="AN249" s="94"/>
      <c r="AO249" s="94"/>
      <c r="AP249" s="94"/>
      <c r="AQ249" s="94"/>
      <c r="AR249" s="94"/>
    </row>
    <row r="250" spans="1:44" s="1" customForma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94"/>
      <c r="O250" s="94"/>
      <c r="P250" s="94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94"/>
      <c r="AC250" s="94"/>
      <c r="AD250" s="94"/>
      <c r="AE250" s="94"/>
      <c r="AF250" s="94"/>
      <c r="AG250" s="140"/>
      <c r="AH250" s="140"/>
      <c r="AI250" s="140"/>
      <c r="AJ250" s="140"/>
      <c r="AK250" s="140"/>
      <c r="AL250" s="140"/>
      <c r="AM250" s="140"/>
      <c r="AN250" s="94"/>
      <c r="AO250" s="94"/>
      <c r="AP250" s="94"/>
      <c r="AQ250" s="94"/>
      <c r="AR250" s="94"/>
    </row>
    <row r="251" spans="1:44" s="1" customForma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94"/>
      <c r="O251" s="94"/>
      <c r="P251" s="94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94"/>
      <c r="AC251" s="94"/>
      <c r="AD251" s="94"/>
      <c r="AE251" s="94"/>
      <c r="AF251" s="94"/>
      <c r="AG251" s="140"/>
      <c r="AH251" s="140"/>
      <c r="AI251" s="140"/>
      <c r="AJ251" s="140"/>
      <c r="AK251" s="140"/>
      <c r="AL251" s="140"/>
      <c r="AM251" s="140"/>
      <c r="AN251" s="94"/>
      <c r="AO251" s="94"/>
      <c r="AP251" s="94"/>
      <c r="AQ251" s="94"/>
      <c r="AR251" s="94"/>
    </row>
    <row r="252" spans="1:44" s="1" customForma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94"/>
      <c r="O252" s="94"/>
      <c r="P252" s="94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94"/>
      <c r="AC252" s="94"/>
      <c r="AD252" s="94"/>
      <c r="AE252" s="94"/>
      <c r="AF252" s="94"/>
      <c r="AG252" s="140"/>
      <c r="AH252" s="140"/>
      <c r="AI252" s="140"/>
      <c r="AJ252" s="140"/>
      <c r="AK252" s="140"/>
      <c r="AL252" s="140"/>
      <c r="AM252" s="140"/>
      <c r="AN252" s="94"/>
      <c r="AO252" s="94"/>
      <c r="AP252" s="94"/>
      <c r="AQ252" s="94"/>
      <c r="AR252" s="94"/>
    </row>
    <row r="253" spans="1:44" s="1" customForma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94"/>
      <c r="O253" s="94"/>
      <c r="P253" s="94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94"/>
      <c r="AC253" s="94"/>
      <c r="AD253" s="94"/>
      <c r="AE253" s="94"/>
      <c r="AF253" s="94"/>
      <c r="AG253" s="140"/>
      <c r="AH253" s="140"/>
      <c r="AI253" s="140"/>
      <c r="AJ253" s="140"/>
      <c r="AK253" s="140"/>
      <c r="AL253" s="140"/>
      <c r="AM253" s="140"/>
      <c r="AN253" s="94"/>
      <c r="AO253" s="94"/>
      <c r="AP253" s="94"/>
      <c r="AQ253" s="94"/>
      <c r="AR253" s="94"/>
    </row>
    <row r="254" spans="1:44" s="1" customForma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94"/>
      <c r="O254" s="94"/>
      <c r="P254" s="94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94"/>
      <c r="AC254" s="94"/>
      <c r="AD254" s="94"/>
      <c r="AE254" s="94"/>
      <c r="AF254" s="94"/>
      <c r="AG254" s="140"/>
      <c r="AH254" s="140"/>
      <c r="AI254" s="140"/>
      <c r="AJ254" s="140"/>
      <c r="AK254" s="140"/>
      <c r="AL254" s="140"/>
      <c r="AM254" s="140"/>
      <c r="AN254" s="94"/>
      <c r="AO254" s="94"/>
      <c r="AP254" s="94"/>
      <c r="AQ254" s="94"/>
      <c r="AR254" s="94"/>
    </row>
    <row r="255" spans="1:44" s="1" customForma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94"/>
      <c r="O255" s="94"/>
      <c r="P255" s="94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94"/>
      <c r="AC255" s="94"/>
      <c r="AD255" s="94"/>
      <c r="AE255" s="94"/>
      <c r="AF255" s="94"/>
      <c r="AG255" s="140"/>
      <c r="AH255" s="140"/>
      <c r="AI255" s="140"/>
      <c r="AJ255" s="140"/>
      <c r="AK255" s="140"/>
      <c r="AL255" s="140"/>
      <c r="AM255" s="140"/>
      <c r="AN255" s="94"/>
      <c r="AO255" s="94"/>
      <c r="AP255" s="94"/>
      <c r="AQ255" s="94"/>
      <c r="AR255" s="94"/>
    </row>
    <row r="256" spans="1:44" s="1" customForma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94"/>
      <c r="O256" s="94"/>
      <c r="P256" s="94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94"/>
      <c r="AC256" s="94"/>
      <c r="AD256" s="94"/>
      <c r="AE256" s="94"/>
      <c r="AF256" s="94"/>
      <c r="AG256" s="140"/>
      <c r="AH256" s="140"/>
      <c r="AI256" s="140"/>
      <c r="AJ256" s="140"/>
      <c r="AK256" s="140"/>
      <c r="AL256" s="140"/>
      <c r="AM256" s="140"/>
      <c r="AN256" s="94"/>
      <c r="AO256" s="94"/>
      <c r="AP256" s="94"/>
      <c r="AQ256" s="94"/>
      <c r="AR256" s="94"/>
    </row>
    <row r="257" spans="1:44" s="1" customForma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94"/>
      <c r="O257" s="94"/>
      <c r="P257" s="94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94"/>
      <c r="AC257" s="94"/>
      <c r="AD257" s="94"/>
      <c r="AE257" s="94"/>
      <c r="AF257" s="94"/>
      <c r="AG257" s="140"/>
      <c r="AH257" s="140"/>
      <c r="AI257" s="140"/>
      <c r="AJ257" s="140"/>
      <c r="AK257" s="140"/>
      <c r="AL257" s="140"/>
      <c r="AM257" s="140"/>
      <c r="AN257" s="94"/>
      <c r="AO257" s="94"/>
      <c r="AP257" s="94"/>
      <c r="AQ257" s="94"/>
      <c r="AR257" s="94"/>
    </row>
    <row r="258" spans="1:44" s="1" customForma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94"/>
      <c r="O258" s="94"/>
      <c r="P258" s="94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94"/>
      <c r="AC258" s="94"/>
      <c r="AD258" s="94"/>
      <c r="AE258" s="94"/>
      <c r="AF258" s="94"/>
      <c r="AG258" s="140"/>
      <c r="AH258" s="140"/>
      <c r="AI258" s="140"/>
      <c r="AJ258" s="140"/>
      <c r="AK258" s="140"/>
      <c r="AL258" s="140"/>
      <c r="AM258" s="140"/>
      <c r="AN258" s="94"/>
      <c r="AO258" s="94"/>
      <c r="AP258" s="94"/>
      <c r="AQ258" s="94"/>
      <c r="AR258" s="94"/>
    </row>
    <row r="259" spans="1:44" s="1" customForma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94"/>
      <c r="O259" s="94"/>
      <c r="P259" s="94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94"/>
      <c r="AC259" s="94"/>
      <c r="AD259" s="94"/>
      <c r="AE259" s="94"/>
      <c r="AF259" s="94"/>
      <c r="AG259" s="140"/>
      <c r="AH259" s="140"/>
      <c r="AI259" s="140"/>
      <c r="AJ259" s="140"/>
      <c r="AK259" s="140"/>
      <c r="AL259" s="140"/>
      <c r="AM259" s="140"/>
      <c r="AN259" s="94"/>
      <c r="AO259" s="94"/>
      <c r="AP259" s="94"/>
      <c r="AQ259" s="94"/>
      <c r="AR259" s="94"/>
    </row>
    <row r="260" spans="1:44" s="1" customForma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94"/>
      <c r="O260" s="94"/>
      <c r="P260" s="94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94"/>
      <c r="AC260" s="94"/>
      <c r="AD260" s="94"/>
      <c r="AE260" s="94"/>
      <c r="AF260" s="94"/>
      <c r="AG260" s="140"/>
      <c r="AH260" s="140"/>
      <c r="AI260" s="140"/>
      <c r="AJ260" s="140"/>
      <c r="AK260" s="140"/>
      <c r="AL260" s="140"/>
      <c r="AM260" s="140"/>
      <c r="AN260" s="94"/>
      <c r="AO260" s="94"/>
      <c r="AP260" s="94"/>
      <c r="AQ260" s="94"/>
      <c r="AR260" s="94"/>
    </row>
    <row r="261" spans="1:44" s="1" customForma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94"/>
      <c r="O261" s="94"/>
      <c r="P261" s="94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94"/>
      <c r="AC261" s="94"/>
      <c r="AD261" s="94"/>
      <c r="AE261" s="94"/>
      <c r="AF261" s="94"/>
      <c r="AG261" s="140"/>
      <c r="AH261" s="140"/>
      <c r="AI261" s="140"/>
      <c r="AJ261" s="140"/>
      <c r="AK261" s="140"/>
      <c r="AL261" s="140"/>
      <c r="AM261" s="140"/>
      <c r="AN261" s="94"/>
      <c r="AO261" s="94"/>
      <c r="AP261" s="94"/>
      <c r="AQ261" s="94"/>
      <c r="AR261" s="94"/>
    </row>
    <row r="262" spans="1:44" s="1" customForma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94"/>
      <c r="O262" s="94"/>
      <c r="P262" s="94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94"/>
      <c r="AC262" s="94"/>
      <c r="AD262" s="94"/>
      <c r="AE262" s="94"/>
      <c r="AF262" s="94"/>
      <c r="AG262" s="140"/>
      <c r="AH262" s="140"/>
      <c r="AI262" s="140"/>
      <c r="AJ262" s="140"/>
      <c r="AK262" s="140"/>
      <c r="AL262" s="140"/>
      <c r="AM262" s="140"/>
      <c r="AN262" s="94"/>
      <c r="AO262" s="94"/>
      <c r="AP262" s="94"/>
      <c r="AQ262" s="94"/>
      <c r="AR262" s="94"/>
    </row>
    <row r="263" spans="1:44" s="1" customForma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94"/>
      <c r="O263" s="94"/>
      <c r="P263" s="94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94"/>
      <c r="AC263" s="94"/>
      <c r="AD263" s="94"/>
      <c r="AE263" s="94"/>
      <c r="AF263" s="94"/>
      <c r="AG263" s="140"/>
      <c r="AH263" s="140"/>
      <c r="AI263" s="140"/>
      <c r="AJ263" s="140"/>
      <c r="AK263" s="140"/>
      <c r="AL263" s="140"/>
      <c r="AM263" s="140"/>
      <c r="AN263" s="94"/>
      <c r="AO263" s="94"/>
      <c r="AP263" s="94"/>
      <c r="AQ263" s="94"/>
      <c r="AR263" s="94"/>
    </row>
    <row r="264" spans="1:44" s="1" customForma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94"/>
      <c r="O264" s="94"/>
      <c r="P264" s="94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94"/>
      <c r="AC264" s="94"/>
      <c r="AD264" s="94"/>
      <c r="AE264" s="94"/>
      <c r="AF264" s="94"/>
      <c r="AG264" s="140"/>
      <c r="AH264" s="140"/>
      <c r="AI264" s="140"/>
      <c r="AJ264" s="140"/>
      <c r="AK264" s="140"/>
      <c r="AL264" s="140"/>
      <c r="AM264" s="140"/>
      <c r="AN264" s="94"/>
      <c r="AO264" s="94"/>
      <c r="AP264" s="94"/>
      <c r="AQ264" s="94"/>
      <c r="AR264" s="94"/>
    </row>
    <row r="265" spans="1:44" s="1" customForma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94"/>
      <c r="O265" s="94"/>
      <c r="P265" s="94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94"/>
      <c r="AC265" s="94"/>
      <c r="AD265" s="94"/>
      <c r="AE265" s="94"/>
      <c r="AF265" s="94"/>
      <c r="AG265" s="140"/>
      <c r="AH265" s="140"/>
      <c r="AI265" s="140"/>
      <c r="AJ265" s="140"/>
      <c r="AK265" s="140"/>
      <c r="AL265" s="140"/>
      <c r="AM265" s="140"/>
      <c r="AN265" s="94"/>
      <c r="AO265" s="94"/>
      <c r="AP265" s="94"/>
      <c r="AQ265" s="94"/>
      <c r="AR265" s="94"/>
    </row>
    <row r="266" spans="1:44" s="1" customForma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94"/>
      <c r="O266" s="94"/>
      <c r="P266" s="94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94"/>
      <c r="AC266" s="94"/>
      <c r="AD266" s="94"/>
      <c r="AE266" s="94"/>
      <c r="AF266" s="94"/>
      <c r="AG266" s="140"/>
      <c r="AH266" s="140"/>
      <c r="AI266" s="140"/>
      <c r="AJ266" s="140"/>
      <c r="AK266" s="140"/>
      <c r="AL266" s="140"/>
      <c r="AM266" s="140"/>
      <c r="AN266" s="94"/>
      <c r="AO266" s="94"/>
      <c r="AP266" s="94"/>
      <c r="AQ266" s="94"/>
      <c r="AR266" s="94"/>
    </row>
    <row r="267" spans="1:44" s="1" customForma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94"/>
      <c r="O267" s="94"/>
      <c r="P267" s="94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94"/>
      <c r="AC267" s="94"/>
      <c r="AD267" s="94"/>
      <c r="AE267" s="94"/>
      <c r="AF267" s="94"/>
      <c r="AG267" s="140"/>
      <c r="AH267" s="140"/>
      <c r="AI267" s="140"/>
      <c r="AJ267" s="140"/>
      <c r="AK267" s="140"/>
      <c r="AL267" s="140"/>
      <c r="AM267" s="140"/>
      <c r="AN267" s="94"/>
      <c r="AO267" s="94"/>
      <c r="AP267" s="94"/>
      <c r="AQ267" s="94"/>
      <c r="AR267" s="94"/>
    </row>
    <row r="268" spans="1:44" s="1" customForma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94"/>
      <c r="O268" s="94"/>
      <c r="P268" s="94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94"/>
      <c r="AC268" s="94"/>
      <c r="AD268" s="94"/>
      <c r="AE268" s="94"/>
      <c r="AF268" s="94"/>
      <c r="AG268" s="140"/>
      <c r="AH268" s="140"/>
      <c r="AI268" s="140"/>
      <c r="AJ268" s="140"/>
      <c r="AK268" s="140"/>
      <c r="AL268" s="140"/>
      <c r="AM268" s="140"/>
      <c r="AN268" s="94"/>
      <c r="AO268" s="94"/>
      <c r="AP268" s="94"/>
      <c r="AQ268" s="94"/>
      <c r="AR268" s="94"/>
    </row>
    <row r="269" spans="1:44" s="1" customForma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94"/>
      <c r="O269" s="94"/>
      <c r="P269" s="94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94"/>
      <c r="AC269" s="94"/>
      <c r="AD269" s="94"/>
      <c r="AE269" s="94"/>
      <c r="AF269" s="94"/>
      <c r="AG269" s="140"/>
      <c r="AH269" s="140"/>
      <c r="AI269" s="140"/>
      <c r="AJ269" s="140"/>
      <c r="AK269" s="140"/>
      <c r="AL269" s="140"/>
      <c r="AM269" s="140"/>
      <c r="AN269" s="94"/>
      <c r="AO269" s="94"/>
      <c r="AP269" s="94"/>
      <c r="AQ269" s="94"/>
      <c r="AR269" s="94"/>
    </row>
    <row r="270" spans="1:44" s="1" customForma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94"/>
      <c r="O270" s="94"/>
      <c r="P270" s="94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94"/>
      <c r="AC270" s="94"/>
      <c r="AD270" s="94"/>
      <c r="AE270" s="94"/>
      <c r="AF270" s="94"/>
      <c r="AG270" s="140"/>
      <c r="AH270" s="140"/>
      <c r="AI270" s="140"/>
      <c r="AJ270" s="140"/>
      <c r="AK270" s="140"/>
      <c r="AL270" s="140"/>
      <c r="AM270" s="140"/>
      <c r="AN270" s="94"/>
      <c r="AO270" s="94"/>
      <c r="AP270" s="94"/>
      <c r="AQ270" s="94"/>
      <c r="AR270" s="94"/>
    </row>
    <row r="271" spans="1:44" s="1" customForma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94"/>
      <c r="O271" s="94"/>
      <c r="P271" s="94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94"/>
      <c r="AC271" s="94"/>
      <c r="AD271" s="94"/>
      <c r="AE271" s="94"/>
      <c r="AF271" s="94"/>
      <c r="AG271" s="140"/>
      <c r="AH271" s="140"/>
      <c r="AI271" s="140"/>
      <c r="AJ271" s="140"/>
      <c r="AK271" s="140"/>
      <c r="AL271" s="140"/>
      <c r="AM271" s="140"/>
      <c r="AN271" s="94"/>
      <c r="AO271" s="94"/>
      <c r="AP271" s="94"/>
      <c r="AQ271" s="94"/>
      <c r="AR271" s="94"/>
    </row>
    <row r="272" spans="1:44" s="1" customForma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94"/>
      <c r="O272" s="94"/>
      <c r="P272" s="94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94"/>
      <c r="AC272" s="94"/>
      <c r="AD272" s="94"/>
      <c r="AE272" s="94"/>
      <c r="AF272" s="94"/>
      <c r="AG272" s="140"/>
      <c r="AH272" s="140"/>
      <c r="AI272" s="140"/>
      <c r="AJ272" s="140"/>
      <c r="AK272" s="140"/>
      <c r="AL272" s="140"/>
      <c r="AM272" s="140"/>
      <c r="AN272" s="94"/>
      <c r="AO272" s="94"/>
      <c r="AP272" s="94"/>
      <c r="AQ272" s="94"/>
      <c r="AR272" s="94"/>
    </row>
    <row r="273" spans="1:44" s="1" customForma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94"/>
      <c r="O273" s="94"/>
      <c r="P273" s="94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94"/>
      <c r="AC273" s="94"/>
      <c r="AD273" s="94"/>
      <c r="AE273" s="94"/>
      <c r="AF273" s="94"/>
      <c r="AG273" s="140"/>
      <c r="AH273" s="140"/>
      <c r="AI273" s="140"/>
      <c r="AJ273" s="140"/>
      <c r="AK273" s="140"/>
      <c r="AL273" s="140"/>
      <c r="AM273" s="140"/>
      <c r="AN273" s="94"/>
      <c r="AO273" s="94"/>
      <c r="AP273" s="94"/>
      <c r="AQ273" s="94"/>
      <c r="AR273" s="94"/>
    </row>
    <row r="274" spans="1:44" s="1" customForma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94"/>
      <c r="O274" s="94"/>
      <c r="P274" s="94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94"/>
      <c r="AC274" s="94"/>
      <c r="AD274" s="94"/>
      <c r="AE274" s="94"/>
      <c r="AF274" s="94"/>
      <c r="AG274" s="140"/>
      <c r="AH274" s="140"/>
      <c r="AI274" s="140"/>
      <c r="AJ274" s="140"/>
      <c r="AK274" s="140"/>
      <c r="AL274" s="140"/>
      <c r="AM274" s="140"/>
      <c r="AN274" s="94"/>
      <c r="AO274" s="94"/>
      <c r="AP274" s="94"/>
      <c r="AQ274" s="94"/>
      <c r="AR274" s="94"/>
    </row>
    <row r="275" spans="1:44" s="1" customForma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94"/>
      <c r="O275" s="94"/>
      <c r="P275" s="94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94"/>
      <c r="AC275" s="94"/>
      <c r="AD275" s="94"/>
      <c r="AE275" s="94"/>
      <c r="AF275" s="94"/>
      <c r="AG275" s="140"/>
      <c r="AH275" s="140"/>
      <c r="AI275" s="140"/>
      <c r="AJ275" s="140"/>
      <c r="AK275" s="140"/>
      <c r="AL275" s="140"/>
      <c r="AM275" s="140"/>
      <c r="AN275" s="94"/>
      <c r="AO275" s="94"/>
      <c r="AP275" s="94"/>
      <c r="AQ275" s="94"/>
      <c r="AR275" s="94"/>
    </row>
    <row r="276" spans="1:44" s="1" customForma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94"/>
      <c r="O276" s="94"/>
      <c r="P276" s="94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94"/>
      <c r="AC276" s="94"/>
      <c r="AD276" s="94"/>
      <c r="AE276" s="94"/>
      <c r="AF276" s="94"/>
      <c r="AG276" s="140"/>
      <c r="AH276" s="140"/>
      <c r="AI276" s="140"/>
      <c r="AJ276" s="140"/>
      <c r="AK276" s="140"/>
      <c r="AL276" s="140"/>
      <c r="AM276" s="140"/>
      <c r="AN276" s="94"/>
      <c r="AO276" s="94"/>
      <c r="AP276" s="94"/>
      <c r="AQ276" s="94"/>
      <c r="AR276" s="94"/>
    </row>
    <row r="277" spans="1:44" s="1" customForma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94"/>
      <c r="O277" s="94"/>
      <c r="P277" s="94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94"/>
      <c r="AC277" s="94"/>
      <c r="AD277" s="94"/>
      <c r="AE277" s="94"/>
      <c r="AF277" s="94"/>
      <c r="AG277" s="140"/>
      <c r="AH277" s="140"/>
      <c r="AI277" s="140"/>
      <c r="AJ277" s="140"/>
      <c r="AK277" s="140"/>
      <c r="AL277" s="140"/>
      <c r="AM277" s="140"/>
      <c r="AN277" s="94"/>
      <c r="AO277" s="94"/>
      <c r="AP277" s="94"/>
      <c r="AQ277" s="94"/>
      <c r="AR277" s="94"/>
    </row>
    <row r="278" spans="1:44" s="1" customForma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94"/>
      <c r="O278" s="94"/>
      <c r="P278" s="94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94"/>
      <c r="AC278" s="94"/>
      <c r="AD278" s="94"/>
      <c r="AE278" s="94"/>
      <c r="AF278" s="94"/>
      <c r="AG278" s="140"/>
      <c r="AH278" s="140"/>
      <c r="AI278" s="140"/>
      <c r="AJ278" s="140"/>
      <c r="AK278" s="140"/>
      <c r="AL278" s="140"/>
      <c r="AM278" s="140"/>
      <c r="AN278" s="94"/>
      <c r="AO278" s="94"/>
      <c r="AP278" s="94"/>
      <c r="AQ278" s="94"/>
      <c r="AR278" s="94"/>
    </row>
    <row r="279" spans="1:44" s="1" customForma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94"/>
      <c r="O279" s="94"/>
      <c r="P279" s="94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94"/>
      <c r="AC279" s="94"/>
      <c r="AD279" s="94"/>
      <c r="AE279" s="94"/>
      <c r="AF279" s="94"/>
      <c r="AG279" s="140"/>
      <c r="AH279" s="140"/>
      <c r="AI279" s="140"/>
      <c r="AJ279" s="140"/>
      <c r="AK279" s="140"/>
      <c r="AL279" s="140"/>
      <c r="AM279" s="140"/>
      <c r="AN279" s="94"/>
      <c r="AO279" s="94"/>
      <c r="AP279" s="94"/>
      <c r="AQ279" s="94"/>
      <c r="AR279" s="94"/>
    </row>
    <row r="280" spans="1:44" s="1" customForma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94"/>
      <c r="O280" s="94"/>
      <c r="P280" s="94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94"/>
      <c r="AC280" s="94"/>
      <c r="AD280" s="94"/>
      <c r="AE280" s="94"/>
      <c r="AF280" s="94"/>
      <c r="AG280" s="140"/>
      <c r="AH280" s="140"/>
      <c r="AI280" s="140"/>
      <c r="AJ280" s="140"/>
      <c r="AK280" s="140"/>
      <c r="AL280" s="140"/>
      <c r="AM280" s="140"/>
      <c r="AN280" s="94"/>
      <c r="AO280" s="94"/>
      <c r="AP280" s="94"/>
      <c r="AQ280" s="94"/>
      <c r="AR280" s="94"/>
    </row>
    <row r="281" spans="1:44" s="1" customForma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94"/>
      <c r="O281" s="94"/>
      <c r="P281" s="94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94"/>
      <c r="AC281" s="94"/>
      <c r="AD281" s="94"/>
      <c r="AE281" s="94"/>
      <c r="AF281" s="94"/>
      <c r="AG281" s="140"/>
      <c r="AH281" s="140"/>
      <c r="AI281" s="140"/>
      <c r="AJ281" s="140"/>
      <c r="AK281" s="140"/>
      <c r="AL281" s="140"/>
      <c r="AM281" s="140"/>
      <c r="AN281" s="94"/>
      <c r="AO281" s="94"/>
      <c r="AP281" s="94"/>
      <c r="AQ281" s="94"/>
      <c r="AR281" s="94"/>
    </row>
    <row r="282" spans="1:44" s="1" customForma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94"/>
      <c r="O282" s="94"/>
      <c r="P282" s="94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94"/>
      <c r="AC282" s="94"/>
      <c r="AD282" s="94"/>
      <c r="AE282" s="94"/>
      <c r="AF282" s="94"/>
      <c r="AG282" s="140"/>
      <c r="AH282" s="140"/>
      <c r="AI282" s="140"/>
      <c r="AJ282" s="140"/>
      <c r="AK282" s="140"/>
      <c r="AL282" s="140"/>
      <c r="AM282" s="140"/>
      <c r="AN282" s="94"/>
      <c r="AO282" s="94"/>
      <c r="AP282" s="94"/>
      <c r="AQ282" s="94"/>
      <c r="AR282" s="94"/>
    </row>
    <row r="283" spans="1:44" s="1" customForma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94"/>
      <c r="O283" s="94"/>
      <c r="P283" s="94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94"/>
      <c r="AC283" s="94"/>
      <c r="AD283" s="94"/>
      <c r="AE283" s="94"/>
      <c r="AF283" s="94"/>
      <c r="AG283" s="140"/>
      <c r="AH283" s="140"/>
      <c r="AI283" s="140"/>
      <c r="AJ283" s="140"/>
      <c r="AK283" s="140"/>
      <c r="AL283" s="140"/>
      <c r="AM283" s="140"/>
      <c r="AN283" s="94"/>
      <c r="AO283" s="94"/>
      <c r="AP283" s="94"/>
      <c r="AQ283" s="94"/>
      <c r="AR283" s="94"/>
    </row>
    <row r="284" spans="1:44" s="1" customForma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94"/>
      <c r="O284" s="94"/>
      <c r="P284" s="94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94"/>
      <c r="AC284" s="94"/>
      <c r="AD284" s="94"/>
      <c r="AE284" s="94"/>
      <c r="AF284" s="94"/>
      <c r="AG284" s="140"/>
      <c r="AH284" s="140"/>
      <c r="AI284" s="140"/>
      <c r="AJ284" s="140"/>
      <c r="AK284" s="140"/>
      <c r="AL284" s="140"/>
      <c r="AM284" s="140"/>
      <c r="AN284" s="94"/>
      <c r="AO284" s="94"/>
      <c r="AP284" s="94"/>
      <c r="AQ284" s="94"/>
      <c r="AR284" s="94"/>
    </row>
    <row r="285" spans="1:44" s="1" customForma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94"/>
      <c r="O285" s="94"/>
      <c r="P285" s="94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94"/>
      <c r="AC285" s="94"/>
      <c r="AD285" s="94"/>
      <c r="AE285" s="94"/>
      <c r="AF285" s="94"/>
      <c r="AG285" s="140"/>
      <c r="AH285" s="140"/>
      <c r="AI285" s="140"/>
      <c r="AJ285" s="140"/>
      <c r="AK285" s="140"/>
      <c r="AL285" s="140"/>
      <c r="AM285" s="140"/>
      <c r="AN285" s="94"/>
      <c r="AO285" s="94"/>
      <c r="AP285" s="94"/>
      <c r="AQ285" s="94"/>
      <c r="AR285" s="94"/>
    </row>
    <row r="286" spans="1:44" s="1" customForma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94"/>
      <c r="O286" s="94"/>
      <c r="P286" s="94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94"/>
      <c r="AC286" s="94"/>
      <c r="AD286" s="94"/>
      <c r="AE286" s="94"/>
      <c r="AF286" s="94"/>
      <c r="AG286" s="140"/>
      <c r="AH286" s="140"/>
      <c r="AI286" s="140"/>
      <c r="AJ286" s="140"/>
      <c r="AK286" s="140"/>
      <c r="AL286" s="140"/>
      <c r="AM286" s="140"/>
      <c r="AN286" s="94"/>
      <c r="AO286" s="94"/>
      <c r="AP286" s="94"/>
      <c r="AQ286" s="94"/>
      <c r="AR286" s="94"/>
    </row>
    <row r="287" spans="1:44" s="1" customForma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94"/>
      <c r="O287" s="94"/>
      <c r="P287" s="94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94"/>
      <c r="AC287" s="94"/>
      <c r="AD287" s="94"/>
      <c r="AE287" s="94"/>
      <c r="AF287" s="94"/>
      <c r="AG287" s="140"/>
      <c r="AH287" s="140"/>
      <c r="AI287" s="140"/>
      <c r="AJ287" s="140"/>
      <c r="AK287" s="140"/>
      <c r="AL287" s="140"/>
      <c r="AM287" s="140"/>
      <c r="AN287" s="94"/>
      <c r="AO287" s="94"/>
      <c r="AP287" s="94"/>
      <c r="AQ287" s="94"/>
      <c r="AR287" s="94"/>
    </row>
    <row r="288" spans="1:44" s="1" customForma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94"/>
      <c r="O288" s="94"/>
      <c r="P288" s="94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94"/>
      <c r="AC288" s="94"/>
      <c r="AD288" s="94"/>
      <c r="AE288" s="94"/>
      <c r="AF288" s="94"/>
      <c r="AG288" s="140"/>
      <c r="AH288" s="140"/>
      <c r="AI288" s="140"/>
      <c r="AJ288" s="140"/>
      <c r="AK288" s="140"/>
      <c r="AL288" s="140"/>
      <c r="AM288" s="140"/>
      <c r="AN288" s="94"/>
      <c r="AO288" s="94"/>
      <c r="AP288" s="94"/>
      <c r="AQ288" s="94"/>
      <c r="AR288" s="94"/>
    </row>
    <row r="289" spans="1:44" s="1" customForma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94"/>
      <c r="O289" s="94"/>
      <c r="P289" s="94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94"/>
      <c r="AC289" s="94"/>
      <c r="AD289" s="94"/>
      <c r="AE289" s="94"/>
      <c r="AF289" s="94"/>
      <c r="AG289" s="140"/>
      <c r="AH289" s="140"/>
      <c r="AI289" s="140"/>
      <c r="AJ289" s="140"/>
      <c r="AK289" s="140"/>
      <c r="AL289" s="140"/>
      <c r="AM289" s="140"/>
      <c r="AN289" s="94"/>
      <c r="AO289" s="94"/>
      <c r="AP289" s="94"/>
      <c r="AQ289" s="94"/>
      <c r="AR289" s="94"/>
    </row>
    <row r="290" spans="1:44" s="1" customForma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94"/>
      <c r="O290" s="94"/>
      <c r="P290" s="94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94"/>
      <c r="AC290" s="94"/>
      <c r="AD290" s="94"/>
      <c r="AE290" s="94"/>
      <c r="AF290" s="94"/>
      <c r="AG290" s="140"/>
      <c r="AH290" s="140"/>
      <c r="AI290" s="140"/>
      <c r="AJ290" s="140"/>
      <c r="AK290" s="140"/>
      <c r="AL290" s="140"/>
      <c r="AM290" s="140"/>
      <c r="AN290" s="94"/>
      <c r="AO290" s="94"/>
      <c r="AP290" s="94"/>
      <c r="AQ290" s="94"/>
      <c r="AR290" s="94"/>
    </row>
    <row r="291" spans="1:44" s="1" customForma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94"/>
      <c r="O291" s="94"/>
      <c r="P291" s="94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94"/>
      <c r="AC291" s="94"/>
      <c r="AD291" s="94"/>
      <c r="AE291" s="94"/>
      <c r="AF291" s="94"/>
      <c r="AG291" s="140"/>
      <c r="AH291" s="140"/>
      <c r="AI291" s="140"/>
      <c r="AJ291" s="140"/>
      <c r="AK291" s="140"/>
      <c r="AL291" s="140"/>
      <c r="AM291" s="140"/>
      <c r="AN291" s="94"/>
      <c r="AO291" s="94"/>
      <c r="AP291" s="94"/>
      <c r="AQ291" s="94"/>
      <c r="AR291" s="94"/>
    </row>
    <row r="292" spans="1:44" s="1" customForma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94"/>
      <c r="O292" s="94"/>
      <c r="P292" s="94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94"/>
      <c r="AC292" s="94"/>
      <c r="AD292" s="94"/>
      <c r="AE292" s="94"/>
      <c r="AF292" s="94"/>
      <c r="AG292" s="140"/>
      <c r="AH292" s="140"/>
      <c r="AI292" s="140"/>
      <c r="AJ292" s="140"/>
      <c r="AK292" s="140"/>
      <c r="AL292" s="140"/>
      <c r="AM292" s="140"/>
      <c r="AN292" s="94"/>
      <c r="AO292" s="94"/>
      <c r="AP292" s="94"/>
      <c r="AQ292" s="94"/>
      <c r="AR292" s="94"/>
    </row>
    <row r="293" spans="1:44" s="1" customForma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94"/>
      <c r="O293" s="94"/>
      <c r="P293" s="94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94"/>
      <c r="AC293" s="94"/>
      <c r="AD293" s="94"/>
      <c r="AE293" s="94"/>
      <c r="AF293" s="94"/>
      <c r="AG293" s="140"/>
      <c r="AH293" s="140"/>
      <c r="AI293" s="140"/>
      <c r="AJ293" s="140"/>
      <c r="AK293" s="140"/>
      <c r="AL293" s="140"/>
      <c r="AM293" s="140"/>
      <c r="AN293" s="94"/>
      <c r="AO293" s="94"/>
      <c r="AP293" s="94"/>
      <c r="AQ293" s="94"/>
      <c r="AR293" s="94"/>
    </row>
    <row r="294" spans="1:44" s="1" customForma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94"/>
      <c r="O294" s="94"/>
      <c r="P294" s="94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94"/>
      <c r="AC294" s="94"/>
      <c r="AD294" s="94"/>
      <c r="AE294" s="94"/>
      <c r="AF294" s="94"/>
      <c r="AG294" s="140"/>
      <c r="AH294" s="140"/>
      <c r="AI294" s="140"/>
      <c r="AJ294" s="140"/>
      <c r="AK294" s="140"/>
      <c r="AL294" s="140"/>
      <c r="AM294" s="140"/>
      <c r="AN294" s="94"/>
      <c r="AO294" s="94"/>
      <c r="AP294" s="94"/>
      <c r="AQ294" s="94"/>
      <c r="AR294" s="94"/>
    </row>
    <row r="295" spans="1:44" s="1" customForma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94"/>
      <c r="O295" s="94"/>
      <c r="P295" s="94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94"/>
      <c r="AC295" s="94"/>
      <c r="AD295" s="94"/>
      <c r="AE295" s="94"/>
      <c r="AF295" s="94"/>
      <c r="AG295" s="140"/>
      <c r="AH295" s="140"/>
      <c r="AI295" s="140"/>
      <c r="AJ295" s="140"/>
      <c r="AK295" s="140"/>
      <c r="AL295" s="140"/>
      <c r="AM295" s="140"/>
      <c r="AN295" s="94"/>
      <c r="AO295" s="94"/>
      <c r="AP295" s="94"/>
      <c r="AQ295" s="94"/>
      <c r="AR295" s="94"/>
    </row>
    <row r="296" spans="1:44" s="1" customForma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94"/>
      <c r="O296" s="94"/>
      <c r="P296" s="94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94"/>
      <c r="AC296" s="94"/>
      <c r="AD296" s="94"/>
      <c r="AE296" s="94"/>
      <c r="AF296" s="94"/>
      <c r="AG296" s="140"/>
      <c r="AH296" s="140"/>
      <c r="AI296" s="140"/>
      <c r="AJ296" s="140"/>
      <c r="AK296" s="140"/>
      <c r="AL296" s="140"/>
      <c r="AM296" s="140"/>
      <c r="AN296" s="94"/>
      <c r="AO296" s="94"/>
      <c r="AP296" s="94"/>
      <c r="AQ296" s="94"/>
      <c r="AR296" s="94"/>
    </row>
    <row r="297" spans="1:44" s="1" customForma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94"/>
      <c r="O297" s="94"/>
      <c r="P297" s="94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94"/>
      <c r="AC297" s="94"/>
      <c r="AD297" s="94"/>
      <c r="AE297" s="94"/>
      <c r="AF297" s="94"/>
      <c r="AG297" s="140"/>
      <c r="AH297" s="140"/>
      <c r="AI297" s="140"/>
      <c r="AJ297" s="140"/>
      <c r="AK297" s="140"/>
      <c r="AL297" s="140"/>
      <c r="AM297" s="140"/>
      <c r="AN297" s="94"/>
      <c r="AO297" s="94"/>
      <c r="AP297" s="94"/>
      <c r="AQ297" s="94"/>
      <c r="AR297" s="94"/>
    </row>
    <row r="298" spans="1:44" s="1" customForma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94"/>
      <c r="O298" s="94"/>
      <c r="P298" s="94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94"/>
      <c r="AC298" s="94"/>
      <c r="AD298" s="94"/>
      <c r="AE298" s="94"/>
      <c r="AF298" s="94"/>
      <c r="AG298" s="140"/>
      <c r="AH298" s="140"/>
      <c r="AI298" s="140"/>
      <c r="AJ298" s="140"/>
      <c r="AK298" s="140"/>
      <c r="AL298" s="140"/>
      <c r="AM298" s="140"/>
      <c r="AN298" s="94"/>
      <c r="AO298" s="94"/>
      <c r="AP298" s="94"/>
      <c r="AQ298" s="94"/>
      <c r="AR298" s="94"/>
    </row>
    <row r="299" spans="1:44" s="1" customForma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94"/>
      <c r="O299" s="94"/>
      <c r="P299" s="94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94"/>
      <c r="AC299" s="94"/>
      <c r="AD299" s="94"/>
      <c r="AE299" s="94"/>
      <c r="AF299" s="94"/>
      <c r="AG299" s="140"/>
      <c r="AH299" s="140"/>
      <c r="AI299" s="140"/>
      <c r="AJ299" s="140"/>
      <c r="AK299" s="140"/>
      <c r="AL299" s="140"/>
      <c r="AM299" s="140"/>
      <c r="AN299" s="94"/>
      <c r="AO299" s="94"/>
      <c r="AP299" s="94"/>
      <c r="AQ299" s="94"/>
      <c r="AR299" s="94"/>
    </row>
    <row r="300" spans="1:44" s="1" customForma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94"/>
      <c r="O300" s="94"/>
      <c r="P300" s="94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94"/>
      <c r="AC300" s="94"/>
      <c r="AD300" s="94"/>
      <c r="AE300" s="94"/>
      <c r="AF300" s="94"/>
      <c r="AG300" s="140"/>
      <c r="AH300" s="140"/>
      <c r="AI300" s="140"/>
      <c r="AJ300" s="140"/>
      <c r="AK300" s="140"/>
      <c r="AL300" s="140"/>
      <c r="AM300" s="140"/>
      <c r="AN300" s="94"/>
      <c r="AO300" s="94"/>
      <c r="AP300" s="94"/>
      <c r="AQ300" s="94"/>
      <c r="AR300" s="94"/>
    </row>
    <row r="301" spans="1:44" s="1" customForma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94"/>
      <c r="O301" s="94"/>
      <c r="P301" s="94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94"/>
      <c r="AC301" s="94"/>
      <c r="AD301" s="94"/>
      <c r="AE301" s="94"/>
      <c r="AF301" s="94"/>
      <c r="AG301" s="140"/>
      <c r="AH301" s="140"/>
      <c r="AI301" s="140"/>
      <c r="AJ301" s="140"/>
      <c r="AK301" s="140"/>
      <c r="AL301" s="140"/>
      <c r="AM301" s="140"/>
      <c r="AN301" s="94"/>
      <c r="AO301" s="94"/>
      <c r="AP301" s="94"/>
      <c r="AQ301" s="94"/>
      <c r="AR301" s="94"/>
    </row>
    <row r="302" spans="1:44" s="1" customForma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94"/>
      <c r="O302" s="94"/>
      <c r="P302" s="94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94"/>
      <c r="AC302" s="94"/>
      <c r="AD302" s="94"/>
      <c r="AE302" s="94"/>
      <c r="AF302" s="94"/>
      <c r="AG302" s="140"/>
      <c r="AH302" s="140"/>
      <c r="AI302" s="140"/>
      <c r="AJ302" s="140"/>
      <c r="AK302" s="140"/>
      <c r="AL302" s="140"/>
      <c r="AM302" s="140"/>
      <c r="AN302" s="94"/>
      <c r="AO302" s="94"/>
      <c r="AP302" s="94"/>
      <c r="AQ302" s="94"/>
      <c r="AR302" s="94"/>
    </row>
    <row r="303" spans="1:44" s="1" customForma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94"/>
      <c r="O303" s="94"/>
      <c r="P303" s="94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94"/>
      <c r="AC303" s="94"/>
      <c r="AD303" s="94"/>
      <c r="AE303" s="94"/>
      <c r="AF303" s="94"/>
      <c r="AG303" s="140"/>
      <c r="AH303" s="140"/>
      <c r="AI303" s="140"/>
      <c r="AJ303" s="140"/>
      <c r="AK303" s="140"/>
      <c r="AL303" s="140"/>
      <c r="AM303" s="140"/>
      <c r="AN303" s="94"/>
      <c r="AO303" s="94"/>
      <c r="AP303" s="94"/>
      <c r="AQ303" s="94"/>
      <c r="AR303" s="94"/>
    </row>
    <row r="304" spans="1:44" s="1" customForma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94"/>
      <c r="O304" s="94"/>
      <c r="P304" s="94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94"/>
      <c r="AC304" s="94"/>
      <c r="AD304" s="94"/>
      <c r="AE304" s="94"/>
      <c r="AF304" s="94"/>
      <c r="AG304" s="140"/>
      <c r="AH304" s="140"/>
      <c r="AI304" s="140"/>
      <c r="AJ304" s="140"/>
      <c r="AK304" s="140"/>
      <c r="AL304" s="140"/>
      <c r="AM304" s="140"/>
      <c r="AN304" s="94"/>
      <c r="AO304" s="94"/>
      <c r="AP304" s="94"/>
      <c r="AQ304" s="94"/>
      <c r="AR304" s="94"/>
    </row>
    <row r="305" spans="1:44" s="1" customForma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94"/>
      <c r="O305" s="94"/>
      <c r="P305" s="94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94"/>
      <c r="AC305" s="94"/>
      <c r="AD305" s="94"/>
      <c r="AE305" s="94"/>
      <c r="AF305" s="94"/>
      <c r="AG305" s="140"/>
      <c r="AH305" s="140"/>
      <c r="AI305" s="140"/>
      <c r="AJ305" s="140"/>
      <c r="AK305" s="140"/>
      <c r="AL305" s="140"/>
      <c r="AM305" s="140"/>
      <c r="AN305" s="94"/>
      <c r="AO305" s="94"/>
      <c r="AP305" s="94"/>
      <c r="AQ305" s="94"/>
      <c r="AR305" s="94"/>
    </row>
    <row r="306" spans="1:44" s="1" customForma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94"/>
      <c r="O306" s="94"/>
      <c r="P306" s="94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94"/>
      <c r="AC306" s="94"/>
      <c r="AD306" s="94"/>
      <c r="AE306" s="94"/>
      <c r="AF306" s="94"/>
      <c r="AG306" s="140"/>
      <c r="AH306" s="140"/>
      <c r="AI306" s="140"/>
      <c r="AJ306" s="140"/>
      <c r="AK306" s="140"/>
      <c r="AL306" s="140"/>
      <c r="AM306" s="140"/>
      <c r="AN306" s="94"/>
      <c r="AO306" s="94"/>
      <c r="AP306" s="94"/>
      <c r="AQ306" s="94"/>
      <c r="AR306" s="94"/>
    </row>
    <row r="307" spans="1:44" s="1" customForma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94"/>
      <c r="O307" s="94"/>
      <c r="P307" s="94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94"/>
      <c r="AC307" s="94"/>
      <c r="AD307" s="94"/>
      <c r="AE307" s="94"/>
      <c r="AF307" s="94"/>
      <c r="AG307" s="140"/>
      <c r="AH307" s="140"/>
      <c r="AI307" s="140"/>
      <c r="AJ307" s="140"/>
      <c r="AK307" s="140"/>
      <c r="AL307" s="140"/>
      <c r="AM307" s="140"/>
      <c r="AN307" s="94"/>
      <c r="AO307" s="94"/>
      <c r="AP307" s="94"/>
      <c r="AQ307" s="94"/>
      <c r="AR307" s="94"/>
    </row>
    <row r="308" spans="1:44" s="1" customForma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94"/>
      <c r="O308" s="94"/>
      <c r="P308" s="94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94"/>
      <c r="AC308" s="94"/>
      <c r="AD308" s="94"/>
      <c r="AE308" s="94"/>
      <c r="AF308" s="94"/>
      <c r="AG308" s="140"/>
      <c r="AH308" s="140"/>
      <c r="AI308" s="140"/>
      <c r="AJ308" s="140"/>
      <c r="AK308" s="140"/>
      <c r="AL308" s="140"/>
      <c r="AM308" s="140"/>
      <c r="AN308" s="94"/>
      <c r="AO308" s="94"/>
      <c r="AP308" s="94"/>
      <c r="AQ308" s="94"/>
      <c r="AR308" s="94"/>
    </row>
    <row r="309" spans="1:44" s="1" customForma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94"/>
      <c r="O309" s="94"/>
      <c r="P309" s="94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94"/>
      <c r="AC309" s="94"/>
      <c r="AD309" s="94"/>
      <c r="AE309" s="94"/>
      <c r="AF309" s="94"/>
      <c r="AG309" s="140"/>
      <c r="AH309" s="140"/>
      <c r="AI309" s="140"/>
      <c r="AJ309" s="140"/>
      <c r="AK309" s="140"/>
      <c r="AL309" s="140"/>
      <c r="AM309" s="140"/>
      <c r="AN309" s="94"/>
      <c r="AO309" s="94"/>
      <c r="AP309" s="94"/>
      <c r="AQ309" s="94"/>
      <c r="AR309" s="94"/>
    </row>
    <row r="310" spans="1:44" s="1" customForma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94"/>
      <c r="O310" s="94"/>
      <c r="P310" s="94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94"/>
      <c r="AC310" s="94"/>
      <c r="AD310" s="94"/>
      <c r="AE310" s="94"/>
      <c r="AF310" s="94"/>
      <c r="AG310" s="140"/>
      <c r="AH310" s="140"/>
      <c r="AI310" s="140"/>
      <c r="AJ310" s="140"/>
      <c r="AK310" s="140"/>
      <c r="AL310" s="140"/>
      <c r="AM310" s="140"/>
      <c r="AN310" s="94"/>
      <c r="AO310" s="94"/>
      <c r="AP310" s="94"/>
      <c r="AQ310" s="94"/>
      <c r="AR310" s="94"/>
    </row>
    <row r="311" spans="1:44" s="1" customForma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94"/>
      <c r="O311" s="94"/>
      <c r="P311" s="94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94"/>
      <c r="AC311" s="94"/>
      <c r="AD311" s="94"/>
      <c r="AE311" s="94"/>
      <c r="AF311" s="94"/>
      <c r="AG311" s="140"/>
      <c r="AH311" s="140"/>
      <c r="AI311" s="140"/>
      <c r="AJ311" s="140"/>
      <c r="AK311" s="140"/>
      <c r="AL311" s="140"/>
      <c r="AM311" s="140"/>
      <c r="AN311" s="94"/>
      <c r="AO311" s="94"/>
      <c r="AP311" s="94"/>
      <c r="AQ311" s="94"/>
      <c r="AR311" s="94"/>
    </row>
    <row r="312" spans="1:44" s="1" customForma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94"/>
      <c r="O312" s="94"/>
      <c r="P312" s="94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94"/>
      <c r="AC312" s="94"/>
      <c r="AD312" s="94"/>
      <c r="AE312" s="94"/>
      <c r="AF312" s="94"/>
      <c r="AG312" s="140"/>
      <c r="AH312" s="140"/>
      <c r="AI312" s="140"/>
      <c r="AJ312" s="140"/>
      <c r="AK312" s="140"/>
      <c r="AL312" s="140"/>
      <c r="AM312" s="140"/>
      <c r="AN312" s="94"/>
      <c r="AO312" s="94"/>
      <c r="AP312" s="94"/>
      <c r="AQ312" s="94"/>
      <c r="AR312" s="94"/>
    </row>
    <row r="313" spans="1:44" s="1" customForma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94"/>
      <c r="O313" s="94"/>
      <c r="P313" s="94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94"/>
      <c r="AC313" s="94"/>
      <c r="AD313" s="94"/>
      <c r="AE313" s="94"/>
      <c r="AF313" s="94"/>
      <c r="AG313" s="140"/>
      <c r="AH313" s="140"/>
      <c r="AI313" s="140"/>
      <c r="AJ313" s="140"/>
      <c r="AK313" s="140"/>
      <c r="AL313" s="140"/>
      <c r="AM313" s="140"/>
      <c r="AN313" s="94"/>
      <c r="AO313" s="94"/>
      <c r="AP313" s="94"/>
      <c r="AQ313" s="94"/>
      <c r="AR313" s="94"/>
    </row>
    <row r="314" spans="1:44" s="1" customForma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94"/>
      <c r="O314" s="94"/>
      <c r="P314" s="94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94"/>
      <c r="AC314" s="94"/>
      <c r="AD314" s="94"/>
      <c r="AE314" s="94"/>
      <c r="AF314" s="94"/>
      <c r="AG314" s="140"/>
      <c r="AH314" s="140"/>
      <c r="AI314" s="140"/>
      <c r="AJ314" s="140"/>
      <c r="AK314" s="140"/>
      <c r="AL314" s="140"/>
      <c r="AM314" s="140"/>
      <c r="AN314" s="94"/>
      <c r="AO314" s="94"/>
      <c r="AP314" s="94"/>
      <c r="AQ314" s="94"/>
      <c r="AR314" s="94"/>
    </row>
    <row r="315" spans="1:44" s="1" customForma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4"/>
      <c r="O315" s="94"/>
      <c r="P315" s="94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94"/>
      <c r="AC315" s="94"/>
      <c r="AD315" s="94"/>
      <c r="AE315" s="94"/>
      <c r="AF315" s="94"/>
      <c r="AG315" s="140"/>
      <c r="AH315" s="140"/>
      <c r="AI315" s="140"/>
      <c r="AJ315" s="140"/>
      <c r="AK315" s="140"/>
      <c r="AL315" s="140"/>
      <c r="AM315" s="140"/>
      <c r="AN315" s="94"/>
      <c r="AO315" s="94"/>
      <c r="AP315" s="94"/>
      <c r="AQ315" s="94"/>
      <c r="AR315" s="94"/>
    </row>
    <row r="316" spans="1:44" s="1" customForma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94"/>
      <c r="O316" s="94"/>
      <c r="P316" s="94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94"/>
      <c r="AC316" s="94"/>
      <c r="AD316" s="94"/>
      <c r="AE316" s="94"/>
      <c r="AF316" s="94"/>
      <c r="AG316" s="140"/>
      <c r="AH316" s="140"/>
      <c r="AI316" s="140"/>
      <c r="AJ316" s="140"/>
      <c r="AK316" s="140"/>
      <c r="AL316" s="140"/>
      <c r="AM316" s="140"/>
      <c r="AN316" s="94"/>
      <c r="AO316" s="94"/>
      <c r="AP316" s="94"/>
      <c r="AQ316" s="94"/>
      <c r="AR316" s="94"/>
    </row>
    <row r="317" spans="1:44" s="1" customForma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94"/>
      <c r="O317" s="94"/>
      <c r="P317" s="94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94"/>
      <c r="AC317" s="94"/>
      <c r="AD317" s="94"/>
      <c r="AE317" s="94"/>
      <c r="AF317" s="94"/>
      <c r="AG317" s="140"/>
      <c r="AH317" s="140"/>
      <c r="AI317" s="140"/>
      <c r="AJ317" s="140"/>
      <c r="AK317" s="140"/>
      <c r="AL317" s="140"/>
      <c r="AM317" s="140"/>
      <c r="AN317" s="94"/>
      <c r="AO317" s="94"/>
      <c r="AP317" s="94"/>
      <c r="AQ317" s="94"/>
      <c r="AR317" s="94"/>
    </row>
    <row r="318" spans="1:44" s="1" customForma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4"/>
      <c r="O318" s="94"/>
      <c r="P318" s="94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94"/>
      <c r="AC318" s="94"/>
      <c r="AD318" s="94"/>
      <c r="AE318" s="94"/>
      <c r="AF318" s="94"/>
      <c r="AG318" s="140"/>
      <c r="AH318" s="140"/>
      <c r="AI318" s="140"/>
      <c r="AJ318" s="140"/>
      <c r="AK318" s="140"/>
      <c r="AL318" s="140"/>
      <c r="AM318" s="140"/>
      <c r="AN318" s="94"/>
      <c r="AO318" s="94"/>
      <c r="AP318" s="94"/>
      <c r="AQ318" s="94"/>
      <c r="AR318" s="94"/>
    </row>
    <row r="319" spans="1:44" s="1" customForma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94"/>
      <c r="O319" s="94"/>
      <c r="P319" s="94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94"/>
      <c r="AC319" s="94"/>
      <c r="AD319" s="94"/>
      <c r="AE319" s="94"/>
      <c r="AF319" s="94"/>
      <c r="AG319" s="140"/>
      <c r="AH319" s="140"/>
      <c r="AI319" s="140"/>
      <c r="AJ319" s="140"/>
      <c r="AK319" s="140"/>
      <c r="AL319" s="140"/>
      <c r="AM319" s="140"/>
      <c r="AN319" s="94"/>
      <c r="AO319" s="94"/>
      <c r="AP319" s="94"/>
      <c r="AQ319" s="94"/>
      <c r="AR319" s="94"/>
    </row>
    <row r="320" spans="1:44" s="1" customForma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4"/>
      <c r="O320" s="94"/>
      <c r="P320" s="94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94"/>
      <c r="AC320" s="94"/>
      <c r="AD320" s="94"/>
      <c r="AE320" s="94"/>
      <c r="AF320" s="94"/>
      <c r="AG320" s="140"/>
      <c r="AH320" s="140"/>
      <c r="AI320" s="140"/>
      <c r="AJ320" s="140"/>
      <c r="AK320" s="140"/>
      <c r="AL320" s="140"/>
      <c r="AM320" s="140"/>
      <c r="AN320" s="94"/>
      <c r="AO320" s="94"/>
      <c r="AP320" s="94"/>
      <c r="AQ320" s="94"/>
      <c r="AR320" s="94"/>
    </row>
    <row r="321" spans="1:44" s="1" customForma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94"/>
      <c r="O321" s="94"/>
      <c r="P321" s="94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94"/>
      <c r="AC321" s="94"/>
      <c r="AD321" s="94"/>
      <c r="AE321" s="94"/>
      <c r="AF321" s="94"/>
      <c r="AG321" s="140"/>
      <c r="AH321" s="140"/>
      <c r="AI321" s="140"/>
      <c r="AJ321" s="140"/>
      <c r="AK321" s="140"/>
      <c r="AL321" s="140"/>
      <c r="AM321" s="140"/>
      <c r="AN321" s="94"/>
      <c r="AO321" s="94"/>
      <c r="AP321" s="94"/>
      <c r="AQ321" s="94"/>
      <c r="AR321" s="94"/>
    </row>
    <row r="322" spans="1:44" s="1" customForma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94"/>
      <c r="O322" s="94"/>
      <c r="P322" s="94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94"/>
      <c r="AC322" s="94"/>
      <c r="AD322" s="94"/>
      <c r="AE322" s="94"/>
      <c r="AF322" s="94"/>
      <c r="AG322" s="140"/>
      <c r="AH322" s="140"/>
      <c r="AI322" s="140"/>
      <c r="AJ322" s="140"/>
      <c r="AK322" s="140"/>
      <c r="AL322" s="140"/>
      <c r="AM322" s="140"/>
      <c r="AN322" s="94"/>
      <c r="AO322" s="94"/>
      <c r="AP322" s="94"/>
      <c r="AQ322" s="94"/>
      <c r="AR322" s="94"/>
    </row>
    <row r="323" spans="1:44" s="1" customForma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94"/>
      <c r="O323" s="94"/>
      <c r="P323" s="94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94"/>
      <c r="AC323" s="94"/>
      <c r="AD323" s="94"/>
      <c r="AE323" s="94"/>
      <c r="AF323" s="94"/>
      <c r="AG323" s="140"/>
      <c r="AH323" s="140"/>
      <c r="AI323" s="140"/>
      <c r="AJ323" s="140"/>
      <c r="AK323" s="140"/>
      <c r="AL323" s="140"/>
      <c r="AM323" s="140"/>
      <c r="AN323" s="94"/>
      <c r="AO323" s="94"/>
      <c r="AP323" s="94"/>
      <c r="AQ323" s="94"/>
      <c r="AR323" s="94"/>
    </row>
    <row r="324" spans="1:44" s="1" customForma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94"/>
      <c r="O324" s="94"/>
      <c r="P324" s="94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94"/>
      <c r="AC324" s="94"/>
      <c r="AD324" s="94"/>
      <c r="AE324" s="94"/>
      <c r="AF324" s="94"/>
      <c r="AG324" s="140"/>
      <c r="AH324" s="140"/>
      <c r="AI324" s="140"/>
      <c r="AJ324" s="140"/>
      <c r="AK324" s="140"/>
      <c r="AL324" s="140"/>
      <c r="AM324" s="140"/>
      <c r="AN324" s="94"/>
      <c r="AO324" s="94"/>
      <c r="AP324" s="94"/>
      <c r="AQ324" s="94"/>
      <c r="AR324" s="94"/>
    </row>
    <row r="325" spans="1:44" s="1" customForma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94"/>
      <c r="O325" s="94"/>
      <c r="P325" s="94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94"/>
      <c r="AC325" s="94"/>
      <c r="AD325" s="94"/>
      <c r="AE325" s="94"/>
      <c r="AF325" s="94"/>
      <c r="AG325" s="140"/>
      <c r="AH325" s="140"/>
      <c r="AI325" s="140"/>
      <c r="AJ325" s="140"/>
      <c r="AK325" s="140"/>
      <c r="AL325" s="140"/>
      <c r="AM325" s="140"/>
      <c r="AN325" s="94"/>
      <c r="AO325" s="94"/>
      <c r="AP325" s="94"/>
      <c r="AQ325" s="94"/>
      <c r="AR325" s="94"/>
    </row>
    <row r="326" spans="1:44" s="1" customForma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94"/>
      <c r="O326" s="94"/>
      <c r="P326" s="94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94"/>
      <c r="AC326" s="94"/>
      <c r="AD326" s="94"/>
      <c r="AE326" s="94"/>
      <c r="AF326" s="94"/>
      <c r="AG326" s="140"/>
      <c r="AH326" s="140"/>
      <c r="AI326" s="140"/>
      <c r="AJ326" s="140"/>
      <c r="AK326" s="140"/>
      <c r="AL326" s="140"/>
      <c r="AM326" s="140"/>
      <c r="AN326" s="94"/>
      <c r="AO326" s="94"/>
      <c r="AP326" s="94"/>
      <c r="AQ326" s="94"/>
      <c r="AR326" s="94"/>
    </row>
    <row r="327" spans="1:44" s="1" customForma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94"/>
      <c r="O327" s="94"/>
      <c r="P327" s="94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94"/>
      <c r="AC327" s="94"/>
      <c r="AD327" s="94"/>
      <c r="AE327" s="94"/>
      <c r="AF327" s="94"/>
      <c r="AG327" s="140"/>
      <c r="AH327" s="140"/>
      <c r="AI327" s="140"/>
      <c r="AJ327" s="140"/>
      <c r="AK327" s="140"/>
      <c r="AL327" s="140"/>
      <c r="AM327" s="140"/>
      <c r="AN327" s="94"/>
      <c r="AO327" s="94"/>
      <c r="AP327" s="94"/>
      <c r="AQ327" s="94"/>
      <c r="AR327" s="94"/>
    </row>
    <row r="328" spans="1:44" s="1" customForma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94"/>
      <c r="O328" s="94"/>
      <c r="P328" s="94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94"/>
      <c r="AC328" s="94"/>
      <c r="AD328" s="94"/>
      <c r="AE328" s="94"/>
      <c r="AF328" s="94"/>
      <c r="AG328" s="140"/>
      <c r="AH328" s="140"/>
      <c r="AI328" s="140"/>
      <c r="AJ328" s="140"/>
      <c r="AK328" s="140"/>
      <c r="AL328" s="140"/>
      <c r="AM328" s="140"/>
      <c r="AN328" s="94"/>
      <c r="AO328" s="94"/>
      <c r="AP328" s="94"/>
      <c r="AQ328" s="94"/>
      <c r="AR328" s="94"/>
    </row>
    <row r="329" spans="1:44" s="1" customForma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94"/>
      <c r="O329" s="94"/>
      <c r="P329" s="94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94"/>
      <c r="AC329" s="94"/>
      <c r="AD329" s="94"/>
      <c r="AE329" s="94"/>
      <c r="AF329" s="94"/>
      <c r="AG329" s="140"/>
      <c r="AH329" s="140"/>
      <c r="AI329" s="140"/>
      <c r="AJ329" s="140"/>
      <c r="AK329" s="140"/>
      <c r="AL329" s="140"/>
      <c r="AM329" s="140"/>
      <c r="AN329" s="94"/>
      <c r="AO329" s="94"/>
      <c r="AP329" s="94"/>
      <c r="AQ329" s="94"/>
      <c r="AR329" s="94"/>
    </row>
    <row r="330" spans="1:44" s="1" customForma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94"/>
      <c r="O330" s="94"/>
      <c r="P330" s="94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94"/>
      <c r="AC330" s="94"/>
      <c r="AD330" s="94"/>
      <c r="AE330" s="94"/>
      <c r="AF330" s="94"/>
      <c r="AG330" s="140"/>
      <c r="AH330" s="140"/>
      <c r="AI330" s="140"/>
      <c r="AJ330" s="140"/>
      <c r="AK330" s="140"/>
      <c r="AL330" s="140"/>
      <c r="AM330" s="140"/>
      <c r="AN330" s="94"/>
      <c r="AO330" s="94"/>
      <c r="AP330" s="94"/>
      <c r="AQ330" s="94"/>
      <c r="AR330" s="94"/>
    </row>
    <row r="331" spans="1:44" s="1" customForma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94"/>
      <c r="O331" s="94"/>
      <c r="P331" s="94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94"/>
      <c r="AC331" s="94"/>
      <c r="AD331" s="94"/>
      <c r="AE331" s="94"/>
      <c r="AF331" s="94"/>
      <c r="AG331" s="140"/>
      <c r="AH331" s="140"/>
      <c r="AI331" s="140"/>
      <c r="AJ331" s="140"/>
      <c r="AK331" s="140"/>
      <c r="AL331" s="140"/>
      <c r="AM331" s="140"/>
      <c r="AN331" s="94"/>
      <c r="AO331" s="94"/>
      <c r="AP331" s="94"/>
      <c r="AQ331" s="94"/>
      <c r="AR331" s="94"/>
    </row>
    <row r="332" spans="1:44" s="1" customForma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94"/>
      <c r="O332" s="94"/>
      <c r="P332" s="94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94"/>
      <c r="AC332" s="94"/>
      <c r="AD332" s="94"/>
      <c r="AE332" s="94"/>
      <c r="AF332" s="94"/>
      <c r="AG332" s="140"/>
      <c r="AH332" s="140"/>
      <c r="AI332" s="140"/>
      <c r="AJ332" s="140"/>
      <c r="AK332" s="140"/>
      <c r="AL332" s="140"/>
      <c r="AM332" s="140"/>
      <c r="AN332" s="94"/>
      <c r="AO332" s="94"/>
      <c r="AP332" s="94"/>
      <c r="AQ332" s="94"/>
      <c r="AR332" s="94"/>
    </row>
    <row r="333" spans="1:44" s="1" customForma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94"/>
      <c r="O333" s="94"/>
      <c r="P333" s="94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94"/>
      <c r="AC333" s="94"/>
      <c r="AD333" s="94"/>
      <c r="AE333" s="94"/>
      <c r="AF333" s="94"/>
      <c r="AG333" s="140"/>
      <c r="AH333" s="140"/>
      <c r="AI333" s="140"/>
      <c r="AJ333" s="140"/>
      <c r="AK333" s="140"/>
      <c r="AL333" s="140"/>
      <c r="AM333" s="140"/>
      <c r="AN333" s="94"/>
      <c r="AO333" s="94"/>
      <c r="AP333" s="94"/>
      <c r="AQ333" s="94"/>
      <c r="AR333" s="94"/>
    </row>
    <row r="334" spans="1:44" s="1" customForma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94"/>
      <c r="O334" s="94"/>
      <c r="P334" s="94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94"/>
      <c r="AC334" s="94"/>
      <c r="AD334" s="94"/>
      <c r="AE334" s="94"/>
      <c r="AF334" s="94"/>
      <c r="AG334" s="140"/>
      <c r="AH334" s="140"/>
      <c r="AI334" s="140"/>
      <c r="AJ334" s="140"/>
      <c r="AK334" s="140"/>
      <c r="AL334" s="140"/>
      <c r="AM334" s="140"/>
      <c r="AN334" s="94"/>
      <c r="AO334" s="94"/>
      <c r="AP334" s="94"/>
      <c r="AQ334" s="94"/>
      <c r="AR334" s="94"/>
    </row>
    <row r="335" spans="1:44" s="1" customForma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94"/>
      <c r="O335" s="94"/>
      <c r="P335" s="94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94"/>
      <c r="AC335" s="94"/>
      <c r="AD335" s="94"/>
      <c r="AE335" s="94"/>
      <c r="AF335" s="94"/>
      <c r="AG335" s="140"/>
      <c r="AH335" s="140"/>
      <c r="AI335" s="140"/>
      <c r="AJ335" s="140"/>
      <c r="AK335" s="140"/>
      <c r="AL335" s="140"/>
      <c r="AM335" s="140"/>
      <c r="AN335" s="94"/>
      <c r="AO335" s="94"/>
      <c r="AP335" s="94"/>
      <c r="AQ335" s="94"/>
      <c r="AR335" s="94"/>
    </row>
    <row r="336" spans="1:44" s="1" customForma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94"/>
      <c r="O336" s="94"/>
      <c r="P336" s="94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94"/>
      <c r="AC336" s="94"/>
      <c r="AD336" s="94"/>
      <c r="AE336" s="94"/>
      <c r="AF336" s="94"/>
      <c r="AG336" s="140"/>
      <c r="AH336" s="140"/>
      <c r="AI336" s="140"/>
      <c r="AJ336" s="140"/>
      <c r="AK336" s="140"/>
      <c r="AL336" s="140"/>
      <c r="AM336" s="140"/>
      <c r="AN336" s="94"/>
      <c r="AO336" s="94"/>
      <c r="AP336" s="94"/>
      <c r="AQ336" s="94"/>
      <c r="AR336" s="94"/>
    </row>
    <row r="337" spans="1:44" s="1" customForma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94"/>
      <c r="O337" s="94"/>
      <c r="P337" s="94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94"/>
      <c r="AC337" s="94"/>
      <c r="AD337" s="94"/>
      <c r="AE337" s="94"/>
      <c r="AF337" s="94"/>
      <c r="AG337" s="140"/>
      <c r="AH337" s="140"/>
      <c r="AI337" s="140"/>
      <c r="AJ337" s="140"/>
      <c r="AK337" s="140"/>
      <c r="AL337" s="140"/>
      <c r="AM337" s="140"/>
      <c r="AN337" s="94"/>
      <c r="AO337" s="94"/>
      <c r="AP337" s="94"/>
      <c r="AQ337" s="94"/>
      <c r="AR337" s="94"/>
    </row>
    <row r="338" spans="1:44" s="1" customForma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94"/>
      <c r="O338" s="94"/>
      <c r="P338" s="94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94"/>
      <c r="AC338" s="94"/>
      <c r="AD338" s="94"/>
      <c r="AE338" s="94"/>
      <c r="AF338" s="94"/>
      <c r="AG338" s="140"/>
      <c r="AH338" s="140"/>
      <c r="AI338" s="140"/>
      <c r="AJ338" s="140"/>
      <c r="AK338" s="140"/>
      <c r="AL338" s="140"/>
      <c r="AM338" s="140"/>
      <c r="AN338" s="94"/>
      <c r="AO338" s="94"/>
      <c r="AP338" s="94"/>
      <c r="AQ338" s="94"/>
      <c r="AR338" s="94"/>
    </row>
    <row r="339" spans="1:44" s="1" customForma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94"/>
      <c r="O339" s="94"/>
      <c r="P339" s="94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94"/>
      <c r="AC339" s="94"/>
      <c r="AD339" s="94"/>
      <c r="AE339" s="94"/>
      <c r="AF339" s="94"/>
      <c r="AG339" s="140"/>
      <c r="AH339" s="140"/>
      <c r="AI339" s="140"/>
      <c r="AJ339" s="140"/>
      <c r="AK339" s="140"/>
      <c r="AL339" s="140"/>
      <c r="AM339" s="140"/>
      <c r="AN339" s="94"/>
      <c r="AO339" s="94"/>
      <c r="AP339" s="94"/>
      <c r="AQ339" s="94"/>
      <c r="AR339" s="94"/>
    </row>
    <row r="340" spans="1:44" s="1" customForma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94"/>
      <c r="O340" s="94"/>
      <c r="P340" s="94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94"/>
      <c r="AC340" s="94"/>
      <c r="AD340" s="94"/>
      <c r="AE340" s="94"/>
      <c r="AF340" s="94"/>
      <c r="AG340" s="140"/>
      <c r="AH340" s="140"/>
      <c r="AI340" s="140"/>
      <c r="AJ340" s="140"/>
      <c r="AK340" s="140"/>
      <c r="AL340" s="140"/>
      <c r="AM340" s="140"/>
      <c r="AN340" s="94"/>
      <c r="AO340" s="94"/>
      <c r="AP340" s="94"/>
      <c r="AQ340" s="94"/>
      <c r="AR340" s="94"/>
    </row>
    <row r="341" spans="1:44" s="1" customForma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94"/>
      <c r="O341" s="94"/>
      <c r="P341" s="94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94"/>
      <c r="AC341" s="94"/>
      <c r="AD341" s="94"/>
      <c r="AE341" s="94"/>
      <c r="AF341" s="94"/>
      <c r="AG341" s="140"/>
      <c r="AH341" s="140"/>
      <c r="AI341" s="140"/>
      <c r="AJ341" s="140"/>
      <c r="AK341" s="140"/>
      <c r="AL341" s="140"/>
      <c r="AM341" s="140"/>
      <c r="AN341" s="94"/>
      <c r="AO341" s="94"/>
      <c r="AP341" s="94"/>
      <c r="AQ341" s="94"/>
      <c r="AR341" s="94"/>
    </row>
    <row r="342" spans="1:44" s="1" customForma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94"/>
      <c r="O342" s="94"/>
      <c r="P342" s="94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94"/>
      <c r="AC342" s="94"/>
      <c r="AD342" s="94"/>
      <c r="AE342" s="94"/>
      <c r="AF342" s="94"/>
      <c r="AG342" s="140"/>
      <c r="AH342" s="140"/>
      <c r="AI342" s="140"/>
      <c r="AJ342" s="140"/>
      <c r="AK342" s="140"/>
      <c r="AL342" s="140"/>
      <c r="AM342" s="140"/>
      <c r="AN342" s="94"/>
      <c r="AO342" s="94"/>
      <c r="AP342" s="94"/>
      <c r="AQ342" s="94"/>
      <c r="AR342" s="94"/>
    </row>
    <row r="343" spans="1:44" s="1" customForma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94"/>
      <c r="O343" s="94"/>
      <c r="P343" s="94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94"/>
      <c r="AC343" s="94"/>
      <c r="AD343" s="94"/>
      <c r="AE343" s="94"/>
      <c r="AF343" s="94"/>
      <c r="AG343" s="140"/>
      <c r="AH343" s="140"/>
      <c r="AI343" s="140"/>
      <c r="AJ343" s="140"/>
      <c r="AK343" s="140"/>
      <c r="AL343" s="140"/>
      <c r="AM343" s="140"/>
      <c r="AN343" s="94"/>
      <c r="AO343" s="94"/>
      <c r="AP343" s="94"/>
      <c r="AQ343" s="94"/>
      <c r="AR343" s="94"/>
    </row>
    <row r="344" spans="1:44" s="1" customForma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94"/>
      <c r="O344" s="94"/>
      <c r="P344" s="94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94"/>
      <c r="AC344" s="94"/>
      <c r="AD344" s="94"/>
      <c r="AE344" s="94"/>
      <c r="AF344" s="94"/>
      <c r="AG344" s="140"/>
      <c r="AH344" s="140"/>
      <c r="AI344" s="140"/>
      <c r="AJ344" s="140"/>
      <c r="AK344" s="140"/>
      <c r="AL344" s="140"/>
      <c r="AM344" s="140"/>
      <c r="AN344" s="94"/>
      <c r="AO344" s="94"/>
      <c r="AP344" s="94"/>
      <c r="AQ344" s="94"/>
      <c r="AR344" s="94"/>
    </row>
    <row r="345" spans="1:44" s="1" customForma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94"/>
      <c r="O345" s="94"/>
      <c r="P345" s="94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94"/>
      <c r="AC345" s="94"/>
      <c r="AD345" s="94"/>
      <c r="AE345" s="94"/>
      <c r="AF345" s="94"/>
      <c r="AG345" s="140"/>
      <c r="AH345" s="140"/>
      <c r="AI345" s="140"/>
      <c r="AJ345" s="140"/>
      <c r="AK345" s="140"/>
      <c r="AL345" s="140"/>
      <c r="AM345" s="140"/>
      <c r="AN345" s="94"/>
      <c r="AO345" s="94"/>
      <c r="AP345" s="94"/>
      <c r="AQ345" s="94"/>
      <c r="AR345" s="94"/>
    </row>
    <row r="346" spans="1:44" s="1" customForma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94"/>
      <c r="O346" s="94"/>
      <c r="P346" s="94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94"/>
      <c r="AC346" s="94"/>
      <c r="AD346" s="94"/>
      <c r="AE346" s="94"/>
      <c r="AF346" s="94"/>
      <c r="AG346" s="140"/>
      <c r="AH346" s="140"/>
      <c r="AI346" s="140"/>
      <c r="AJ346" s="140"/>
      <c r="AK346" s="140"/>
      <c r="AL346" s="140"/>
      <c r="AM346" s="140"/>
      <c r="AN346" s="94"/>
      <c r="AO346" s="94"/>
      <c r="AP346" s="94"/>
      <c r="AQ346" s="94"/>
      <c r="AR346" s="94"/>
    </row>
    <row r="347" spans="1:44" s="1" customForma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94"/>
      <c r="O347" s="94"/>
      <c r="P347" s="94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94"/>
      <c r="AC347" s="94"/>
      <c r="AD347" s="94"/>
      <c r="AE347" s="94"/>
      <c r="AF347" s="94"/>
      <c r="AG347" s="140"/>
      <c r="AH347" s="140"/>
      <c r="AI347" s="140"/>
      <c r="AJ347" s="140"/>
      <c r="AK347" s="140"/>
      <c r="AL347" s="140"/>
      <c r="AM347" s="140"/>
      <c r="AN347" s="94"/>
      <c r="AO347" s="94"/>
      <c r="AP347" s="94"/>
      <c r="AQ347" s="94"/>
      <c r="AR347" s="94"/>
    </row>
    <row r="348" spans="1:44" s="1" customForma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94"/>
      <c r="O348" s="94"/>
      <c r="P348" s="94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94"/>
      <c r="AC348" s="94"/>
      <c r="AD348" s="94"/>
      <c r="AE348" s="94"/>
      <c r="AF348" s="94"/>
      <c r="AG348" s="140"/>
      <c r="AH348" s="140"/>
      <c r="AI348" s="140"/>
      <c r="AJ348" s="140"/>
      <c r="AK348" s="140"/>
      <c r="AL348" s="140"/>
      <c r="AM348" s="140"/>
      <c r="AN348" s="94"/>
      <c r="AO348" s="94"/>
      <c r="AP348" s="94"/>
      <c r="AQ348" s="94"/>
      <c r="AR348" s="94"/>
    </row>
    <row r="349" spans="1:44" s="1" customForma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94"/>
      <c r="O349" s="94"/>
      <c r="P349" s="94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94"/>
      <c r="AC349" s="94"/>
      <c r="AD349" s="94"/>
      <c r="AE349" s="94"/>
      <c r="AF349" s="94"/>
      <c r="AG349" s="140"/>
      <c r="AH349" s="140"/>
      <c r="AI349" s="140"/>
      <c r="AJ349" s="140"/>
      <c r="AK349" s="140"/>
      <c r="AL349" s="140"/>
      <c r="AM349" s="140"/>
      <c r="AN349" s="94"/>
      <c r="AO349" s="94"/>
      <c r="AP349" s="94"/>
      <c r="AQ349" s="94"/>
      <c r="AR349" s="94"/>
    </row>
    <row r="350" spans="1:44" s="1" customForma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94"/>
      <c r="O350" s="94"/>
      <c r="P350" s="94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94"/>
      <c r="AC350" s="94"/>
      <c r="AD350" s="94"/>
      <c r="AE350" s="94"/>
      <c r="AF350" s="94"/>
      <c r="AG350" s="140"/>
      <c r="AH350" s="140"/>
      <c r="AI350" s="140"/>
      <c r="AJ350" s="140"/>
      <c r="AK350" s="140"/>
      <c r="AL350" s="140"/>
      <c r="AM350" s="140"/>
      <c r="AN350" s="94"/>
      <c r="AO350" s="94"/>
      <c r="AP350" s="94"/>
      <c r="AQ350" s="94"/>
      <c r="AR350" s="94"/>
    </row>
    <row r="351" spans="1:44" s="1" customForma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94"/>
      <c r="O351" s="94"/>
      <c r="P351" s="94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94"/>
      <c r="AC351" s="94"/>
      <c r="AD351" s="94"/>
      <c r="AE351" s="94"/>
      <c r="AF351" s="94"/>
      <c r="AG351" s="140"/>
      <c r="AH351" s="140"/>
      <c r="AI351" s="140"/>
      <c r="AJ351" s="140"/>
      <c r="AK351" s="140"/>
      <c r="AL351" s="140"/>
      <c r="AM351" s="140"/>
      <c r="AN351" s="94"/>
      <c r="AO351" s="94"/>
      <c r="AP351" s="94"/>
      <c r="AQ351" s="94"/>
      <c r="AR351" s="94"/>
    </row>
    <row r="352" spans="1:44" s="1" customForma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94"/>
      <c r="O352" s="94"/>
      <c r="P352" s="94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94"/>
      <c r="AC352" s="94"/>
      <c r="AD352" s="94"/>
      <c r="AE352" s="94"/>
      <c r="AF352" s="94"/>
      <c r="AG352" s="140"/>
      <c r="AH352" s="140"/>
      <c r="AI352" s="140"/>
      <c r="AJ352" s="140"/>
      <c r="AK352" s="140"/>
      <c r="AL352" s="140"/>
      <c r="AM352" s="140"/>
      <c r="AN352" s="94"/>
      <c r="AO352" s="94"/>
      <c r="AP352" s="94"/>
      <c r="AQ352" s="94"/>
      <c r="AR352" s="94"/>
    </row>
    <row r="353" spans="1:44" s="1" customForma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94"/>
      <c r="O353" s="94"/>
      <c r="P353" s="94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94"/>
      <c r="AC353" s="94"/>
      <c r="AD353" s="94"/>
      <c r="AE353" s="94"/>
      <c r="AF353" s="94"/>
      <c r="AG353" s="140"/>
      <c r="AH353" s="140"/>
      <c r="AI353" s="140"/>
      <c r="AJ353" s="140"/>
      <c r="AK353" s="140"/>
      <c r="AL353" s="140"/>
      <c r="AM353" s="140"/>
      <c r="AN353" s="94"/>
      <c r="AO353" s="94"/>
      <c r="AP353" s="94"/>
      <c r="AQ353" s="94"/>
      <c r="AR353" s="94"/>
    </row>
    <row r="354" spans="1:44" s="1" customForma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94"/>
      <c r="O354" s="94"/>
      <c r="P354" s="94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94"/>
      <c r="AC354" s="94"/>
      <c r="AD354" s="94"/>
      <c r="AE354" s="94"/>
      <c r="AF354" s="94"/>
      <c r="AG354" s="140"/>
      <c r="AH354" s="140"/>
      <c r="AI354" s="140"/>
      <c r="AJ354" s="140"/>
      <c r="AK354" s="140"/>
      <c r="AL354" s="140"/>
      <c r="AM354" s="140"/>
      <c r="AN354" s="94"/>
      <c r="AO354" s="94"/>
      <c r="AP354" s="94"/>
      <c r="AQ354" s="94"/>
      <c r="AR354" s="94"/>
    </row>
    <row r="355" spans="1:44" s="1" customForma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94"/>
      <c r="O355" s="94"/>
      <c r="P355" s="94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94"/>
      <c r="AC355" s="94"/>
      <c r="AD355" s="94"/>
      <c r="AE355" s="94"/>
      <c r="AF355" s="94"/>
      <c r="AG355" s="140"/>
      <c r="AH355" s="140"/>
      <c r="AI355" s="140"/>
      <c r="AJ355" s="140"/>
      <c r="AK355" s="140"/>
      <c r="AL355" s="140"/>
      <c r="AM355" s="140"/>
      <c r="AN355" s="94"/>
      <c r="AO355" s="94"/>
      <c r="AP355" s="94"/>
      <c r="AQ355" s="94"/>
      <c r="AR355" s="94"/>
    </row>
    <row r="356" spans="1:44" s="1" customForma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94"/>
      <c r="O356" s="94"/>
      <c r="P356" s="94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94"/>
      <c r="AC356" s="94"/>
      <c r="AD356" s="94"/>
      <c r="AE356" s="94"/>
      <c r="AF356" s="94"/>
      <c r="AG356" s="140"/>
      <c r="AH356" s="140"/>
      <c r="AI356" s="140"/>
      <c r="AJ356" s="140"/>
      <c r="AK356" s="140"/>
      <c r="AL356" s="140"/>
      <c r="AM356" s="140"/>
      <c r="AN356" s="94"/>
      <c r="AO356" s="94"/>
      <c r="AP356" s="94"/>
      <c r="AQ356" s="94"/>
      <c r="AR356" s="94"/>
    </row>
    <row r="357" spans="1:44" s="1" customForma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94"/>
      <c r="O357" s="94"/>
      <c r="P357" s="94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94"/>
      <c r="AC357" s="94"/>
      <c r="AD357" s="94"/>
      <c r="AE357" s="94"/>
      <c r="AF357" s="94"/>
      <c r="AG357" s="140"/>
      <c r="AH357" s="140"/>
      <c r="AI357" s="140"/>
      <c r="AJ357" s="140"/>
      <c r="AK357" s="140"/>
      <c r="AL357" s="140"/>
      <c r="AM357" s="140"/>
      <c r="AN357" s="94"/>
      <c r="AO357" s="94"/>
      <c r="AP357" s="94"/>
      <c r="AQ357" s="94"/>
      <c r="AR357" s="94"/>
    </row>
    <row r="358" spans="1:44" s="1" customForma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94"/>
      <c r="O358" s="94"/>
      <c r="P358" s="94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94"/>
      <c r="AC358" s="94"/>
      <c r="AD358" s="94"/>
      <c r="AE358" s="94"/>
      <c r="AF358" s="94"/>
      <c r="AG358" s="140"/>
      <c r="AH358" s="140"/>
      <c r="AI358" s="140"/>
      <c r="AJ358" s="140"/>
      <c r="AK358" s="140"/>
      <c r="AL358" s="140"/>
      <c r="AM358" s="140"/>
      <c r="AN358" s="94"/>
      <c r="AO358" s="94"/>
      <c r="AP358" s="94"/>
      <c r="AQ358" s="94"/>
      <c r="AR358" s="94"/>
    </row>
    <row r="359" spans="1:44" s="1" customForma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94"/>
      <c r="O359" s="94"/>
      <c r="P359" s="94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94"/>
      <c r="AC359" s="94"/>
      <c r="AD359" s="94"/>
      <c r="AE359" s="94"/>
      <c r="AF359" s="94"/>
      <c r="AG359" s="140"/>
      <c r="AH359" s="140"/>
      <c r="AI359" s="140"/>
      <c r="AJ359" s="140"/>
      <c r="AK359" s="140"/>
      <c r="AL359" s="140"/>
      <c r="AM359" s="140"/>
      <c r="AN359" s="94"/>
      <c r="AO359" s="94"/>
      <c r="AP359" s="94"/>
      <c r="AQ359" s="94"/>
      <c r="AR359" s="94"/>
    </row>
    <row r="360" spans="1:44" s="1" customForma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94"/>
      <c r="O360" s="94"/>
      <c r="P360" s="94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94"/>
      <c r="AC360" s="94"/>
      <c r="AD360" s="94"/>
      <c r="AE360" s="94"/>
      <c r="AF360" s="94"/>
      <c r="AG360" s="140"/>
      <c r="AH360" s="140"/>
      <c r="AI360" s="140"/>
      <c r="AJ360" s="140"/>
      <c r="AK360" s="140"/>
      <c r="AL360" s="140"/>
      <c r="AM360" s="140"/>
      <c r="AN360" s="94"/>
      <c r="AO360" s="94"/>
      <c r="AP360" s="94"/>
      <c r="AQ360" s="94"/>
      <c r="AR360" s="94"/>
    </row>
    <row r="361" spans="1:44" s="1" customForma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94"/>
      <c r="O361" s="94"/>
      <c r="P361" s="94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94"/>
      <c r="AC361" s="94"/>
      <c r="AD361" s="94"/>
      <c r="AE361" s="94"/>
      <c r="AF361" s="94"/>
      <c r="AG361" s="140"/>
      <c r="AH361" s="140"/>
      <c r="AI361" s="140"/>
      <c r="AJ361" s="140"/>
      <c r="AK361" s="140"/>
      <c r="AL361" s="140"/>
      <c r="AM361" s="140"/>
      <c r="AN361" s="94"/>
      <c r="AO361" s="94"/>
      <c r="AP361" s="94"/>
      <c r="AQ361" s="94"/>
      <c r="AR361" s="94"/>
    </row>
    <row r="362" spans="1:44" s="1" customForma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94"/>
      <c r="O362" s="94"/>
      <c r="P362" s="94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94"/>
      <c r="AC362" s="94"/>
      <c r="AD362" s="94"/>
      <c r="AE362" s="94"/>
      <c r="AF362" s="94"/>
      <c r="AG362" s="140"/>
      <c r="AH362" s="140"/>
      <c r="AI362" s="140"/>
      <c r="AJ362" s="140"/>
      <c r="AK362" s="140"/>
      <c r="AL362" s="140"/>
      <c r="AM362" s="140"/>
      <c r="AN362" s="94"/>
      <c r="AO362" s="94"/>
      <c r="AP362" s="94"/>
      <c r="AQ362" s="94"/>
      <c r="AR362" s="94"/>
    </row>
    <row r="363" spans="1:44" s="1" customForma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94"/>
      <c r="O363" s="94"/>
      <c r="P363" s="94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94"/>
      <c r="AC363" s="94"/>
      <c r="AD363" s="94"/>
      <c r="AE363" s="94"/>
      <c r="AF363" s="94"/>
      <c r="AG363" s="140"/>
      <c r="AH363" s="140"/>
      <c r="AI363" s="140"/>
      <c r="AJ363" s="140"/>
      <c r="AK363" s="140"/>
      <c r="AL363" s="140"/>
      <c r="AM363" s="140"/>
      <c r="AN363" s="94"/>
      <c r="AO363" s="94"/>
      <c r="AP363" s="94"/>
      <c r="AQ363" s="94"/>
      <c r="AR363" s="94"/>
    </row>
    <row r="364" spans="1:44" s="1" customForma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94"/>
      <c r="O364" s="94"/>
      <c r="P364" s="94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94"/>
      <c r="AC364" s="94"/>
      <c r="AD364" s="94"/>
      <c r="AE364" s="94"/>
      <c r="AF364" s="94"/>
      <c r="AG364" s="140"/>
      <c r="AH364" s="140"/>
      <c r="AI364" s="140"/>
      <c r="AJ364" s="140"/>
      <c r="AK364" s="140"/>
      <c r="AL364" s="140"/>
      <c r="AM364" s="140"/>
      <c r="AN364" s="94"/>
      <c r="AO364" s="94"/>
      <c r="AP364" s="94"/>
      <c r="AQ364" s="94"/>
      <c r="AR364" s="94"/>
    </row>
    <row r="365" spans="1:44" s="1" customForma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94"/>
      <c r="O365" s="94"/>
      <c r="P365" s="94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94"/>
      <c r="AC365" s="94"/>
      <c r="AD365" s="94"/>
      <c r="AE365" s="94"/>
      <c r="AF365" s="94"/>
      <c r="AG365" s="140"/>
      <c r="AH365" s="140"/>
      <c r="AI365" s="140"/>
      <c r="AJ365" s="140"/>
      <c r="AK365" s="140"/>
      <c r="AL365" s="140"/>
      <c r="AM365" s="140"/>
      <c r="AN365" s="94"/>
      <c r="AO365" s="94"/>
      <c r="AP365" s="94"/>
      <c r="AQ365" s="94"/>
      <c r="AR365" s="94"/>
    </row>
    <row r="366" spans="1:44" s="1" customForma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94"/>
      <c r="O366" s="94"/>
      <c r="P366" s="94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94"/>
      <c r="AC366" s="94"/>
      <c r="AD366" s="94"/>
      <c r="AE366" s="94"/>
      <c r="AF366" s="94"/>
      <c r="AG366" s="140"/>
      <c r="AH366" s="140"/>
      <c r="AI366" s="140"/>
      <c r="AJ366" s="140"/>
      <c r="AK366" s="140"/>
      <c r="AL366" s="140"/>
      <c r="AM366" s="140"/>
      <c r="AN366" s="94"/>
      <c r="AO366" s="94"/>
      <c r="AP366" s="94"/>
      <c r="AQ366" s="94"/>
      <c r="AR366" s="94"/>
    </row>
    <row r="367" spans="1:44" s="1" customForma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94"/>
      <c r="O367" s="94"/>
      <c r="P367" s="94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94"/>
      <c r="AC367" s="94"/>
      <c r="AD367" s="94"/>
      <c r="AE367" s="94"/>
      <c r="AF367" s="94"/>
      <c r="AG367" s="140"/>
      <c r="AH367" s="140"/>
      <c r="AI367" s="140"/>
      <c r="AJ367" s="140"/>
      <c r="AK367" s="140"/>
      <c r="AL367" s="140"/>
      <c r="AM367" s="140"/>
      <c r="AN367" s="94"/>
      <c r="AO367" s="94"/>
      <c r="AP367" s="94"/>
      <c r="AQ367" s="94"/>
      <c r="AR367" s="94"/>
    </row>
    <row r="368" spans="1:44" s="1" customForma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94"/>
      <c r="O368" s="94"/>
      <c r="P368" s="94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94"/>
      <c r="AC368" s="94"/>
      <c r="AD368" s="94"/>
      <c r="AE368" s="94"/>
      <c r="AF368" s="94"/>
      <c r="AG368" s="140"/>
      <c r="AH368" s="140"/>
      <c r="AI368" s="140"/>
      <c r="AJ368" s="140"/>
      <c r="AK368" s="140"/>
      <c r="AL368" s="140"/>
      <c r="AM368" s="140"/>
      <c r="AN368" s="94"/>
      <c r="AO368" s="94"/>
      <c r="AP368" s="94"/>
      <c r="AQ368" s="94"/>
      <c r="AR368" s="94"/>
    </row>
    <row r="369" spans="1:44" s="1" customForma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94"/>
      <c r="O369" s="94"/>
      <c r="P369" s="94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94"/>
      <c r="AC369" s="94"/>
      <c r="AD369" s="94"/>
      <c r="AE369" s="94"/>
      <c r="AF369" s="94"/>
      <c r="AG369" s="140"/>
      <c r="AH369" s="140"/>
      <c r="AI369" s="140"/>
      <c r="AJ369" s="140"/>
      <c r="AK369" s="140"/>
      <c r="AL369" s="140"/>
      <c r="AM369" s="140"/>
      <c r="AN369" s="94"/>
      <c r="AO369" s="94"/>
      <c r="AP369" s="94"/>
      <c r="AQ369" s="94"/>
      <c r="AR369" s="94"/>
    </row>
    <row r="370" spans="1:44" s="1" customForma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94"/>
      <c r="O370" s="94"/>
      <c r="P370" s="94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94"/>
      <c r="AC370" s="94"/>
      <c r="AD370" s="94"/>
      <c r="AE370" s="94"/>
      <c r="AF370" s="94"/>
      <c r="AG370" s="140"/>
      <c r="AH370" s="140"/>
      <c r="AI370" s="140"/>
      <c r="AJ370" s="140"/>
      <c r="AK370" s="140"/>
      <c r="AL370" s="140"/>
      <c r="AM370" s="140"/>
      <c r="AN370" s="94"/>
      <c r="AO370" s="94"/>
      <c r="AP370" s="94"/>
      <c r="AQ370" s="94"/>
      <c r="AR370" s="94"/>
    </row>
    <row r="371" spans="1:44" s="1" customForma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94"/>
      <c r="O371" s="94"/>
      <c r="P371" s="94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94"/>
      <c r="AC371" s="94"/>
      <c r="AD371" s="94"/>
      <c r="AE371" s="94"/>
      <c r="AF371" s="94"/>
      <c r="AG371" s="140"/>
      <c r="AH371" s="140"/>
      <c r="AI371" s="140"/>
      <c r="AJ371" s="140"/>
      <c r="AK371" s="140"/>
      <c r="AL371" s="140"/>
      <c r="AM371" s="140"/>
      <c r="AN371" s="94"/>
      <c r="AO371" s="94"/>
      <c r="AP371" s="94"/>
      <c r="AQ371" s="94"/>
      <c r="AR371" s="94"/>
    </row>
    <row r="372" spans="1:44" s="1" customForma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94"/>
      <c r="O372" s="94"/>
      <c r="P372" s="94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94"/>
      <c r="AC372" s="94"/>
      <c r="AD372" s="94"/>
      <c r="AE372" s="94"/>
      <c r="AF372" s="94"/>
      <c r="AG372" s="140"/>
      <c r="AH372" s="140"/>
      <c r="AI372" s="140"/>
      <c r="AJ372" s="140"/>
      <c r="AK372" s="140"/>
      <c r="AL372" s="140"/>
      <c r="AM372" s="140"/>
      <c r="AN372" s="94"/>
      <c r="AO372" s="94"/>
      <c r="AP372" s="94"/>
      <c r="AQ372" s="94"/>
      <c r="AR372" s="94"/>
    </row>
    <row r="373" spans="1:44" s="1" customForma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94"/>
      <c r="O373" s="94"/>
      <c r="P373" s="94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94"/>
      <c r="AC373" s="94"/>
      <c r="AD373" s="94"/>
      <c r="AE373" s="94"/>
      <c r="AF373" s="94"/>
      <c r="AG373" s="140"/>
      <c r="AH373" s="140"/>
      <c r="AI373" s="140"/>
      <c r="AJ373" s="140"/>
      <c r="AK373" s="140"/>
      <c r="AL373" s="140"/>
      <c r="AM373" s="140"/>
      <c r="AN373" s="94"/>
      <c r="AO373" s="94"/>
      <c r="AP373" s="94"/>
      <c r="AQ373" s="94"/>
      <c r="AR373" s="94"/>
    </row>
    <row r="374" spans="1:44" s="1" customForma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94"/>
      <c r="O374" s="94"/>
      <c r="P374" s="94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94"/>
      <c r="AC374" s="94"/>
      <c r="AD374" s="94"/>
      <c r="AE374" s="94"/>
      <c r="AF374" s="94"/>
      <c r="AG374" s="140"/>
      <c r="AH374" s="140"/>
      <c r="AI374" s="140"/>
      <c r="AJ374" s="140"/>
      <c r="AK374" s="140"/>
      <c r="AL374" s="140"/>
      <c r="AM374" s="140"/>
      <c r="AN374" s="94"/>
      <c r="AO374" s="94"/>
      <c r="AP374" s="94"/>
      <c r="AQ374" s="94"/>
      <c r="AR374" s="94"/>
    </row>
    <row r="375" spans="1:44" s="1" customForma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94"/>
      <c r="O375" s="94"/>
      <c r="P375" s="94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94"/>
      <c r="AC375" s="94"/>
      <c r="AD375" s="94"/>
      <c r="AE375" s="94"/>
      <c r="AF375" s="94"/>
      <c r="AG375" s="140"/>
      <c r="AH375" s="140"/>
      <c r="AI375" s="140"/>
      <c r="AJ375" s="140"/>
      <c r="AK375" s="140"/>
      <c r="AL375" s="140"/>
      <c r="AM375" s="140"/>
      <c r="AN375" s="94"/>
      <c r="AO375" s="94"/>
      <c r="AP375" s="94"/>
      <c r="AQ375" s="94"/>
      <c r="AR375" s="94"/>
    </row>
    <row r="376" spans="1:44" s="1" customForma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94"/>
      <c r="O376" s="94"/>
      <c r="P376" s="94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94"/>
      <c r="AC376" s="94"/>
      <c r="AD376" s="94"/>
      <c r="AE376" s="94"/>
      <c r="AF376" s="94"/>
      <c r="AG376" s="140"/>
      <c r="AH376" s="140"/>
      <c r="AI376" s="140"/>
      <c r="AJ376" s="140"/>
      <c r="AK376" s="140"/>
      <c r="AL376" s="140"/>
      <c r="AM376" s="140"/>
      <c r="AN376" s="94"/>
      <c r="AO376" s="94"/>
      <c r="AP376" s="94"/>
      <c r="AQ376" s="94"/>
      <c r="AR376" s="94"/>
    </row>
    <row r="377" spans="1:44" s="1" customForma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94"/>
      <c r="O377" s="94"/>
      <c r="P377" s="94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94"/>
      <c r="AC377" s="94"/>
      <c r="AD377" s="94"/>
      <c r="AE377" s="94"/>
      <c r="AF377" s="94"/>
      <c r="AG377" s="140"/>
      <c r="AH377" s="140"/>
      <c r="AI377" s="140"/>
      <c r="AJ377" s="140"/>
      <c r="AK377" s="140"/>
      <c r="AL377" s="140"/>
      <c r="AM377" s="140"/>
      <c r="AN377" s="94"/>
      <c r="AO377" s="94"/>
      <c r="AP377" s="94"/>
      <c r="AQ377" s="94"/>
      <c r="AR377" s="94"/>
    </row>
    <row r="378" spans="1:44" s="1" customForma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94"/>
      <c r="O378" s="94"/>
      <c r="P378" s="94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94"/>
      <c r="AC378" s="94"/>
      <c r="AD378" s="94"/>
      <c r="AE378" s="94"/>
      <c r="AF378" s="94"/>
      <c r="AG378" s="140"/>
      <c r="AH378" s="140"/>
      <c r="AI378" s="140"/>
      <c r="AJ378" s="140"/>
      <c r="AK378" s="140"/>
      <c r="AL378" s="140"/>
      <c r="AM378" s="140"/>
      <c r="AN378" s="94"/>
      <c r="AO378" s="94"/>
      <c r="AP378" s="94"/>
      <c r="AQ378" s="94"/>
      <c r="AR378" s="94"/>
    </row>
    <row r="379" spans="1:44" s="1" customForma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94"/>
      <c r="O379" s="94"/>
      <c r="P379" s="94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94"/>
      <c r="AC379" s="94"/>
      <c r="AD379" s="94"/>
      <c r="AE379" s="94"/>
      <c r="AF379" s="94"/>
      <c r="AG379" s="140"/>
      <c r="AH379" s="140"/>
      <c r="AI379" s="140"/>
      <c r="AJ379" s="140"/>
      <c r="AK379" s="140"/>
      <c r="AL379" s="140"/>
      <c r="AM379" s="140"/>
      <c r="AN379" s="94"/>
      <c r="AO379" s="94"/>
      <c r="AP379" s="94"/>
      <c r="AQ379" s="94"/>
      <c r="AR379" s="94"/>
    </row>
    <row r="380" spans="1:44" s="1" customForma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94"/>
      <c r="O380" s="94"/>
      <c r="P380" s="94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94"/>
      <c r="AC380" s="94"/>
      <c r="AD380" s="94"/>
      <c r="AE380" s="94"/>
      <c r="AF380" s="94"/>
      <c r="AG380" s="140"/>
      <c r="AH380" s="140"/>
      <c r="AI380" s="140"/>
      <c r="AJ380" s="140"/>
      <c r="AK380" s="140"/>
      <c r="AL380" s="140"/>
      <c r="AM380" s="140"/>
      <c r="AN380" s="94"/>
      <c r="AO380" s="94"/>
      <c r="AP380" s="94"/>
      <c r="AQ380" s="94"/>
      <c r="AR380" s="94"/>
    </row>
    <row r="381" spans="1:44" s="1" customForma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94"/>
      <c r="O381" s="94"/>
      <c r="P381" s="94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94"/>
      <c r="AC381" s="94"/>
      <c r="AD381" s="94"/>
      <c r="AE381" s="94"/>
      <c r="AF381" s="94"/>
      <c r="AG381" s="140"/>
      <c r="AH381" s="140"/>
      <c r="AI381" s="140"/>
      <c r="AJ381" s="140"/>
      <c r="AK381" s="140"/>
      <c r="AL381" s="140"/>
      <c r="AM381" s="140"/>
      <c r="AN381" s="94"/>
      <c r="AO381" s="94"/>
      <c r="AP381" s="94"/>
      <c r="AQ381" s="94"/>
      <c r="AR381" s="94"/>
    </row>
    <row r="382" spans="1:44" s="1" customForma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94"/>
      <c r="O382" s="94"/>
      <c r="P382" s="94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94"/>
      <c r="AC382" s="94"/>
      <c r="AD382" s="94"/>
      <c r="AE382" s="94"/>
      <c r="AF382" s="94"/>
      <c r="AG382" s="140"/>
      <c r="AH382" s="140"/>
      <c r="AI382" s="140"/>
      <c r="AJ382" s="140"/>
      <c r="AK382" s="140"/>
      <c r="AL382" s="140"/>
      <c r="AM382" s="140"/>
      <c r="AN382" s="94"/>
      <c r="AO382" s="94"/>
      <c r="AP382" s="94"/>
      <c r="AQ382" s="94"/>
      <c r="AR382" s="94"/>
    </row>
    <row r="383" spans="1:44" s="1" customForma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94"/>
      <c r="O383" s="94"/>
      <c r="P383" s="94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94"/>
      <c r="AC383" s="94"/>
      <c r="AD383" s="94"/>
      <c r="AE383" s="94"/>
      <c r="AF383" s="94"/>
      <c r="AG383" s="140"/>
      <c r="AH383" s="140"/>
      <c r="AI383" s="140"/>
      <c r="AJ383" s="140"/>
      <c r="AK383" s="140"/>
      <c r="AL383" s="140"/>
      <c r="AM383" s="140"/>
      <c r="AN383" s="94"/>
      <c r="AO383" s="94"/>
      <c r="AP383" s="94"/>
      <c r="AQ383" s="94"/>
      <c r="AR383" s="94"/>
    </row>
    <row r="384" spans="1:44" s="1" customForma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94"/>
      <c r="O384" s="94"/>
      <c r="P384" s="94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94"/>
      <c r="AC384" s="94"/>
      <c r="AD384" s="94"/>
      <c r="AE384" s="94"/>
      <c r="AF384" s="94"/>
      <c r="AG384" s="140"/>
      <c r="AH384" s="140"/>
      <c r="AI384" s="140"/>
      <c r="AJ384" s="140"/>
      <c r="AK384" s="140"/>
      <c r="AL384" s="140"/>
      <c r="AM384" s="140"/>
      <c r="AN384" s="94"/>
      <c r="AO384" s="94"/>
      <c r="AP384" s="94"/>
      <c r="AQ384" s="94"/>
      <c r="AR384" s="94"/>
    </row>
    <row r="385" spans="1:44" s="1" customForma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94"/>
      <c r="O385" s="94"/>
      <c r="P385" s="94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94"/>
      <c r="AC385" s="94"/>
      <c r="AD385" s="94"/>
      <c r="AE385" s="94"/>
      <c r="AF385" s="94"/>
      <c r="AG385" s="140"/>
      <c r="AH385" s="140"/>
      <c r="AI385" s="140"/>
      <c r="AJ385" s="140"/>
      <c r="AK385" s="140"/>
      <c r="AL385" s="140"/>
      <c r="AM385" s="140"/>
      <c r="AN385" s="94"/>
      <c r="AO385" s="94"/>
      <c r="AP385" s="94"/>
      <c r="AQ385" s="94"/>
      <c r="AR385" s="94"/>
    </row>
    <row r="386" spans="1:44" s="1" customForma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94"/>
      <c r="O386" s="94"/>
      <c r="P386" s="94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94"/>
      <c r="AC386" s="94"/>
      <c r="AD386" s="94"/>
      <c r="AE386" s="94"/>
      <c r="AF386" s="94"/>
      <c r="AG386" s="140"/>
      <c r="AH386" s="140"/>
      <c r="AI386" s="140"/>
      <c r="AJ386" s="140"/>
      <c r="AK386" s="140"/>
      <c r="AL386" s="140"/>
      <c r="AM386" s="140"/>
      <c r="AN386" s="94"/>
      <c r="AO386" s="94"/>
      <c r="AP386" s="94"/>
      <c r="AQ386" s="94"/>
      <c r="AR386" s="94"/>
    </row>
    <row r="387" spans="1:44" s="1" customForma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94"/>
      <c r="O387" s="94"/>
      <c r="P387" s="94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94"/>
      <c r="AC387" s="94"/>
      <c r="AD387" s="94"/>
      <c r="AE387" s="94"/>
      <c r="AF387" s="94"/>
      <c r="AG387" s="140"/>
      <c r="AH387" s="140"/>
      <c r="AI387" s="140"/>
      <c r="AJ387" s="140"/>
      <c r="AK387" s="140"/>
      <c r="AL387" s="140"/>
      <c r="AM387" s="140"/>
      <c r="AN387" s="94"/>
      <c r="AO387" s="94"/>
      <c r="AP387" s="94"/>
      <c r="AQ387" s="94"/>
      <c r="AR387" s="94"/>
    </row>
    <row r="388" spans="1:44" s="1" customForma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94"/>
      <c r="O388" s="94"/>
      <c r="P388" s="94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94"/>
      <c r="AC388" s="94"/>
      <c r="AD388" s="94"/>
      <c r="AE388" s="94"/>
      <c r="AF388" s="94"/>
      <c r="AG388" s="140"/>
      <c r="AH388" s="140"/>
      <c r="AI388" s="140"/>
      <c r="AJ388" s="140"/>
      <c r="AK388" s="140"/>
      <c r="AL388" s="140"/>
      <c r="AM388" s="140"/>
      <c r="AN388" s="94"/>
      <c r="AO388" s="94"/>
      <c r="AP388" s="94"/>
      <c r="AQ388" s="94"/>
      <c r="AR388" s="94"/>
    </row>
    <row r="389" spans="1:44" s="1" customForma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94"/>
      <c r="O389" s="94"/>
      <c r="P389" s="94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94"/>
      <c r="AC389" s="94"/>
      <c r="AD389" s="94"/>
      <c r="AE389" s="94"/>
      <c r="AF389" s="94"/>
      <c r="AG389" s="140"/>
      <c r="AH389" s="140"/>
      <c r="AI389" s="140"/>
      <c r="AJ389" s="140"/>
      <c r="AK389" s="140"/>
      <c r="AL389" s="140"/>
      <c r="AM389" s="140"/>
      <c r="AN389" s="94"/>
      <c r="AO389" s="94"/>
      <c r="AP389" s="94"/>
      <c r="AQ389" s="94"/>
      <c r="AR389" s="94"/>
    </row>
    <row r="390" spans="1:44" s="1" customForma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94"/>
      <c r="O390" s="94"/>
      <c r="P390" s="94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94"/>
      <c r="AC390" s="94"/>
      <c r="AD390" s="94"/>
      <c r="AE390" s="94"/>
      <c r="AF390" s="94"/>
      <c r="AG390" s="140"/>
      <c r="AH390" s="140"/>
      <c r="AI390" s="140"/>
      <c r="AJ390" s="140"/>
      <c r="AK390" s="140"/>
      <c r="AL390" s="140"/>
      <c r="AM390" s="140"/>
      <c r="AN390" s="94"/>
      <c r="AO390" s="94"/>
      <c r="AP390" s="94"/>
      <c r="AQ390" s="94"/>
      <c r="AR390" s="94"/>
    </row>
    <row r="391" spans="1:44" s="1" customForma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94"/>
      <c r="O391" s="94"/>
      <c r="P391" s="94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94"/>
      <c r="AC391" s="94"/>
      <c r="AD391" s="94"/>
      <c r="AE391" s="94"/>
      <c r="AF391" s="94"/>
      <c r="AG391" s="140"/>
      <c r="AH391" s="140"/>
      <c r="AI391" s="140"/>
      <c r="AJ391" s="140"/>
      <c r="AK391" s="140"/>
      <c r="AL391" s="140"/>
      <c r="AM391" s="140"/>
      <c r="AN391" s="94"/>
      <c r="AO391" s="94"/>
      <c r="AP391" s="94"/>
      <c r="AQ391" s="94"/>
      <c r="AR391" s="94"/>
    </row>
    <row r="392" spans="1:44" s="1" customForma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94"/>
      <c r="O392" s="94"/>
      <c r="P392" s="94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94"/>
      <c r="AC392" s="94"/>
      <c r="AD392" s="94"/>
      <c r="AE392" s="94"/>
      <c r="AF392" s="94"/>
      <c r="AG392" s="140"/>
      <c r="AH392" s="140"/>
      <c r="AI392" s="140"/>
      <c r="AJ392" s="140"/>
      <c r="AK392" s="140"/>
      <c r="AL392" s="140"/>
      <c r="AM392" s="140"/>
      <c r="AN392" s="94"/>
      <c r="AO392" s="94"/>
      <c r="AP392" s="94"/>
      <c r="AQ392" s="94"/>
      <c r="AR392" s="94"/>
    </row>
    <row r="393" spans="1:44" s="1" customForma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94"/>
      <c r="O393" s="94"/>
      <c r="P393" s="94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94"/>
      <c r="AC393" s="94"/>
      <c r="AD393" s="94"/>
      <c r="AE393" s="94"/>
      <c r="AF393" s="94"/>
      <c r="AG393" s="140"/>
      <c r="AH393" s="140"/>
      <c r="AI393" s="140"/>
      <c r="AJ393" s="140"/>
      <c r="AK393" s="140"/>
      <c r="AL393" s="140"/>
      <c r="AM393" s="140"/>
      <c r="AN393" s="94"/>
      <c r="AO393" s="94"/>
      <c r="AP393" s="94"/>
      <c r="AQ393" s="94"/>
      <c r="AR393" s="94"/>
    </row>
    <row r="394" spans="1:44" s="1" customForma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94"/>
      <c r="O394" s="94"/>
      <c r="P394" s="94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94"/>
      <c r="AC394" s="94"/>
      <c r="AD394" s="94"/>
      <c r="AE394" s="94"/>
      <c r="AF394" s="94"/>
      <c r="AG394" s="140"/>
      <c r="AH394" s="140"/>
      <c r="AI394" s="140"/>
      <c r="AJ394" s="140"/>
      <c r="AK394" s="140"/>
      <c r="AL394" s="140"/>
      <c r="AM394" s="140"/>
      <c r="AN394" s="94"/>
      <c r="AO394" s="94"/>
      <c r="AP394" s="94"/>
      <c r="AQ394" s="94"/>
      <c r="AR394" s="94"/>
    </row>
    <row r="395" spans="1:44" s="1" customForma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94"/>
      <c r="O395" s="94"/>
      <c r="P395" s="94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94"/>
      <c r="AC395" s="94"/>
      <c r="AD395" s="94"/>
      <c r="AE395" s="94"/>
      <c r="AF395" s="94"/>
      <c r="AG395" s="140"/>
      <c r="AH395" s="140"/>
      <c r="AI395" s="140"/>
      <c r="AJ395" s="140"/>
      <c r="AK395" s="140"/>
      <c r="AL395" s="140"/>
      <c r="AM395" s="140"/>
      <c r="AN395" s="94"/>
      <c r="AO395" s="94"/>
      <c r="AP395" s="94"/>
      <c r="AQ395" s="94"/>
      <c r="AR395" s="94"/>
    </row>
    <row r="396" spans="1:44" s="1" customForma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94"/>
      <c r="O396" s="94"/>
      <c r="P396" s="94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94"/>
      <c r="AC396" s="94"/>
      <c r="AD396" s="94"/>
      <c r="AE396" s="94"/>
      <c r="AF396" s="94"/>
      <c r="AG396" s="140"/>
      <c r="AH396" s="140"/>
      <c r="AI396" s="140"/>
      <c r="AJ396" s="140"/>
      <c r="AK396" s="140"/>
      <c r="AL396" s="140"/>
      <c r="AM396" s="140"/>
      <c r="AN396" s="94"/>
      <c r="AO396" s="94"/>
      <c r="AP396" s="94"/>
      <c r="AQ396" s="94"/>
      <c r="AR396" s="94"/>
    </row>
    <row r="397" spans="1:44" s="1" customForma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94"/>
      <c r="O397" s="94"/>
      <c r="P397" s="94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94"/>
      <c r="AC397" s="94"/>
      <c r="AD397" s="94"/>
      <c r="AE397" s="94"/>
      <c r="AF397" s="94"/>
      <c r="AG397" s="140"/>
      <c r="AH397" s="140"/>
      <c r="AI397" s="140"/>
      <c r="AJ397" s="140"/>
      <c r="AK397" s="140"/>
      <c r="AL397" s="140"/>
      <c r="AM397" s="140"/>
      <c r="AN397" s="94"/>
      <c r="AO397" s="94"/>
      <c r="AP397" s="94"/>
      <c r="AQ397" s="94"/>
      <c r="AR397" s="94"/>
    </row>
    <row r="398" spans="1:44" s="1" customForma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94"/>
      <c r="O398" s="94"/>
      <c r="P398" s="94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94"/>
      <c r="AC398" s="94"/>
      <c r="AD398" s="94"/>
      <c r="AE398" s="94"/>
      <c r="AF398" s="94"/>
      <c r="AG398" s="140"/>
      <c r="AH398" s="140"/>
      <c r="AI398" s="140"/>
      <c r="AJ398" s="140"/>
      <c r="AK398" s="140"/>
      <c r="AL398" s="140"/>
      <c r="AM398" s="140"/>
      <c r="AN398" s="94"/>
      <c r="AO398" s="94"/>
      <c r="AP398" s="94"/>
      <c r="AQ398" s="94"/>
      <c r="AR398" s="94"/>
    </row>
    <row r="399" spans="1:44" s="1" customForma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94"/>
      <c r="O399" s="94"/>
      <c r="P399" s="94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94"/>
      <c r="AC399" s="94"/>
      <c r="AD399" s="94"/>
      <c r="AE399" s="94"/>
      <c r="AF399" s="94"/>
      <c r="AG399" s="140"/>
      <c r="AH399" s="140"/>
      <c r="AI399" s="140"/>
      <c r="AJ399" s="140"/>
      <c r="AK399" s="140"/>
      <c r="AL399" s="140"/>
      <c r="AM399" s="140"/>
      <c r="AN399" s="94"/>
      <c r="AO399" s="94"/>
      <c r="AP399" s="94"/>
      <c r="AQ399" s="94"/>
      <c r="AR399" s="94"/>
    </row>
    <row r="400" spans="1:44" s="1" customForma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94"/>
      <c r="O400" s="94"/>
      <c r="P400" s="94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94"/>
      <c r="AC400" s="94"/>
      <c r="AD400" s="94"/>
      <c r="AE400" s="94"/>
      <c r="AF400" s="94"/>
      <c r="AG400" s="140"/>
      <c r="AH400" s="140"/>
      <c r="AI400" s="140"/>
      <c r="AJ400" s="140"/>
      <c r="AK400" s="140"/>
      <c r="AL400" s="140"/>
      <c r="AM400" s="140"/>
      <c r="AN400" s="94"/>
      <c r="AO400" s="94"/>
      <c r="AP400" s="94"/>
      <c r="AQ400" s="94"/>
      <c r="AR400" s="94"/>
    </row>
    <row r="401" spans="1:44" s="1" customForma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94"/>
      <c r="O401" s="94"/>
      <c r="P401" s="94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94"/>
      <c r="AC401" s="94"/>
      <c r="AD401" s="94"/>
      <c r="AE401" s="94"/>
      <c r="AF401" s="94"/>
      <c r="AG401" s="140"/>
      <c r="AH401" s="140"/>
      <c r="AI401" s="140"/>
      <c r="AJ401" s="140"/>
      <c r="AK401" s="140"/>
      <c r="AL401" s="140"/>
      <c r="AM401" s="140"/>
      <c r="AN401" s="94"/>
      <c r="AO401" s="94"/>
      <c r="AP401" s="94"/>
      <c r="AQ401" s="94"/>
      <c r="AR401" s="94"/>
    </row>
    <row r="402" spans="1:44" s="1" customForma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94"/>
      <c r="O402" s="94"/>
      <c r="P402" s="94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94"/>
      <c r="AC402" s="94"/>
      <c r="AD402" s="94"/>
      <c r="AE402" s="94"/>
      <c r="AF402" s="94"/>
      <c r="AG402" s="140"/>
      <c r="AH402" s="140"/>
      <c r="AI402" s="140"/>
      <c r="AJ402" s="140"/>
      <c r="AK402" s="140"/>
      <c r="AL402" s="140"/>
      <c r="AM402" s="140"/>
      <c r="AN402" s="94"/>
      <c r="AO402" s="94"/>
      <c r="AP402" s="94"/>
      <c r="AQ402" s="94"/>
      <c r="AR402" s="94"/>
    </row>
    <row r="403" spans="1:44" s="1" customForma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94"/>
      <c r="O403" s="94"/>
      <c r="P403" s="94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94"/>
      <c r="AC403" s="94"/>
      <c r="AD403" s="94"/>
      <c r="AE403" s="94"/>
      <c r="AF403" s="94"/>
      <c r="AG403" s="140"/>
      <c r="AH403" s="140"/>
      <c r="AI403" s="140"/>
      <c r="AJ403" s="140"/>
      <c r="AK403" s="140"/>
      <c r="AL403" s="140"/>
      <c r="AM403" s="140"/>
      <c r="AN403" s="94"/>
      <c r="AO403" s="94"/>
      <c r="AP403" s="94"/>
      <c r="AQ403" s="94"/>
      <c r="AR403" s="94"/>
    </row>
    <row r="404" spans="1:44" s="1" customForma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94"/>
      <c r="O404" s="94"/>
      <c r="P404" s="94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94"/>
      <c r="AC404" s="94"/>
      <c r="AD404" s="94"/>
      <c r="AE404" s="94"/>
      <c r="AF404" s="94"/>
      <c r="AG404" s="140"/>
      <c r="AH404" s="140"/>
      <c r="AI404" s="140"/>
      <c r="AJ404" s="140"/>
      <c r="AK404" s="140"/>
      <c r="AL404" s="140"/>
      <c r="AM404" s="140"/>
      <c r="AN404" s="94"/>
      <c r="AO404" s="94"/>
      <c r="AP404" s="94"/>
      <c r="AQ404" s="94"/>
      <c r="AR404" s="94"/>
    </row>
    <row r="405" spans="1:44" s="1" customForma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94"/>
      <c r="O405" s="94"/>
      <c r="P405" s="94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94"/>
      <c r="AC405" s="94"/>
      <c r="AD405" s="94"/>
      <c r="AE405" s="94"/>
      <c r="AF405" s="94"/>
      <c r="AG405" s="140"/>
      <c r="AH405" s="140"/>
      <c r="AI405" s="140"/>
      <c r="AJ405" s="140"/>
      <c r="AK405" s="140"/>
      <c r="AL405" s="140"/>
      <c r="AM405" s="140"/>
      <c r="AN405" s="94"/>
      <c r="AO405" s="94"/>
      <c r="AP405" s="94"/>
      <c r="AQ405" s="94"/>
      <c r="AR405" s="94"/>
    </row>
    <row r="406" spans="1:44" s="1" customForma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94"/>
      <c r="O406" s="94"/>
      <c r="P406" s="94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94"/>
      <c r="AC406" s="94"/>
      <c r="AD406" s="94"/>
      <c r="AE406" s="94"/>
      <c r="AF406" s="94"/>
      <c r="AG406" s="140"/>
      <c r="AH406" s="140"/>
      <c r="AI406" s="140"/>
      <c r="AJ406" s="140"/>
      <c r="AK406" s="140"/>
      <c r="AL406" s="140"/>
      <c r="AM406" s="140"/>
      <c r="AN406" s="94"/>
      <c r="AO406" s="94"/>
      <c r="AP406" s="94"/>
      <c r="AQ406" s="94"/>
      <c r="AR406" s="94"/>
    </row>
    <row r="407" spans="1:44" s="1" customForma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94"/>
      <c r="O407" s="94"/>
      <c r="P407" s="94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94"/>
      <c r="AC407" s="94"/>
      <c r="AD407" s="94"/>
      <c r="AE407" s="94"/>
      <c r="AF407" s="94"/>
      <c r="AG407" s="140"/>
      <c r="AH407" s="140"/>
      <c r="AI407" s="140"/>
      <c r="AJ407" s="140"/>
      <c r="AK407" s="140"/>
      <c r="AL407" s="140"/>
      <c r="AM407" s="140"/>
      <c r="AN407" s="94"/>
      <c r="AO407" s="94"/>
      <c r="AP407" s="94"/>
      <c r="AQ407" s="94"/>
      <c r="AR407" s="94"/>
    </row>
    <row r="408" spans="1:44" s="1" customForma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94"/>
      <c r="O408" s="94"/>
      <c r="P408" s="94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94"/>
      <c r="AC408" s="94"/>
      <c r="AD408" s="94"/>
      <c r="AE408" s="94"/>
      <c r="AF408" s="94"/>
      <c r="AG408" s="140"/>
      <c r="AH408" s="140"/>
      <c r="AI408" s="140"/>
      <c r="AJ408" s="140"/>
      <c r="AK408" s="140"/>
      <c r="AL408" s="140"/>
      <c r="AM408" s="140"/>
      <c r="AN408" s="94"/>
      <c r="AO408" s="94"/>
      <c r="AP408" s="94"/>
      <c r="AQ408" s="94"/>
      <c r="AR408" s="94"/>
    </row>
    <row r="409" spans="1:44" s="1" customForma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94"/>
      <c r="O409" s="94"/>
      <c r="P409" s="94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94"/>
      <c r="AC409" s="94"/>
      <c r="AD409" s="94"/>
      <c r="AE409" s="94"/>
      <c r="AF409" s="94"/>
      <c r="AG409" s="140"/>
      <c r="AH409" s="140"/>
      <c r="AI409" s="140"/>
      <c r="AJ409" s="140"/>
      <c r="AK409" s="140"/>
      <c r="AL409" s="140"/>
      <c r="AM409" s="140"/>
      <c r="AN409" s="94"/>
      <c r="AO409" s="94"/>
      <c r="AP409" s="94"/>
      <c r="AQ409" s="94"/>
      <c r="AR409" s="94"/>
    </row>
    <row r="410" spans="1:44" s="1" customForma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94"/>
      <c r="O410" s="94"/>
      <c r="P410" s="94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94"/>
      <c r="AC410" s="94"/>
      <c r="AD410" s="94"/>
      <c r="AE410" s="94"/>
      <c r="AF410" s="94"/>
      <c r="AG410" s="140"/>
      <c r="AH410" s="140"/>
      <c r="AI410" s="140"/>
      <c r="AJ410" s="140"/>
      <c r="AK410" s="140"/>
      <c r="AL410" s="140"/>
      <c r="AM410" s="140"/>
      <c r="AN410" s="94"/>
      <c r="AO410" s="94"/>
      <c r="AP410" s="94"/>
      <c r="AQ410" s="94"/>
      <c r="AR410" s="94"/>
    </row>
    <row r="411" spans="1:44" s="1" customForma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94"/>
      <c r="O411" s="94"/>
      <c r="P411" s="94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94"/>
      <c r="AC411" s="94"/>
      <c r="AD411" s="94"/>
      <c r="AE411" s="94"/>
      <c r="AF411" s="94"/>
      <c r="AG411" s="140"/>
      <c r="AH411" s="140"/>
      <c r="AI411" s="140"/>
      <c r="AJ411" s="140"/>
      <c r="AK411" s="140"/>
      <c r="AL411" s="140"/>
      <c r="AM411" s="140"/>
      <c r="AN411" s="94"/>
      <c r="AO411" s="94"/>
      <c r="AP411" s="94"/>
      <c r="AQ411" s="94"/>
      <c r="AR411" s="94"/>
    </row>
    <row r="412" spans="1:44" s="1" customForma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94"/>
      <c r="O412" s="94"/>
      <c r="P412" s="94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94"/>
      <c r="AC412" s="94"/>
      <c r="AD412" s="94"/>
      <c r="AE412" s="94"/>
      <c r="AF412" s="94"/>
      <c r="AG412" s="140"/>
      <c r="AH412" s="140"/>
      <c r="AI412" s="140"/>
      <c r="AJ412" s="140"/>
      <c r="AK412" s="140"/>
      <c r="AL412" s="140"/>
      <c r="AM412" s="140"/>
      <c r="AN412" s="94"/>
      <c r="AO412" s="94"/>
      <c r="AP412" s="94"/>
      <c r="AQ412" s="94"/>
      <c r="AR412" s="94"/>
    </row>
    <row r="413" spans="1:44" s="1" customForma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94"/>
      <c r="O413" s="94"/>
      <c r="P413" s="94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94"/>
      <c r="AC413" s="94"/>
      <c r="AD413" s="94"/>
      <c r="AE413" s="94"/>
      <c r="AF413" s="94"/>
      <c r="AG413" s="140"/>
      <c r="AH413" s="140"/>
      <c r="AI413" s="140"/>
      <c r="AJ413" s="140"/>
      <c r="AK413" s="140"/>
      <c r="AL413" s="140"/>
      <c r="AM413" s="140"/>
      <c r="AN413" s="94"/>
      <c r="AO413" s="94"/>
      <c r="AP413" s="94"/>
      <c r="AQ413" s="94"/>
      <c r="AR413" s="94"/>
    </row>
    <row r="414" spans="1:44" s="1" customForma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94"/>
      <c r="O414" s="94"/>
      <c r="P414" s="94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94"/>
      <c r="AC414" s="94"/>
      <c r="AD414" s="94"/>
      <c r="AE414" s="94"/>
      <c r="AF414" s="94"/>
      <c r="AG414" s="140"/>
      <c r="AH414" s="140"/>
      <c r="AI414" s="140"/>
      <c r="AJ414" s="140"/>
      <c r="AK414" s="140"/>
      <c r="AL414" s="140"/>
      <c r="AM414" s="140"/>
      <c r="AN414" s="94"/>
      <c r="AO414" s="94"/>
      <c r="AP414" s="94"/>
      <c r="AQ414" s="94"/>
      <c r="AR414" s="94"/>
    </row>
    <row r="415" spans="1:44" s="1" customForma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94"/>
      <c r="O415" s="94"/>
      <c r="P415" s="94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94"/>
      <c r="AC415" s="94"/>
      <c r="AD415" s="94"/>
      <c r="AE415" s="94"/>
      <c r="AF415" s="94"/>
      <c r="AG415" s="140"/>
      <c r="AH415" s="140"/>
      <c r="AI415" s="140"/>
      <c r="AJ415" s="140"/>
      <c r="AK415" s="140"/>
      <c r="AL415" s="140"/>
      <c r="AM415" s="140"/>
      <c r="AN415" s="94"/>
      <c r="AO415" s="94"/>
      <c r="AP415" s="94"/>
      <c r="AQ415" s="94"/>
      <c r="AR415" s="94"/>
    </row>
    <row r="416" spans="1:44" s="1" customForma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94"/>
      <c r="O416" s="94"/>
      <c r="P416" s="94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94"/>
      <c r="AC416" s="94"/>
      <c r="AD416" s="94"/>
      <c r="AE416" s="94"/>
      <c r="AF416" s="94"/>
      <c r="AG416" s="140"/>
      <c r="AH416" s="140"/>
      <c r="AI416" s="140"/>
      <c r="AJ416" s="140"/>
      <c r="AK416" s="140"/>
      <c r="AL416" s="140"/>
      <c r="AM416" s="140"/>
      <c r="AN416" s="94"/>
      <c r="AO416" s="94"/>
      <c r="AP416" s="94"/>
      <c r="AQ416" s="94"/>
      <c r="AR416" s="94"/>
    </row>
    <row r="417" spans="1:44" s="1" customForma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94"/>
      <c r="O417" s="94"/>
      <c r="P417" s="94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94"/>
      <c r="AC417" s="94"/>
      <c r="AD417" s="94"/>
      <c r="AE417" s="94"/>
      <c r="AF417" s="94"/>
      <c r="AG417" s="140"/>
      <c r="AH417" s="140"/>
      <c r="AI417" s="140"/>
      <c r="AJ417" s="140"/>
      <c r="AK417" s="140"/>
      <c r="AL417" s="140"/>
      <c r="AM417" s="140"/>
      <c r="AN417" s="94"/>
      <c r="AO417" s="94"/>
      <c r="AP417" s="94"/>
      <c r="AQ417" s="94"/>
      <c r="AR417" s="94"/>
    </row>
    <row r="418" spans="1:44" s="1" customForma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94"/>
      <c r="O418" s="94"/>
      <c r="P418" s="94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94"/>
      <c r="AC418" s="94"/>
      <c r="AD418" s="94"/>
      <c r="AE418" s="94"/>
      <c r="AF418" s="94"/>
      <c r="AG418" s="140"/>
      <c r="AH418" s="140"/>
      <c r="AI418" s="140"/>
      <c r="AJ418" s="140"/>
      <c r="AK418" s="140"/>
      <c r="AL418" s="140"/>
      <c r="AM418" s="140"/>
      <c r="AN418" s="94"/>
      <c r="AO418" s="94"/>
      <c r="AP418" s="94"/>
      <c r="AQ418" s="94"/>
      <c r="AR418" s="94"/>
    </row>
    <row r="419" spans="1:44" s="1" customForma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94"/>
      <c r="O419" s="94"/>
      <c r="P419" s="94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94"/>
      <c r="AC419" s="94"/>
      <c r="AD419" s="94"/>
      <c r="AE419" s="94"/>
      <c r="AF419" s="94"/>
      <c r="AG419" s="140"/>
      <c r="AH419" s="140"/>
      <c r="AI419" s="140"/>
      <c r="AJ419" s="140"/>
      <c r="AK419" s="140"/>
      <c r="AL419" s="140"/>
      <c r="AM419" s="140"/>
      <c r="AN419" s="94"/>
      <c r="AO419" s="94"/>
      <c r="AP419" s="94"/>
      <c r="AQ419" s="94"/>
      <c r="AR419" s="94"/>
    </row>
    <row r="420" spans="1:44" s="1" customForma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94"/>
      <c r="O420" s="94"/>
      <c r="P420" s="94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94"/>
      <c r="AC420" s="94"/>
      <c r="AD420" s="94"/>
      <c r="AE420" s="94"/>
      <c r="AF420" s="94"/>
      <c r="AG420" s="140"/>
      <c r="AH420" s="140"/>
      <c r="AI420" s="140"/>
      <c r="AJ420" s="140"/>
      <c r="AK420" s="140"/>
      <c r="AL420" s="140"/>
      <c r="AM420" s="140"/>
      <c r="AN420" s="94"/>
      <c r="AO420" s="94"/>
      <c r="AP420" s="94"/>
      <c r="AQ420" s="94"/>
      <c r="AR420" s="94"/>
    </row>
    <row r="421" spans="1:44" s="1" customForma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94"/>
      <c r="O421" s="94"/>
      <c r="P421" s="94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94"/>
      <c r="AC421" s="94"/>
      <c r="AD421" s="94"/>
      <c r="AE421" s="94"/>
      <c r="AF421" s="94"/>
      <c r="AG421" s="140"/>
      <c r="AH421" s="140"/>
      <c r="AI421" s="140"/>
      <c r="AJ421" s="140"/>
      <c r="AK421" s="140"/>
      <c r="AL421" s="140"/>
      <c r="AM421" s="140"/>
      <c r="AN421" s="94"/>
      <c r="AO421" s="94"/>
      <c r="AP421" s="94"/>
      <c r="AQ421" s="94"/>
      <c r="AR421" s="94"/>
    </row>
    <row r="422" spans="1:44" s="1" customForma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94"/>
      <c r="O422" s="94"/>
      <c r="P422" s="94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94"/>
      <c r="AC422" s="94"/>
      <c r="AD422" s="94"/>
      <c r="AE422" s="94"/>
      <c r="AF422" s="94"/>
      <c r="AG422" s="140"/>
      <c r="AH422" s="140"/>
      <c r="AI422" s="140"/>
      <c r="AJ422" s="140"/>
      <c r="AK422" s="140"/>
      <c r="AL422" s="140"/>
      <c r="AM422" s="140"/>
      <c r="AN422" s="94"/>
      <c r="AO422" s="94"/>
      <c r="AP422" s="94"/>
      <c r="AQ422" s="94"/>
      <c r="AR422" s="94"/>
    </row>
    <row r="423" spans="1:44" s="1" customForma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94"/>
      <c r="O423" s="94"/>
      <c r="P423" s="94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94"/>
      <c r="AC423" s="94"/>
      <c r="AD423" s="94"/>
      <c r="AE423" s="94"/>
      <c r="AF423" s="94"/>
      <c r="AG423" s="140"/>
      <c r="AH423" s="140"/>
      <c r="AI423" s="140"/>
      <c r="AJ423" s="140"/>
      <c r="AK423" s="140"/>
      <c r="AL423" s="140"/>
      <c r="AM423" s="140"/>
      <c r="AN423" s="94"/>
      <c r="AO423" s="94"/>
      <c r="AP423" s="94"/>
      <c r="AQ423" s="94"/>
      <c r="AR423" s="94"/>
    </row>
    <row r="424" spans="1:44" s="1" customForma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94"/>
      <c r="O424" s="94"/>
      <c r="P424" s="94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94"/>
      <c r="AC424" s="94"/>
      <c r="AD424" s="94"/>
      <c r="AE424" s="94"/>
      <c r="AF424" s="94"/>
      <c r="AG424" s="140"/>
      <c r="AH424" s="140"/>
      <c r="AI424" s="140"/>
      <c r="AJ424" s="140"/>
      <c r="AK424" s="140"/>
      <c r="AL424" s="140"/>
      <c r="AM424" s="140"/>
      <c r="AN424" s="94"/>
      <c r="AO424" s="94"/>
      <c r="AP424" s="94"/>
      <c r="AQ424" s="94"/>
      <c r="AR424" s="94"/>
    </row>
    <row r="425" spans="1:44" s="1" customForma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94"/>
      <c r="O425" s="94"/>
      <c r="P425" s="94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94"/>
      <c r="AC425" s="94"/>
      <c r="AD425" s="94"/>
      <c r="AE425" s="94"/>
      <c r="AF425" s="94"/>
      <c r="AG425" s="140"/>
      <c r="AH425" s="140"/>
      <c r="AI425" s="140"/>
      <c r="AJ425" s="140"/>
      <c r="AK425" s="140"/>
      <c r="AL425" s="140"/>
      <c r="AM425" s="140"/>
      <c r="AN425" s="94"/>
      <c r="AO425" s="94"/>
      <c r="AP425" s="94"/>
      <c r="AQ425" s="94"/>
      <c r="AR425" s="94"/>
    </row>
    <row r="426" spans="1:44" s="1" customForma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94"/>
      <c r="O426" s="94"/>
      <c r="P426" s="94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94"/>
      <c r="AC426" s="94"/>
      <c r="AD426" s="94"/>
      <c r="AE426" s="94"/>
      <c r="AF426" s="94"/>
      <c r="AG426" s="140"/>
      <c r="AH426" s="140"/>
      <c r="AI426" s="140"/>
      <c r="AJ426" s="140"/>
      <c r="AK426" s="140"/>
      <c r="AL426" s="140"/>
      <c r="AM426" s="140"/>
      <c r="AN426" s="94"/>
      <c r="AO426" s="94"/>
      <c r="AP426" s="94"/>
      <c r="AQ426" s="94"/>
      <c r="AR426" s="94"/>
    </row>
    <row r="427" spans="1:44" s="1" customForma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94"/>
      <c r="O427" s="94"/>
      <c r="P427" s="94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94"/>
      <c r="AC427" s="94"/>
      <c r="AD427" s="94"/>
      <c r="AE427" s="94"/>
      <c r="AF427" s="94"/>
      <c r="AG427" s="140"/>
      <c r="AH427" s="140"/>
      <c r="AI427" s="140"/>
      <c r="AJ427" s="140"/>
      <c r="AK427" s="140"/>
      <c r="AL427" s="140"/>
      <c r="AM427" s="140"/>
      <c r="AN427" s="94"/>
      <c r="AO427" s="94"/>
      <c r="AP427" s="94"/>
      <c r="AQ427" s="94"/>
      <c r="AR427" s="94"/>
    </row>
    <row r="428" spans="1:44" s="1" customForma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94"/>
      <c r="O428" s="94"/>
      <c r="P428" s="94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94"/>
      <c r="AC428" s="94"/>
      <c r="AD428" s="94"/>
      <c r="AE428" s="94"/>
      <c r="AF428" s="94"/>
      <c r="AG428" s="140"/>
      <c r="AH428" s="140"/>
      <c r="AI428" s="140"/>
      <c r="AJ428" s="140"/>
      <c r="AK428" s="140"/>
      <c r="AL428" s="140"/>
      <c r="AM428" s="140"/>
      <c r="AN428" s="94"/>
      <c r="AO428" s="94"/>
      <c r="AP428" s="94"/>
      <c r="AQ428" s="94"/>
      <c r="AR428" s="94"/>
    </row>
    <row r="429" spans="1:44" s="1" customForma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94"/>
      <c r="O429" s="94"/>
      <c r="P429" s="94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94"/>
      <c r="AC429" s="94"/>
      <c r="AD429" s="94"/>
      <c r="AE429" s="94"/>
      <c r="AF429" s="94"/>
      <c r="AG429" s="140"/>
      <c r="AH429" s="140"/>
      <c r="AI429" s="140"/>
      <c r="AJ429" s="140"/>
      <c r="AK429" s="140"/>
      <c r="AL429" s="140"/>
      <c r="AM429" s="140"/>
      <c r="AN429" s="94"/>
      <c r="AO429" s="94"/>
      <c r="AP429" s="94"/>
      <c r="AQ429" s="94"/>
      <c r="AR429" s="94"/>
    </row>
    <row r="430" spans="1:44" s="1" customForma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94"/>
      <c r="O430" s="94"/>
      <c r="P430" s="94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94"/>
      <c r="AC430" s="94"/>
      <c r="AD430" s="94"/>
      <c r="AE430" s="94"/>
      <c r="AF430" s="94"/>
      <c r="AG430" s="140"/>
      <c r="AH430" s="140"/>
      <c r="AI430" s="140"/>
      <c r="AJ430" s="140"/>
      <c r="AK430" s="140"/>
      <c r="AL430" s="140"/>
      <c r="AM430" s="140"/>
      <c r="AN430" s="94"/>
      <c r="AO430" s="94"/>
      <c r="AP430" s="94"/>
      <c r="AQ430" s="94"/>
      <c r="AR430" s="94"/>
    </row>
    <row r="431" spans="1:44" s="1" customForma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94"/>
      <c r="O431" s="94"/>
      <c r="P431" s="94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94"/>
      <c r="AC431" s="94"/>
      <c r="AD431" s="94"/>
      <c r="AE431" s="94"/>
      <c r="AF431" s="94"/>
      <c r="AG431" s="140"/>
      <c r="AH431" s="140"/>
      <c r="AI431" s="140"/>
      <c r="AJ431" s="140"/>
      <c r="AK431" s="140"/>
      <c r="AL431" s="140"/>
      <c r="AM431" s="140"/>
      <c r="AN431" s="94"/>
      <c r="AO431" s="94"/>
      <c r="AP431" s="94"/>
      <c r="AQ431" s="94"/>
      <c r="AR431" s="94"/>
    </row>
    <row r="432" spans="1:44" s="1" customForma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94"/>
      <c r="O432" s="94"/>
      <c r="P432" s="94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94"/>
      <c r="AC432" s="94"/>
      <c r="AD432" s="94"/>
      <c r="AE432" s="94"/>
      <c r="AF432" s="94"/>
      <c r="AG432" s="140"/>
      <c r="AH432" s="140"/>
      <c r="AI432" s="140"/>
      <c r="AJ432" s="140"/>
      <c r="AK432" s="140"/>
      <c r="AL432" s="140"/>
      <c r="AM432" s="140"/>
      <c r="AN432" s="94"/>
      <c r="AO432" s="94"/>
      <c r="AP432" s="94"/>
      <c r="AQ432" s="94"/>
      <c r="AR432" s="94"/>
    </row>
    <row r="433" spans="1:44" s="1" customForma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94"/>
      <c r="O433" s="94"/>
      <c r="P433" s="94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94"/>
      <c r="AC433" s="94"/>
      <c r="AD433" s="94"/>
      <c r="AE433" s="94"/>
      <c r="AF433" s="94"/>
      <c r="AG433" s="140"/>
      <c r="AH433" s="140"/>
      <c r="AI433" s="140"/>
      <c r="AJ433" s="140"/>
      <c r="AK433" s="140"/>
      <c r="AL433" s="140"/>
      <c r="AM433" s="140"/>
      <c r="AN433" s="94"/>
      <c r="AO433" s="94"/>
      <c r="AP433" s="94"/>
      <c r="AQ433" s="94"/>
      <c r="AR433" s="94"/>
    </row>
    <row r="434" spans="1:44" s="1" customForma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94"/>
      <c r="O434" s="94"/>
      <c r="P434" s="94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94"/>
      <c r="AC434" s="94"/>
      <c r="AD434" s="94"/>
      <c r="AE434" s="94"/>
      <c r="AF434" s="94"/>
      <c r="AG434" s="140"/>
      <c r="AH434" s="140"/>
      <c r="AI434" s="140"/>
      <c r="AJ434" s="140"/>
      <c r="AK434" s="140"/>
      <c r="AL434" s="140"/>
      <c r="AM434" s="140"/>
      <c r="AN434" s="94"/>
      <c r="AO434" s="94"/>
      <c r="AP434" s="94"/>
      <c r="AQ434" s="94"/>
      <c r="AR434" s="94"/>
    </row>
    <row r="435" spans="1:44" s="1" customForma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94"/>
      <c r="O435" s="94"/>
      <c r="P435" s="94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94"/>
      <c r="AC435" s="94"/>
      <c r="AD435" s="94"/>
      <c r="AE435" s="94"/>
      <c r="AF435" s="94"/>
      <c r="AG435" s="140"/>
      <c r="AH435" s="140"/>
      <c r="AI435" s="140"/>
      <c r="AJ435" s="140"/>
      <c r="AK435" s="140"/>
      <c r="AL435" s="140"/>
      <c r="AM435" s="140"/>
      <c r="AN435" s="94"/>
      <c r="AO435" s="94"/>
      <c r="AP435" s="94"/>
      <c r="AQ435" s="94"/>
      <c r="AR435" s="94"/>
    </row>
    <row r="436" spans="1:44" s="1" customForma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94"/>
      <c r="O436" s="94"/>
      <c r="P436" s="94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94"/>
      <c r="AC436" s="94"/>
      <c r="AD436" s="94"/>
      <c r="AE436" s="94"/>
      <c r="AF436" s="94"/>
      <c r="AG436" s="140"/>
      <c r="AH436" s="140"/>
      <c r="AI436" s="140"/>
      <c r="AJ436" s="140"/>
      <c r="AK436" s="140"/>
      <c r="AL436" s="140"/>
      <c r="AM436" s="140"/>
      <c r="AN436" s="94"/>
      <c r="AO436" s="94"/>
      <c r="AP436" s="94"/>
      <c r="AQ436" s="94"/>
      <c r="AR436" s="94"/>
    </row>
    <row r="437" spans="1:44" s="1" customForma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94"/>
      <c r="O437" s="94"/>
      <c r="P437" s="94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94"/>
      <c r="AC437" s="94"/>
      <c r="AD437" s="94"/>
      <c r="AE437" s="94"/>
      <c r="AF437" s="94"/>
      <c r="AG437" s="140"/>
      <c r="AH437" s="140"/>
      <c r="AI437" s="140"/>
      <c r="AJ437" s="140"/>
      <c r="AK437" s="140"/>
      <c r="AL437" s="140"/>
      <c r="AM437" s="140"/>
      <c r="AN437" s="94"/>
      <c r="AO437" s="94"/>
      <c r="AP437" s="94"/>
      <c r="AQ437" s="94"/>
      <c r="AR437" s="94"/>
    </row>
    <row r="438" spans="1:44" s="1" customForma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94"/>
      <c r="O438" s="94"/>
      <c r="P438" s="94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94"/>
      <c r="AC438" s="94"/>
      <c r="AD438" s="94"/>
      <c r="AE438" s="94"/>
      <c r="AF438" s="94"/>
      <c r="AG438" s="140"/>
      <c r="AH438" s="140"/>
      <c r="AI438" s="140"/>
      <c r="AJ438" s="140"/>
      <c r="AK438" s="140"/>
      <c r="AL438" s="140"/>
      <c r="AM438" s="140"/>
      <c r="AN438" s="94"/>
      <c r="AO438" s="94"/>
      <c r="AP438" s="94"/>
      <c r="AQ438" s="94"/>
      <c r="AR438" s="94"/>
    </row>
    <row r="439" spans="1:44" s="1" customForma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94"/>
      <c r="O439" s="94"/>
      <c r="P439" s="94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94"/>
      <c r="AC439" s="94"/>
      <c r="AD439" s="94"/>
      <c r="AE439" s="94"/>
      <c r="AF439" s="94"/>
      <c r="AG439" s="140"/>
      <c r="AH439" s="140"/>
      <c r="AI439" s="140"/>
      <c r="AJ439" s="140"/>
      <c r="AK439" s="140"/>
      <c r="AL439" s="140"/>
      <c r="AM439" s="140"/>
      <c r="AN439" s="94"/>
      <c r="AO439" s="94"/>
      <c r="AP439" s="94"/>
      <c r="AQ439" s="94"/>
      <c r="AR439" s="94"/>
    </row>
    <row r="440" spans="1:44" s="1" customForma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94"/>
      <c r="O440" s="94"/>
      <c r="P440" s="94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94"/>
      <c r="AC440" s="94"/>
      <c r="AD440" s="94"/>
      <c r="AE440" s="94"/>
      <c r="AF440" s="94"/>
      <c r="AG440" s="140"/>
      <c r="AH440" s="140"/>
      <c r="AI440" s="140"/>
      <c r="AJ440" s="140"/>
      <c r="AK440" s="140"/>
      <c r="AL440" s="140"/>
      <c r="AM440" s="140"/>
      <c r="AN440" s="94"/>
      <c r="AO440" s="94"/>
      <c r="AP440" s="94"/>
      <c r="AQ440" s="94"/>
      <c r="AR440" s="94"/>
    </row>
    <row r="441" spans="1:44" s="1" customForma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94"/>
      <c r="O441" s="94"/>
      <c r="P441" s="94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94"/>
      <c r="AC441" s="94"/>
      <c r="AD441" s="94"/>
      <c r="AE441" s="94"/>
      <c r="AF441" s="94"/>
      <c r="AG441" s="140"/>
      <c r="AH441" s="140"/>
      <c r="AI441" s="140"/>
      <c r="AJ441" s="140"/>
      <c r="AK441" s="140"/>
      <c r="AL441" s="140"/>
      <c r="AM441" s="140"/>
      <c r="AN441" s="94"/>
      <c r="AO441" s="94"/>
      <c r="AP441" s="94"/>
      <c r="AQ441" s="94"/>
      <c r="AR441" s="94"/>
    </row>
    <row r="442" spans="1:44" s="1" customForma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94"/>
      <c r="O442" s="94"/>
      <c r="P442" s="94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94"/>
      <c r="AC442" s="94"/>
      <c r="AD442" s="94"/>
      <c r="AE442" s="94"/>
      <c r="AF442" s="94"/>
      <c r="AG442" s="140"/>
      <c r="AH442" s="140"/>
      <c r="AI442" s="140"/>
      <c r="AJ442" s="140"/>
      <c r="AK442" s="140"/>
      <c r="AL442" s="140"/>
      <c r="AM442" s="140"/>
      <c r="AN442" s="94"/>
      <c r="AO442" s="94"/>
      <c r="AP442" s="94"/>
      <c r="AQ442" s="94"/>
      <c r="AR442" s="94"/>
    </row>
    <row r="443" spans="1:44" s="1" customForma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94"/>
      <c r="O443" s="94"/>
      <c r="P443" s="94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94"/>
      <c r="AC443" s="94"/>
      <c r="AD443" s="94"/>
      <c r="AE443" s="94"/>
      <c r="AF443" s="94"/>
      <c r="AG443" s="140"/>
      <c r="AH443" s="140"/>
      <c r="AI443" s="140"/>
      <c r="AJ443" s="140"/>
      <c r="AK443" s="140"/>
      <c r="AL443" s="140"/>
      <c r="AM443" s="140"/>
      <c r="AN443" s="94"/>
      <c r="AO443" s="94"/>
      <c r="AP443" s="94"/>
      <c r="AQ443" s="94"/>
      <c r="AR443" s="94"/>
    </row>
    <row r="444" spans="1:44" s="1" customForma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94"/>
      <c r="O444" s="94"/>
      <c r="P444" s="94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94"/>
      <c r="AC444" s="94"/>
      <c r="AD444" s="94"/>
      <c r="AE444" s="94"/>
      <c r="AF444" s="94"/>
      <c r="AG444" s="140"/>
      <c r="AH444" s="140"/>
      <c r="AI444" s="140"/>
      <c r="AJ444" s="140"/>
      <c r="AK444" s="140"/>
      <c r="AL444" s="140"/>
      <c r="AM444" s="140"/>
      <c r="AN444" s="94"/>
      <c r="AO444" s="94"/>
      <c r="AP444" s="94"/>
      <c r="AQ444" s="94"/>
      <c r="AR444" s="94"/>
    </row>
    <row r="445" spans="1:44" s="1" customForma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94"/>
      <c r="O445" s="94"/>
      <c r="P445" s="94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94"/>
      <c r="AC445" s="94"/>
      <c r="AD445" s="94"/>
      <c r="AE445" s="94"/>
      <c r="AF445" s="94"/>
      <c r="AG445" s="140"/>
      <c r="AH445" s="140"/>
      <c r="AI445" s="140"/>
      <c r="AJ445" s="140"/>
      <c r="AK445" s="140"/>
      <c r="AL445" s="140"/>
      <c r="AM445" s="140"/>
      <c r="AN445" s="94"/>
      <c r="AO445" s="94"/>
      <c r="AP445" s="94"/>
      <c r="AQ445" s="94"/>
      <c r="AR445" s="94"/>
    </row>
    <row r="446" spans="1:44" s="1" customForma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94"/>
      <c r="O446" s="94"/>
      <c r="P446" s="94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94"/>
      <c r="AC446" s="94"/>
      <c r="AD446" s="94"/>
      <c r="AE446" s="94"/>
      <c r="AF446" s="94"/>
      <c r="AG446" s="140"/>
      <c r="AH446" s="140"/>
      <c r="AI446" s="140"/>
      <c r="AJ446" s="140"/>
      <c r="AK446" s="140"/>
      <c r="AL446" s="140"/>
      <c r="AM446" s="140"/>
      <c r="AN446" s="94"/>
      <c r="AO446" s="94"/>
      <c r="AP446" s="94"/>
      <c r="AQ446" s="94"/>
      <c r="AR446" s="94"/>
    </row>
    <row r="447" spans="1:44" s="1" customForma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94"/>
      <c r="O447" s="94"/>
      <c r="P447" s="94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94"/>
      <c r="AC447" s="94"/>
      <c r="AD447" s="94"/>
      <c r="AE447" s="94"/>
      <c r="AF447" s="94"/>
      <c r="AG447" s="140"/>
      <c r="AH447" s="140"/>
      <c r="AI447" s="140"/>
      <c r="AJ447" s="140"/>
      <c r="AK447" s="140"/>
      <c r="AL447" s="140"/>
      <c r="AM447" s="140"/>
      <c r="AN447" s="94"/>
      <c r="AO447" s="94"/>
      <c r="AP447" s="94"/>
      <c r="AQ447" s="94"/>
      <c r="AR447" s="94"/>
    </row>
    <row r="448" spans="1:44" s="1" customForma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94"/>
      <c r="O448" s="94"/>
      <c r="P448" s="94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94"/>
      <c r="AC448" s="94"/>
      <c r="AD448" s="94"/>
      <c r="AE448" s="94"/>
      <c r="AF448" s="94"/>
      <c r="AG448" s="140"/>
      <c r="AH448" s="140"/>
      <c r="AI448" s="140"/>
      <c r="AJ448" s="140"/>
      <c r="AK448" s="140"/>
      <c r="AL448" s="140"/>
      <c r="AM448" s="140"/>
      <c r="AN448" s="94"/>
      <c r="AO448" s="94"/>
      <c r="AP448" s="94"/>
      <c r="AQ448" s="94"/>
      <c r="AR448" s="94"/>
    </row>
    <row r="449" spans="1:44" s="1" customForma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94"/>
      <c r="O449" s="94"/>
      <c r="P449" s="94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94"/>
      <c r="AC449" s="94"/>
      <c r="AD449" s="94"/>
      <c r="AE449" s="94"/>
      <c r="AF449" s="94"/>
      <c r="AG449" s="140"/>
      <c r="AH449" s="140"/>
      <c r="AI449" s="140"/>
      <c r="AJ449" s="140"/>
      <c r="AK449" s="140"/>
      <c r="AL449" s="140"/>
      <c r="AM449" s="140"/>
      <c r="AN449" s="94"/>
      <c r="AO449" s="94"/>
      <c r="AP449" s="94"/>
      <c r="AQ449" s="94"/>
      <c r="AR449" s="94"/>
    </row>
    <row r="450" spans="1:44" s="1" customForma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94"/>
      <c r="O450" s="94"/>
      <c r="P450" s="94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94"/>
      <c r="AC450" s="94"/>
      <c r="AD450" s="94"/>
      <c r="AE450" s="94"/>
      <c r="AF450" s="94"/>
      <c r="AG450" s="140"/>
      <c r="AH450" s="140"/>
      <c r="AI450" s="140"/>
      <c r="AJ450" s="140"/>
      <c r="AK450" s="140"/>
      <c r="AL450" s="140"/>
      <c r="AM450" s="140"/>
      <c r="AN450" s="94"/>
      <c r="AO450" s="94"/>
      <c r="AP450" s="94"/>
      <c r="AQ450" s="94"/>
      <c r="AR450" s="94"/>
    </row>
    <row r="451" spans="1:44" s="1" customForma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94"/>
      <c r="O451" s="94"/>
      <c r="P451" s="94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94"/>
      <c r="AC451" s="94"/>
      <c r="AD451" s="94"/>
      <c r="AE451" s="94"/>
      <c r="AF451" s="94"/>
      <c r="AG451" s="140"/>
      <c r="AH451" s="140"/>
      <c r="AI451" s="140"/>
      <c r="AJ451" s="140"/>
      <c r="AK451" s="140"/>
      <c r="AL451" s="140"/>
      <c r="AM451" s="140"/>
      <c r="AN451" s="94"/>
      <c r="AO451" s="94"/>
      <c r="AP451" s="94"/>
      <c r="AQ451" s="94"/>
      <c r="AR451" s="94"/>
    </row>
    <row r="452" spans="1:44" s="1" customForma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94"/>
      <c r="O452" s="94"/>
      <c r="P452" s="94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94"/>
      <c r="AC452" s="94"/>
      <c r="AD452" s="94"/>
      <c r="AE452" s="94"/>
      <c r="AF452" s="94"/>
      <c r="AG452" s="140"/>
      <c r="AH452" s="140"/>
      <c r="AI452" s="140"/>
      <c r="AJ452" s="140"/>
      <c r="AK452" s="140"/>
      <c r="AL452" s="140"/>
      <c r="AM452" s="140"/>
      <c r="AN452" s="94"/>
      <c r="AO452" s="94"/>
      <c r="AP452" s="94"/>
      <c r="AQ452" s="94"/>
      <c r="AR452" s="94"/>
    </row>
    <row r="453" spans="1:44" s="1" customForma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94"/>
      <c r="O453" s="94"/>
      <c r="P453" s="94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94"/>
      <c r="AC453" s="94"/>
      <c r="AD453" s="94"/>
      <c r="AE453" s="94"/>
      <c r="AF453" s="94"/>
      <c r="AG453" s="140"/>
      <c r="AH453" s="140"/>
      <c r="AI453" s="140"/>
      <c r="AJ453" s="140"/>
      <c r="AK453" s="140"/>
      <c r="AL453" s="140"/>
      <c r="AM453" s="140"/>
      <c r="AN453" s="94"/>
      <c r="AO453" s="94"/>
      <c r="AP453" s="94"/>
      <c r="AQ453" s="94"/>
      <c r="AR453" s="94"/>
    </row>
    <row r="454" spans="1:44" s="1" customForma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94"/>
      <c r="O454" s="94"/>
      <c r="P454" s="94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94"/>
      <c r="AC454" s="94"/>
      <c r="AD454" s="94"/>
      <c r="AE454" s="94"/>
      <c r="AF454" s="94"/>
      <c r="AG454" s="140"/>
      <c r="AH454" s="140"/>
      <c r="AI454" s="140"/>
      <c r="AJ454" s="140"/>
      <c r="AK454" s="140"/>
      <c r="AL454" s="140"/>
      <c r="AM454" s="140"/>
      <c r="AN454" s="94"/>
      <c r="AO454" s="94"/>
      <c r="AP454" s="94"/>
      <c r="AQ454" s="94"/>
      <c r="AR454" s="94"/>
    </row>
    <row r="455" spans="1:44" s="1" customForma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94"/>
      <c r="O455" s="94"/>
      <c r="P455" s="94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94"/>
      <c r="AC455" s="94"/>
      <c r="AD455" s="94"/>
      <c r="AE455" s="94"/>
      <c r="AF455" s="94"/>
      <c r="AG455" s="140"/>
      <c r="AH455" s="140"/>
      <c r="AI455" s="140"/>
      <c r="AJ455" s="140"/>
      <c r="AK455" s="140"/>
      <c r="AL455" s="140"/>
      <c r="AM455" s="140"/>
      <c r="AN455" s="94"/>
      <c r="AO455" s="94"/>
      <c r="AP455" s="94"/>
      <c r="AQ455" s="94"/>
      <c r="AR455" s="94"/>
    </row>
    <row r="456" spans="1:44" s="1" customForma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94"/>
      <c r="O456" s="94"/>
      <c r="P456" s="94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94"/>
      <c r="AC456" s="94"/>
      <c r="AD456" s="94"/>
      <c r="AE456" s="94"/>
      <c r="AF456" s="94"/>
      <c r="AG456" s="140"/>
      <c r="AH456" s="140"/>
      <c r="AI456" s="140"/>
      <c r="AJ456" s="140"/>
      <c r="AK456" s="140"/>
      <c r="AL456" s="140"/>
      <c r="AM456" s="140"/>
      <c r="AN456" s="94"/>
      <c r="AO456" s="94"/>
      <c r="AP456" s="94"/>
      <c r="AQ456" s="94"/>
      <c r="AR456" s="94"/>
    </row>
    <row r="457" spans="1:44" s="1" customForma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94"/>
      <c r="O457" s="94"/>
      <c r="P457" s="94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94"/>
      <c r="AC457" s="94"/>
      <c r="AD457" s="94"/>
      <c r="AE457" s="94"/>
      <c r="AF457" s="94"/>
      <c r="AG457" s="140"/>
      <c r="AH457" s="140"/>
      <c r="AI457" s="140"/>
      <c r="AJ457" s="140"/>
      <c r="AK457" s="140"/>
      <c r="AL457" s="140"/>
      <c r="AM457" s="140"/>
      <c r="AN457" s="94"/>
      <c r="AO457" s="94"/>
      <c r="AP457" s="94"/>
      <c r="AQ457" s="94"/>
      <c r="AR457" s="94"/>
    </row>
    <row r="458" spans="1:44" s="1" customForma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94"/>
      <c r="O458" s="94"/>
      <c r="P458" s="94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94"/>
      <c r="AC458" s="94"/>
      <c r="AD458" s="94"/>
      <c r="AE458" s="94"/>
      <c r="AF458" s="94"/>
      <c r="AG458" s="140"/>
      <c r="AH458" s="140"/>
      <c r="AI458" s="140"/>
      <c r="AJ458" s="140"/>
      <c r="AK458" s="140"/>
      <c r="AL458" s="140"/>
      <c r="AM458" s="140"/>
      <c r="AN458" s="94"/>
      <c r="AO458" s="94"/>
      <c r="AP458" s="94"/>
      <c r="AQ458" s="94"/>
      <c r="AR458" s="94"/>
    </row>
    <row r="459" spans="1:44" s="1" customForma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94"/>
      <c r="O459" s="94"/>
      <c r="P459" s="94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94"/>
      <c r="AC459" s="94"/>
      <c r="AD459" s="94"/>
      <c r="AE459" s="94"/>
      <c r="AF459" s="94"/>
      <c r="AG459" s="140"/>
      <c r="AH459" s="140"/>
      <c r="AI459" s="140"/>
      <c r="AJ459" s="140"/>
      <c r="AK459" s="140"/>
      <c r="AL459" s="140"/>
      <c r="AM459" s="140"/>
      <c r="AN459" s="94"/>
      <c r="AO459" s="94"/>
      <c r="AP459" s="94"/>
      <c r="AQ459" s="94"/>
      <c r="AR459" s="94"/>
    </row>
    <row r="460" spans="1:44" s="1" customForma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94"/>
      <c r="O460" s="94"/>
      <c r="P460" s="94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94"/>
      <c r="AC460" s="94"/>
      <c r="AD460" s="94"/>
      <c r="AE460" s="94"/>
      <c r="AF460" s="94"/>
      <c r="AG460" s="140"/>
      <c r="AH460" s="140"/>
      <c r="AI460" s="140"/>
      <c r="AJ460" s="140"/>
      <c r="AK460" s="140"/>
      <c r="AL460" s="140"/>
      <c r="AM460" s="140"/>
      <c r="AN460" s="94"/>
      <c r="AO460" s="94"/>
      <c r="AP460" s="94"/>
      <c r="AQ460" s="94"/>
      <c r="AR460" s="94"/>
    </row>
    <row r="461" spans="1:44" s="1" customForma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94"/>
      <c r="O461" s="94"/>
      <c r="P461" s="94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94"/>
      <c r="AC461" s="94"/>
      <c r="AD461" s="94"/>
      <c r="AE461" s="94"/>
      <c r="AF461" s="94"/>
      <c r="AG461" s="140"/>
      <c r="AH461" s="140"/>
      <c r="AI461" s="140"/>
      <c r="AJ461" s="140"/>
      <c r="AK461" s="140"/>
      <c r="AL461" s="140"/>
      <c r="AM461" s="140"/>
      <c r="AN461" s="94"/>
      <c r="AO461" s="94"/>
      <c r="AP461" s="94"/>
      <c r="AQ461" s="94"/>
      <c r="AR461" s="94"/>
    </row>
    <row r="462" spans="1:44" s="1" customForma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94"/>
      <c r="O462" s="94"/>
      <c r="P462" s="94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94"/>
      <c r="AC462" s="94"/>
      <c r="AD462" s="94"/>
      <c r="AE462" s="94"/>
      <c r="AF462" s="94"/>
      <c r="AG462" s="140"/>
      <c r="AH462" s="140"/>
      <c r="AI462" s="140"/>
      <c r="AJ462" s="140"/>
      <c r="AK462" s="140"/>
      <c r="AL462" s="140"/>
      <c r="AM462" s="140"/>
      <c r="AN462" s="94"/>
      <c r="AO462" s="94"/>
      <c r="AP462" s="94"/>
      <c r="AQ462" s="94"/>
      <c r="AR462" s="94"/>
    </row>
    <row r="463" spans="1:44" s="1" customForma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94"/>
      <c r="O463" s="94"/>
      <c r="P463" s="94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94"/>
      <c r="AC463" s="94"/>
      <c r="AD463" s="94"/>
      <c r="AE463" s="94"/>
      <c r="AF463" s="94"/>
      <c r="AG463" s="140"/>
      <c r="AH463" s="140"/>
      <c r="AI463" s="140"/>
      <c r="AJ463" s="140"/>
      <c r="AK463" s="140"/>
      <c r="AL463" s="140"/>
      <c r="AM463" s="140"/>
      <c r="AN463" s="94"/>
      <c r="AO463" s="94"/>
      <c r="AP463" s="94"/>
      <c r="AQ463" s="94"/>
      <c r="AR463" s="94"/>
    </row>
    <row r="464" spans="1:44" s="1" customForma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94"/>
      <c r="O464" s="94"/>
      <c r="P464" s="94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94"/>
      <c r="AC464" s="94"/>
      <c r="AD464" s="94"/>
      <c r="AE464" s="94"/>
      <c r="AF464" s="94"/>
      <c r="AG464" s="140"/>
      <c r="AH464" s="140"/>
      <c r="AI464" s="140"/>
      <c r="AJ464" s="140"/>
      <c r="AK464" s="140"/>
      <c r="AL464" s="140"/>
      <c r="AM464" s="140"/>
      <c r="AN464" s="94"/>
      <c r="AO464" s="94"/>
      <c r="AP464" s="94"/>
      <c r="AQ464" s="94"/>
      <c r="AR464" s="94"/>
    </row>
    <row r="465" spans="1:44" s="1" customForma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94"/>
      <c r="O465" s="94"/>
      <c r="P465" s="94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94"/>
      <c r="AC465" s="94"/>
      <c r="AD465" s="94"/>
      <c r="AE465" s="94"/>
      <c r="AF465" s="94"/>
      <c r="AG465" s="140"/>
      <c r="AH465" s="140"/>
      <c r="AI465" s="140"/>
      <c r="AJ465" s="140"/>
      <c r="AK465" s="140"/>
      <c r="AL465" s="140"/>
      <c r="AM465" s="140"/>
      <c r="AN465" s="94"/>
      <c r="AO465" s="94"/>
      <c r="AP465" s="94"/>
      <c r="AQ465" s="94"/>
      <c r="AR465" s="94"/>
    </row>
    <row r="466" spans="1:44" s="1" customForma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94"/>
      <c r="O466" s="94"/>
      <c r="P466" s="94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94"/>
      <c r="AC466" s="94"/>
      <c r="AD466" s="94"/>
      <c r="AE466" s="94"/>
      <c r="AF466" s="94"/>
      <c r="AG466" s="140"/>
      <c r="AH466" s="140"/>
      <c r="AI466" s="140"/>
      <c r="AJ466" s="140"/>
      <c r="AK466" s="140"/>
      <c r="AL466" s="140"/>
      <c r="AM466" s="140"/>
      <c r="AN466" s="94"/>
      <c r="AO466" s="94"/>
      <c r="AP466" s="94"/>
      <c r="AQ466" s="94"/>
      <c r="AR466" s="94"/>
    </row>
    <row r="467" spans="1:44" s="1" customForma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94"/>
      <c r="O467" s="94"/>
      <c r="P467" s="94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94"/>
      <c r="AC467" s="94"/>
      <c r="AD467" s="94"/>
      <c r="AE467" s="94"/>
      <c r="AF467" s="94"/>
      <c r="AG467" s="140"/>
      <c r="AH467" s="140"/>
      <c r="AI467" s="140"/>
      <c r="AJ467" s="140"/>
      <c r="AK467" s="140"/>
      <c r="AL467" s="140"/>
      <c r="AM467" s="140"/>
      <c r="AN467" s="94"/>
      <c r="AO467" s="94"/>
      <c r="AP467" s="94"/>
      <c r="AQ467" s="94"/>
      <c r="AR467" s="94"/>
    </row>
    <row r="468" spans="1:44" s="1" customForma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94"/>
      <c r="O468" s="94"/>
      <c r="P468" s="94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94"/>
      <c r="AC468" s="94"/>
      <c r="AD468" s="94"/>
      <c r="AE468" s="94"/>
      <c r="AF468" s="94"/>
      <c r="AG468" s="140"/>
      <c r="AH468" s="140"/>
      <c r="AI468" s="140"/>
      <c r="AJ468" s="140"/>
      <c r="AK468" s="140"/>
      <c r="AL468" s="140"/>
      <c r="AM468" s="140"/>
      <c r="AN468" s="94"/>
      <c r="AO468" s="94"/>
      <c r="AP468" s="94"/>
      <c r="AQ468" s="94"/>
      <c r="AR468" s="94"/>
    </row>
    <row r="469" spans="1:44" s="1" customForma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94"/>
      <c r="O469" s="94"/>
      <c r="P469" s="94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94"/>
      <c r="AC469" s="94"/>
      <c r="AD469" s="94"/>
      <c r="AE469" s="94"/>
      <c r="AF469" s="94"/>
      <c r="AG469" s="140"/>
      <c r="AH469" s="140"/>
      <c r="AI469" s="140"/>
      <c r="AJ469" s="140"/>
      <c r="AK469" s="140"/>
      <c r="AL469" s="140"/>
      <c r="AM469" s="140"/>
      <c r="AN469" s="94"/>
      <c r="AO469" s="94"/>
      <c r="AP469" s="94"/>
      <c r="AQ469" s="94"/>
      <c r="AR469" s="94"/>
    </row>
    <row r="470" spans="1:44" s="1" customForma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94"/>
      <c r="O470" s="94"/>
      <c r="P470" s="94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94"/>
      <c r="AC470" s="94"/>
      <c r="AD470" s="94"/>
      <c r="AE470" s="94"/>
      <c r="AF470" s="94"/>
      <c r="AG470" s="140"/>
      <c r="AH470" s="140"/>
      <c r="AI470" s="140"/>
      <c r="AJ470" s="140"/>
      <c r="AK470" s="140"/>
      <c r="AL470" s="140"/>
      <c r="AM470" s="140"/>
      <c r="AN470" s="94"/>
      <c r="AO470" s="94"/>
      <c r="AP470" s="94"/>
      <c r="AQ470" s="94"/>
      <c r="AR470" s="94"/>
    </row>
    <row r="471" spans="1:44" s="1" customForma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94"/>
      <c r="O471" s="94"/>
      <c r="P471" s="94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94"/>
      <c r="AC471" s="94"/>
      <c r="AD471" s="94"/>
      <c r="AE471" s="94"/>
      <c r="AF471" s="94"/>
      <c r="AG471" s="140"/>
      <c r="AH471" s="140"/>
      <c r="AI471" s="140"/>
      <c r="AJ471" s="140"/>
      <c r="AK471" s="140"/>
      <c r="AL471" s="140"/>
      <c r="AM471" s="140"/>
      <c r="AN471" s="94"/>
      <c r="AO471" s="94"/>
      <c r="AP471" s="94"/>
      <c r="AQ471" s="94"/>
      <c r="AR471" s="94"/>
    </row>
    <row r="472" spans="1:44" s="1" customForma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94"/>
      <c r="O472" s="94"/>
      <c r="P472" s="94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94"/>
      <c r="AC472" s="94"/>
      <c r="AD472" s="94"/>
      <c r="AE472" s="94"/>
      <c r="AF472" s="94"/>
      <c r="AG472" s="140"/>
      <c r="AH472" s="140"/>
      <c r="AI472" s="140"/>
      <c r="AJ472" s="140"/>
      <c r="AK472" s="140"/>
      <c r="AL472" s="140"/>
      <c r="AM472" s="140"/>
      <c r="AN472" s="94"/>
      <c r="AO472" s="94"/>
      <c r="AP472" s="94"/>
      <c r="AQ472" s="94"/>
      <c r="AR472" s="94"/>
    </row>
    <row r="473" spans="1:44" s="1" customForma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94"/>
      <c r="O473" s="94"/>
      <c r="P473" s="94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94"/>
      <c r="AC473" s="94"/>
      <c r="AD473" s="94"/>
      <c r="AE473" s="94"/>
      <c r="AF473" s="94"/>
      <c r="AG473" s="140"/>
      <c r="AH473" s="140"/>
      <c r="AI473" s="140"/>
      <c r="AJ473" s="140"/>
      <c r="AK473" s="140"/>
      <c r="AL473" s="140"/>
      <c r="AM473" s="140"/>
      <c r="AN473" s="94"/>
      <c r="AO473" s="94"/>
      <c r="AP473" s="94"/>
      <c r="AQ473" s="94"/>
      <c r="AR473" s="94"/>
    </row>
    <row r="474" spans="1:44" s="1" customForma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94"/>
      <c r="O474" s="94"/>
      <c r="P474" s="94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94"/>
      <c r="AC474" s="94"/>
      <c r="AD474" s="94"/>
      <c r="AE474" s="94"/>
      <c r="AF474" s="94"/>
      <c r="AG474" s="140"/>
      <c r="AH474" s="140"/>
      <c r="AI474" s="140"/>
      <c r="AJ474" s="140"/>
      <c r="AK474" s="140"/>
      <c r="AL474" s="140"/>
      <c r="AM474" s="140"/>
      <c r="AN474" s="94"/>
      <c r="AO474" s="94"/>
      <c r="AP474" s="94"/>
      <c r="AQ474" s="94"/>
      <c r="AR474" s="94"/>
    </row>
    <row r="475" spans="1:44" s="1" customForma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94"/>
      <c r="O475" s="94"/>
      <c r="P475" s="94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94"/>
      <c r="AC475" s="94"/>
      <c r="AD475" s="94"/>
      <c r="AE475" s="94"/>
      <c r="AF475" s="94"/>
      <c r="AG475" s="140"/>
      <c r="AH475" s="140"/>
      <c r="AI475" s="140"/>
      <c r="AJ475" s="140"/>
      <c r="AK475" s="140"/>
      <c r="AL475" s="140"/>
      <c r="AM475" s="140"/>
      <c r="AN475" s="94"/>
      <c r="AO475" s="94"/>
      <c r="AP475" s="94"/>
      <c r="AQ475" s="94"/>
      <c r="AR475" s="94"/>
    </row>
    <row r="476" spans="1:44" s="1" customForma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94"/>
      <c r="O476" s="94"/>
      <c r="P476" s="94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94"/>
      <c r="AC476" s="94"/>
      <c r="AD476" s="94"/>
      <c r="AE476" s="94"/>
      <c r="AF476" s="94"/>
      <c r="AG476" s="140"/>
      <c r="AH476" s="140"/>
      <c r="AI476" s="140"/>
      <c r="AJ476" s="140"/>
      <c r="AK476" s="140"/>
      <c r="AL476" s="140"/>
      <c r="AM476" s="140"/>
      <c r="AN476" s="94"/>
      <c r="AO476" s="94"/>
      <c r="AP476" s="94"/>
      <c r="AQ476" s="94"/>
      <c r="AR476" s="94"/>
    </row>
    <row r="477" spans="1:44" s="1" customForma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94"/>
      <c r="O477" s="94"/>
      <c r="P477" s="94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94"/>
      <c r="AC477" s="94"/>
      <c r="AD477" s="94"/>
      <c r="AE477" s="94"/>
      <c r="AF477" s="94"/>
      <c r="AG477" s="140"/>
      <c r="AH477" s="140"/>
      <c r="AI477" s="140"/>
      <c r="AJ477" s="140"/>
      <c r="AK477" s="140"/>
      <c r="AL477" s="140"/>
      <c r="AM477" s="140"/>
      <c r="AN477" s="94"/>
      <c r="AO477" s="94"/>
      <c r="AP477" s="94"/>
      <c r="AQ477" s="94"/>
      <c r="AR477" s="94"/>
    </row>
    <row r="478" spans="1:44" s="1" customForma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94"/>
      <c r="O478" s="94"/>
      <c r="P478" s="94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94"/>
      <c r="AC478" s="94"/>
      <c r="AD478" s="94"/>
      <c r="AE478" s="94"/>
      <c r="AF478" s="94"/>
      <c r="AG478" s="140"/>
      <c r="AH478" s="140"/>
      <c r="AI478" s="140"/>
      <c r="AJ478" s="140"/>
      <c r="AK478" s="140"/>
      <c r="AL478" s="140"/>
      <c r="AM478" s="140"/>
      <c r="AN478" s="94"/>
      <c r="AO478" s="94"/>
      <c r="AP478" s="94"/>
      <c r="AQ478" s="94"/>
      <c r="AR478" s="94"/>
    </row>
    <row r="479" spans="1:44" s="1" customForma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94"/>
      <c r="O479" s="94"/>
      <c r="P479" s="94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94"/>
      <c r="AC479" s="94"/>
      <c r="AD479" s="94"/>
      <c r="AE479" s="94"/>
      <c r="AF479" s="94"/>
      <c r="AG479" s="140"/>
      <c r="AH479" s="140"/>
      <c r="AI479" s="140"/>
      <c r="AJ479" s="140"/>
      <c r="AK479" s="140"/>
      <c r="AL479" s="140"/>
      <c r="AM479" s="140"/>
      <c r="AN479" s="94"/>
      <c r="AO479" s="94"/>
      <c r="AP479" s="94"/>
      <c r="AQ479" s="94"/>
      <c r="AR479" s="94"/>
    </row>
    <row r="480" spans="1:44" s="1" customForma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94"/>
      <c r="O480" s="94"/>
      <c r="P480" s="94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94"/>
      <c r="AC480" s="94"/>
      <c r="AD480" s="94"/>
      <c r="AE480" s="94"/>
      <c r="AF480" s="94"/>
      <c r="AG480" s="140"/>
      <c r="AH480" s="140"/>
      <c r="AI480" s="140"/>
      <c r="AJ480" s="140"/>
      <c r="AK480" s="140"/>
      <c r="AL480" s="140"/>
      <c r="AM480" s="140"/>
      <c r="AN480" s="94"/>
      <c r="AO480" s="94"/>
      <c r="AP480" s="94"/>
      <c r="AQ480" s="94"/>
      <c r="AR480" s="94"/>
    </row>
    <row r="481" spans="1:44" s="1" customForma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94"/>
      <c r="O481" s="94"/>
      <c r="P481" s="94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94"/>
      <c r="AC481" s="94"/>
      <c r="AD481" s="94"/>
      <c r="AE481" s="94"/>
      <c r="AF481" s="94"/>
      <c r="AG481" s="140"/>
      <c r="AH481" s="140"/>
      <c r="AI481" s="140"/>
      <c r="AJ481" s="140"/>
      <c r="AK481" s="140"/>
      <c r="AL481" s="140"/>
      <c r="AM481" s="140"/>
      <c r="AN481" s="94"/>
      <c r="AO481" s="94"/>
      <c r="AP481" s="94"/>
      <c r="AQ481" s="94"/>
      <c r="AR481" s="94"/>
    </row>
    <row r="482" spans="1:44" s="1" customForma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94"/>
      <c r="O482" s="94"/>
      <c r="P482" s="94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94"/>
      <c r="AC482" s="94"/>
      <c r="AD482" s="94"/>
      <c r="AE482" s="94"/>
      <c r="AF482" s="94"/>
      <c r="AG482" s="140"/>
      <c r="AH482" s="140"/>
      <c r="AI482" s="140"/>
      <c r="AJ482" s="140"/>
      <c r="AK482" s="140"/>
      <c r="AL482" s="140"/>
      <c r="AM482" s="140"/>
      <c r="AN482" s="94"/>
      <c r="AO482" s="94"/>
      <c r="AP482" s="94"/>
      <c r="AQ482" s="94"/>
      <c r="AR482" s="94"/>
    </row>
    <row r="483" spans="1:44" s="1" customForma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94"/>
      <c r="O483" s="94"/>
      <c r="P483" s="94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94"/>
      <c r="AC483" s="94"/>
      <c r="AD483" s="94"/>
      <c r="AE483" s="94"/>
      <c r="AF483" s="94"/>
      <c r="AG483" s="140"/>
      <c r="AH483" s="140"/>
      <c r="AI483" s="140"/>
      <c r="AJ483" s="140"/>
      <c r="AK483" s="140"/>
      <c r="AL483" s="140"/>
      <c r="AM483" s="140"/>
      <c r="AN483" s="94"/>
      <c r="AO483" s="94"/>
      <c r="AP483" s="94"/>
      <c r="AQ483" s="94"/>
      <c r="AR483" s="94"/>
    </row>
    <row r="484" spans="1:44" s="1" customForma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94"/>
      <c r="O484" s="94"/>
      <c r="P484" s="94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94"/>
      <c r="AC484" s="94"/>
      <c r="AD484" s="94"/>
      <c r="AE484" s="94"/>
      <c r="AF484" s="94"/>
      <c r="AG484" s="140"/>
      <c r="AH484" s="140"/>
      <c r="AI484" s="140"/>
      <c r="AJ484" s="140"/>
      <c r="AK484" s="140"/>
      <c r="AL484" s="140"/>
      <c r="AM484" s="140"/>
      <c r="AN484" s="94"/>
      <c r="AO484" s="94"/>
      <c r="AP484" s="94"/>
      <c r="AQ484" s="94"/>
      <c r="AR484" s="94"/>
    </row>
    <row r="485" spans="1:44" s="1" customForma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94"/>
      <c r="O485" s="94"/>
      <c r="P485" s="94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94"/>
      <c r="AC485" s="94"/>
      <c r="AD485" s="94"/>
      <c r="AE485" s="94"/>
      <c r="AF485" s="94"/>
      <c r="AG485" s="140"/>
      <c r="AH485" s="140"/>
      <c r="AI485" s="140"/>
      <c r="AJ485" s="140"/>
      <c r="AK485" s="140"/>
      <c r="AL485" s="140"/>
      <c r="AM485" s="140"/>
      <c r="AN485" s="94"/>
      <c r="AO485" s="94"/>
      <c r="AP485" s="94"/>
      <c r="AQ485" s="94"/>
      <c r="AR485" s="94"/>
    </row>
    <row r="486" spans="1:44" s="1" customForma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94"/>
      <c r="O486" s="94"/>
      <c r="P486" s="94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94"/>
      <c r="AC486" s="94"/>
      <c r="AD486" s="94"/>
      <c r="AE486" s="94"/>
      <c r="AF486" s="94"/>
      <c r="AG486" s="140"/>
      <c r="AH486" s="140"/>
      <c r="AI486" s="140"/>
      <c r="AJ486" s="140"/>
      <c r="AK486" s="140"/>
      <c r="AL486" s="140"/>
      <c r="AM486" s="140"/>
      <c r="AN486" s="94"/>
      <c r="AO486" s="94"/>
      <c r="AP486" s="94"/>
      <c r="AQ486" s="94"/>
      <c r="AR486" s="94"/>
    </row>
    <row r="487" spans="1:44" s="1" customForma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94"/>
      <c r="O487" s="94"/>
      <c r="P487" s="94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94"/>
      <c r="AC487" s="94"/>
      <c r="AD487" s="94"/>
      <c r="AE487" s="94"/>
      <c r="AF487" s="94"/>
      <c r="AG487" s="140"/>
      <c r="AH487" s="140"/>
      <c r="AI487" s="140"/>
      <c r="AJ487" s="140"/>
      <c r="AK487" s="140"/>
      <c r="AL487" s="140"/>
      <c r="AM487" s="140"/>
      <c r="AN487" s="94"/>
      <c r="AO487" s="94"/>
      <c r="AP487" s="94"/>
      <c r="AQ487" s="94"/>
      <c r="AR487" s="94"/>
    </row>
    <row r="488" spans="1:44" s="1" customForma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94"/>
      <c r="O488" s="94"/>
      <c r="P488" s="94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94"/>
      <c r="AC488" s="94"/>
      <c r="AD488" s="94"/>
      <c r="AE488" s="94"/>
      <c r="AF488" s="94"/>
      <c r="AG488" s="140"/>
      <c r="AH488" s="140"/>
      <c r="AI488" s="140"/>
      <c r="AJ488" s="140"/>
      <c r="AK488" s="140"/>
      <c r="AL488" s="140"/>
      <c r="AM488" s="140"/>
      <c r="AN488" s="94"/>
      <c r="AO488" s="94"/>
      <c r="AP488" s="94"/>
      <c r="AQ488" s="94"/>
      <c r="AR488" s="94"/>
    </row>
    <row r="489" spans="1:44" s="1" customForma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94"/>
      <c r="O489" s="94"/>
      <c r="P489" s="94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94"/>
      <c r="AC489" s="94"/>
      <c r="AD489" s="94"/>
      <c r="AE489" s="94"/>
      <c r="AF489" s="94"/>
      <c r="AG489" s="140"/>
      <c r="AH489" s="140"/>
      <c r="AI489" s="140"/>
      <c r="AJ489" s="140"/>
      <c r="AK489" s="140"/>
      <c r="AL489" s="140"/>
      <c r="AM489" s="140"/>
      <c r="AN489" s="94"/>
      <c r="AO489" s="94"/>
      <c r="AP489" s="94"/>
      <c r="AQ489" s="94"/>
      <c r="AR489" s="94"/>
    </row>
    <row r="490" spans="1:44" s="1" customForma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94"/>
      <c r="O490" s="94"/>
      <c r="P490" s="94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94"/>
      <c r="AC490" s="94"/>
      <c r="AD490" s="94"/>
      <c r="AE490" s="94"/>
      <c r="AF490" s="94"/>
      <c r="AG490" s="140"/>
      <c r="AH490" s="140"/>
      <c r="AI490" s="140"/>
      <c r="AJ490" s="140"/>
      <c r="AK490" s="140"/>
      <c r="AL490" s="140"/>
      <c r="AM490" s="140"/>
      <c r="AN490" s="94"/>
      <c r="AO490" s="94"/>
      <c r="AP490" s="94"/>
      <c r="AQ490" s="94"/>
      <c r="AR490" s="94"/>
    </row>
    <row r="491" spans="1:44" s="1" customForma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94"/>
      <c r="O491" s="94"/>
      <c r="P491" s="94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94"/>
      <c r="AC491" s="94"/>
      <c r="AD491" s="94"/>
      <c r="AE491" s="94"/>
      <c r="AF491" s="94"/>
      <c r="AG491" s="140"/>
      <c r="AH491" s="140"/>
      <c r="AI491" s="140"/>
      <c r="AJ491" s="140"/>
      <c r="AK491" s="140"/>
      <c r="AL491" s="140"/>
      <c r="AM491" s="140"/>
      <c r="AN491" s="94"/>
      <c r="AO491" s="94"/>
      <c r="AP491" s="94"/>
      <c r="AQ491" s="94"/>
      <c r="AR491" s="94"/>
    </row>
    <row r="492" spans="1:44" s="1" customForma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94"/>
      <c r="O492" s="94"/>
      <c r="P492" s="94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94"/>
      <c r="AC492" s="94"/>
      <c r="AD492" s="94"/>
      <c r="AE492" s="94"/>
      <c r="AF492" s="94"/>
      <c r="AG492" s="140"/>
      <c r="AH492" s="140"/>
      <c r="AI492" s="140"/>
      <c r="AJ492" s="140"/>
      <c r="AK492" s="140"/>
      <c r="AL492" s="140"/>
      <c r="AM492" s="140"/>
      <c r="AN492" s="94"/>
      <c r="AO492" s="94"/>
      <c r="AP492" s="94"/>
      <c r="AQ492" s="94"/>
      <c r="AR492" s="94"/>
    </row>
    <row r="493" spans="1:44" s="1" customForma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94"/>
      <c r="O493" s="94"/>
      <c r="P493" s="94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94"/>
      <c r="AC493" s="94"/>
      <c r="AD493" s="94"/>
      <c r="AE493" s="94"/>
      <c r="AF493" s="94"/>
      <c r="AG493" s="140"/>
      <c r="AH493" s="140"/>
      <c r="AI493" s="140"/>
      <c r="AJ493" s="140"/>
      <c r="AK493" s="140"/>
      <c r="AL493" s="140"/>
      <c r="AM493" s="140"/>
      <c r="AN493" s="94"/>
      <c r="AO493" s="94"/>
      <c r="AP493" s="94"/>
      <c r="AQ493" s="94"/>
      <c r="AR493" s="94"/>
    </row>
    <row r="494" spans="1:44" s="1" customForma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94"/>
      <c r="O494" s="94"/>
      <c r="P494" s="94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94"/>
      <c r="AC494" s="94"/>
      <c r="AD494" s="94"/>
      <c r="AE494" s="94"/>
      <c r="AF494" s="94"/>
      <c r="AG494" s="140"/>
      <c r="AH494" s="140"/>
      <c r="AI494" s="140"/>
      <c r="AJ494" s="140"/>
      <c r="AK494" s="140"/>
      <c r="AL494" s="140"/>
      <c r="AM494" s="140"/>
      <c r="AN494" s="94"/>
      <c r="AO494" s="94"/>
      <c r="AP494" s="94"/>
      <c r="AQ494" s="94"/>
      <c r="AR494" s="94"/>
    </row>
    <row r="495" spans="1:44" s="1" customForma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94"/>
      <c r="O495" s="94"/>
      <c r="P495" s="94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94"/>
      <c r="AC495" s="94"/>
      <c r="AD495" s="94"/>
      <c r="AE495" s="94"/>
      <c r="AF495" s="94"/>
      <c r="AG495" s="140"/>
      <c r="AH495" s="140"/>
      <c r="AI495" s="140"/>
      <c r="AJ495" s="140"/>
      <c r="AK495" s="140"/>
      <c r="AL495" s="140"/>
      <c r="AM495" s="140"/>
      <c r="AN495" s="94"/>
      <c r="AO495" s="94"/>
      <c r="AP495" s="94"/>
      <c r="AQ495" s="94"/>
      <c r="AR495" s="94"/>
    </row>
    <row r="496" spans="1:44" s="1" customForma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94"/>
      <c r="O496" s="94"/>
      <c r="P496" s="94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94"/>
      <c r="AC496" s="94"/>
      <c r="AD496" s="94"/>
      <c r="AE496" s="94"/>
      <c r="AF496" s="94"/>
      <c r="AG496" s="140"/>
      <c r="AH496" s="140"/>
      <c r="AI496" s="140"/>
      <c r="AJ496" s="140"/>
      <c r="AK496" s="140"/>
      <c r="AL496" s="140"/>
      <c r="AM496" s="140"/>
      <c r="AN496" s="94"/>
      <c r="AO496" s="94"/>
      <c r="AP496" s="94"/>
      <c r="AQ496" s="94"/>
      <c r="AR496" s="94"/>
    </row>
    <row r="497" spans="1:44" s="1" customForma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94"/>
      <c r="O497" s="94"/>
      <c r="P497" s="94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94"/>
      <c r="AC497" s="94"/>
      <c r="AD497" s="94"/>
      <c r="AE497" s="94"/>
      <c r="AF497" s="94"/>
      <c r="AG497" s="140"/>
      <c r="AH497" s="140"/>
      <c r="AI497" s="140"/>
      <c r="AJ497" s="140"/>
      <c r="AK497" s="140"/>
      <c r="AL497" s="140"/>
      <c r="AM497" s="140"/>
      <c r="AN497" s="94"/>
      <c r="AO497" s="94"/>
      <c r="AP497" s="94"/>
      <c r="AQ497" s="94"/>
      <c r="AR497" s="94"/>
    </row>
    <row r="498" spans="1:44" s="1" customForma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94"/>
      <c r="O498" s="94"/>
      <c r="P498" s="94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94"/>
      <c r="AC498" s="94"/>
      <c r="AD498" s="94"/>
      <c r="AE498" s="94"/>
      <c r="AF498" s="94"/>
      <c r="AG498" s="140"/>
      <c r="AH498" s="140"/>
      <c r="AI498" s="140"/>
      <c r="AJ498" s="140"/>
      <c r="AK498" s="140"/>
      <c r="AL498" s="140"/>
      <c r="AM498" s="140"/>
      <c r="AN498" s="94"/>
      <c r="AO498" s="94"/>
      <c r="AP498" s="94"/>
      <c r="AQ498" s="94"/>
      <c r="AR498" s="94"/>
    </row>
    <row r="499" spans="1:44" s="1" customForma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94"/>
      <c r="O499" s="94"/>
      <c r="P499" s="94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94"/>
      <c r="AC499" s="94"/>
      <c r="AD499" s="94"/>
      <c r="AE499" s="94"/>
      <c r="AF499" s="94"/>
      <c r="AG499" s="140"/>
      <c r="AH499" s="140"/>
      <c r="AI499" s="140"/>
      <c r="AJ499" s="140"/>
      <c r="AK499" s="140"/>
      <c r="AL499" s="140"/>
      <c r="AM499" s="140"/>
      <c r="AN499" s="94"/>
      <c r="AO499" s="94"/>
      <c r="AP499" s="94"/>
      <c r="AQ499" s="94"/>
      <c r="AR499" s="94"/>
    </row>
    <row r="500" spans="1:44" s="1" customForma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94"/>
      <c r="O500" s="94"/>
      <c r="P500" s="94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94"/>
      <c r="AC500" s="94"/>
      <c r="AD500" s="94"/>
      <c r="AE500" s="94"/>
      <c r="AF500" s="94"/>
      <c r="AG500" s="140"/>
      <c r="AH500" s="140"/>
      <c r="AI500" s="140"/>
      <c r="AJ500" s="140"/>
      <c r="AK500" s="140"/>
      <c r="AL500" s="140"/>
      <c r="AM500" s="140"/>
      <c r="AN500" s="94"/>
      <c r="AO500" s="94"/>
      <c r="AP500" s="94"/>
      <c r="AQ500" s="94"/>
      <c r="AR500" s="94"/>
    </row>
    <row r="501" spans="1:44" s="1" customForma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94"/>
      <c r="O501" s="94"/>
      <c r="P501" s="94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94"/>
      <c r="AC501" s="94"/>
      <c r="AD501" s="94"/>
      <c r="AE501" s="94"/>
      <c r="AF501" s="94"/>
      <c r="AG501" s="140"/>
      <c r="AH501" s="140"/>
      <c r="AI501" s="140"/>
      <c r="AJ501" s="140"/>
      <c r="AK501" s="140"/>
      <c r="AL501" s="140"/>
      <c r="AM501" s="140"/>
      <c r="AN501" s="94"/>
      <c r="AO501" s="94"/>
      <c r="AP501" s="94"/>
      <c r="AQ501" s="94"/>
      <c r="AR501" s="94"/>
    </row>
    <row r="502" spans="1:44" s="1" customForma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94"/>
      <c r="O502" s="94"/>
      <c r="P502" s="94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94"/>
      <c r="AC502" s="94"/>
      <c r="AD502" s="94"/>
      <c r="AE502" s="94"/>
      <c r="AF502" s="94"/>
      <c r="AG502" s="140"/>
      <c r="AH502" s="140"/>
      <c r="AI502" s="140"/>
      <c r="AJ502" s="140"/>
      <c r="AK502" s="140"/>
      <c r="AL502" s="140"/>
      <c r="AM502" s="140"/>
      <c r="AN502" s="94"/>
      <c r="AO502" s="94"/>
      <c r="AP502" s="94"/>
      <c r="AQ502" s="94"/>
      <c r="AR502" s="94"/>
    </row>
    <row r="503" spans="1:44" s="1" customForma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94"/>
      <c r="O503" s="94"/>
      <c r="P503" s="94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94"/>
      <c r="AC503" s="94"/>
      <c r="AD503" s="94"/>
      <c r="AE503" s="94"/>
      <c r="AF503" s="94"/>
      <c r="AG503" s="140"/>
      <c r="AH503" s="140"/>
      <c r="AI503" s="140"/>
      <c r="AJ503" s="140"/>
      <c r="AK503" s="140"/>
      <c r="AL503" s="140"/>
      <c r="AM503" s="140"/>
      <c r="AN503" s="94"/>
      <c r="AO503" s="94"/>
      <c r="AP503" s="94"/>
      <c r="AQ503" s="94"/>
      <c r="AR503" s="94"/>
    </row>
    <row r="504" spans="1:44" s="1" customForma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94"/>
      <c r="O504" s="94"/>
      <c r="P504" s="94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94"/>
      <c r="AC504" s="94"/>
      <c r="AD504" s="94"/>
      <c r="AE504" s="94"/>
      <c r="AF504" s="94"/>
      <c r="AG504" s="140"/>
      <c r="AH504" s="140"/>
      <c r="AI504" s="140"/>
      <c r="AJ504" s="140"/>
      <c r="AK504" s="140"/>
      <c r="AL504" s="140"/>
      <c r="AM504" s="140"/>
      <c r="AN504" s="94"/>
      <c r="AO504" s="94"/>
      <c r="AP504" s="94"/>
      <c r="AQ504" s="94"/>
      <c r="AR504" s="94"/>
    </row>
    <row r="505" spans="1:44" s="1" customForma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94"/>
      <c r="O505" s="94"/>
      <c r="P505" s="94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94"/>
      <c r="AC505" s="94"/>
      <c r="AD505" s="94"/>
      <c r="AE505" s="94"/>
      <c r="AF505" s="94"/>
      <c r="AG505" s="140"/>
      <c r="AH505" s="140"/>
      <c r="AI505" s="140"/>
      <c r="AJ505" s="140"/>
      <c r="AK505" s="140"/>
      <c r="AL505" s="140"/>
      <c r="AM505" s="140"/>
      <c r="AN505" s="94"/>
      <c r="AO505" s="94"/>
      <c r="AP505" s="94"/>
      <c r="AQ505" s="94"/>
      <c r="AR505" s="94"/>
    </row>
    <row r="506" spans="1:44" s="1" customForma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94"/>
      <c r="O506" s="94"/>
      <c r="P506" s="94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94"/>
      <c r="AC506" s="94"/>
      <c r="AD506" s="94"/>
      <c r="AE506" s="94"/>
      <c r="AF506" s="94"/>
      <c r="AG506" s="140"/>
      <c r="AH506" s="140"/>
      <c r="AI506" s="140"/>
      <c r="AJ506" s="140"/>
      <c r="AK506" s="140"/>
      <c r="AL506" s="140"/>
      <c r="AM506" s="140"/>
      <c r="AN506" s="94"/>
      <c r="AO506" s="94"/>
      <c r="AP506" s="94"/>
      <c r="AQ506" s="94"/>
      <c r="AR506" s="94"/>
    </row>
    <row r="507" spans="1:44" s="1" customForma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94"/>
      <c r="O507" s="94"/>
      <c r="P507" s="94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94"/>
      <c r="AC507" s="94"/>
      <c r="AD507" s="94"/>
      <c r="AE507" s="94"/>
      <c r="AF507" s="94"/>
      <c r="AG507" s="140"/>
      <c r="AH507" s="140"/>
      <c r="AI507" s="140"/>
      <c r="AJ507" s="140"/>
      <c r="AK507" s="140"/>
      <c r="AL507" s="140"/>
      <c r="AM507" s="140"/>
      <c r="AN507" s="94"/>
      <c r="AO507" s="94"/>
      <c r="AP507" s="94"/>
      <c r="AQ507" s="94"/>
      <c r="AR507" s="94"/>
    </row>
    <row r="508" spans="1:44" s="1" customForma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94"/>
      <c r="O508" s="94"/>
      <c r="P508" s="94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94"/>
      <c r="AC508" s="94"/>
      <c r="AD508" s="94"/>
      <c r="AE508" s="94"/>
      <c r="AF508" s="94"/>
      <c r="AG508" s="140"/>
      <c r="AH508" s="140"/>
      <c r="AI508" s="140"/>
      <c r="AJ508" s="140"/>
      <c r="AK508" s="140"/>
      <c r="AL508" s="140"/>
      <c r="AM508" s="140"/>
      <c r="AN508" s="94"/>
      <c r="AO508" s="94"/>
      <c r="AP508" s="94"/>
      <c r="AQ508" s="94"/>
      <c r="AR508" s="94"/>
    </row>
    <row r="509" spans="1:44" s="1" customForma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94"/>
      <c r="O509" s="94"/>
      <c r="P509" s="94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94"/>
      <c r="AC509" s="94"/>
      <c r="AD509" s="94"/>
      <c r="AE509" s="94"/>
      <c r="AF509" s="94"/>
      <c r="AG509" s="140"/>
      <c r="AH509" s="140"/>
      <c r="AI509" s="140"/>
      <c r="AJ509" s="140"/>
      <c r="AK509" s="140"/>
      <c r="AL509" s="140"/>
      <c r="AM509" s="140"/>
      <c r="AN509" s="94"/>
      <c r="AO509" s="94"/>
      <c r="AP509" s="94"/>
      <c r="AQ509" s="94"/>
      <c r="AR509" s="94"/>
    </row>
    <row r="510" spans="1:44" s="1" customForma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94"/>
      <c r="O510" s="94"/>
      <c r="P510" s="94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94"/>
      <c r="AC510" s="94"/>
      <c r="AD510" s="94"/>
      <c r="AE510" s="94"/>
      <c r="AF510" s="94"/>
      <c r="AG510" s="140"/>
      <c r="AH510" s="140"/>
      <c r="AI510" s="140"/>
      <c r="AJ510" s="140"/>
      <c r="AK510" s="140"/>
      <c r="AL510" s="140"/>
      <c r="AM510" s="140"/>
      <c r="AN510" s="94"/>
      <c r="AO510" s="94"/>
      <c r="AP510" s="94"/>
      <c r="AQ510" s="94"/>
      <c r="AR510" s="94"/>
    </row>
    <row r="511" spans="1:44" s="1" customForma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94"/>
      <c r="O511" s="94"/>
      <c r="P511" s="94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94"/>
      <c r="AC511" s="94"/>
      <c r="AD511" s="94"/>
      <c r="AE511" s="94"/>
      <c r="AF511" s="94"/>
      <c r="AG511" s="140"/>
      <c r="AH511" s="140"/>
      <c r="AI511" s="140"/>
      <c r="AJ511" s="140"/>
      <c r="AK511" s="140"/>
      <c r="AL511" s="140"/>
      <c r="AM511" s="140"/>
      <c r="AN511" s="94"/>
      <c r="AO511" s="94"/>
      <c r="AP511" s="94"/>
      <c r="AQ511" s="94"/>
      <c r="AR511" s="94"/>
    </row>
    <row r="512" spans="1:44" s="1" customForma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94"/>
      <c r="O512" s="94"/>
      <c r="P512" s="94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94"/>
      <c r="AC512" s="94"/>
      <c r="AD512" s="94"/>
      <c r="AE512" s="94"/>
      <c r="AF512" s="94"/>
      <c r="AG512" s="140"/>
      <c r="AH512" s="140"/>
      <c r="AI512" s="140"/>
      <c r="AJ512" s="140"/>
      <c r="AK512" s="140"/>
      <c r="AL512" s="140"/>
      <c r="AM512" s="140"/>
      <c r="AN512" s="94"/>
      <c r="AO512" s="94"/>
      <c r="AP512" s="94"/>
      <c r="AQ512" s="94"/>
      <c r="AR512" s="94"/>
    </row>
    <row r="513" spans="1:52" s="1" customForma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94"/>
      <c r="O513" s="94"/>
      <c r="P513" s="94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94"/>
      <c r="AC513" s="94"/>
      <c r="AD513" s="94"/>
      <c r="AE513" s="94"/>
      <c r="AF513" s="94"/>
      <c r="AG513" s="140"/>
      <c r="AH513" s="140"/>
      <c r="AI513" s="140"/>
      <c r="AJ513" s="140"/>
      <c r="AK513" s="140"/>
      <c r="AL513" s="140"/>
      <c r="AM513" s="140"/>
      <c r="AN513" s="94"/>
      <c r="AO513" s="94"/>
      <c r="AP513" s="94"/>
      <c r="AQ513" s="94"/>
      <c r="AR513" s="94"/>
    </row>
    <row r="514" spans="1:52" s="1" customForma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94"/>
      <c r="O514" s="94"/>
      <c r="P514" s="94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94"/>
      <c r="AC514" s="94"/>
      <c r="AD514" s="94"/>
      <c r="AE514" s="94"/>
      <c r="AF514" s="94"/>
      <c r="AG514" s="140"/>
      <c r="AH514" s="140"/>
      <c r="AI514" s="140"/>
      <c r="AJ514" s="140"/>
      <c r="AK514" s="140"/>
      <c r="AL514" s="140"/>
      <c r="AM514" s="140"/>
      <c r="AN514" s="94"/>
      <c r="AO514" s="94"/>
      <c r="AP514" s="94"/>
      <c r="AQ514" s="94"/>
      <c r="AR514" s="94"/>
    </row>
    <row r="515" spans="1:52" s="1" customForma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94"/>
      <c r="O515" s="94"/>
      <c r="P515" s="94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94"/>
      <c r="AC515" s="94"/>
      <c r="AD515" s="94"/>
      <c r="AE515" s="94"/>
      <c r="AF515" s="94"/>
      <c r="AG515" s="140"/>
      <c r="AH515" s="140"/>
      <c r="AI515" s="140"/>
      <c r="AJ515" s="140"/>
      <c r="AK515" s="140"/>
      <c r="AL515" s="140"/>
      <c r="AM515" s="140"/>
      <c r="AN515" s="94"/>
      <c r="AO515" s="94"/>
      <c r="AP515" s="94"/>
      <c r="AQ515" s="94"/>
      <c r="AR515" s="94"/>
      <c r="AZ515" s="16"/>
    </row>
    <row r="516" spans="1:52" s="1" customForma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94"/>
      <c r="O516" s="94"/>
      <c r="P516" s="94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94"/>
      <c r="AC516" s="94"/>
      <c r="AD516" s="94"/>
      <c r="AE516" s="94"/>
      <c r="AF516" s="94"/>
      <c r="AG516" s="140"/>
      <c r="AH516" s="140"/>
      <c r="AI516" s="140"/>
      <c r="AJ516" s="140"/>
      <c r="AK516" s="140"/>
      <c r="AL516" s="140"/>
      <c r="AM516" s="140"/>
      <c r="AN516" s="94"/>
      <c r="AO516" s="94"/>
      <c r="AP516" s="94"/>
      <c r="AQ516" s="94"/>
      <c r="AR516" s="94"/>
      <c r="AZ516" s="16"/>
    </row>
    <row r="517" spans="1:52">
      <c r="AY517" s="1"/>
    </row>
    <row r="518" spans="1:52">
      <c r="AY518" s="1"/>
    </row>
    <row r="519" spans="1:52">
      <c r="AY519" s="1"/>
    </row>
  </sheetData>
  <mergeCells count="7">
    <mergeCell ref="AV2:AX2"/>
    <mergeCell ref="AP1:AX1"/>
    <mergeCell ref="AB2:AM2"/>
    <mergeCell ref="AB1:AM1"/>
    <mergeCell ref="D1:P1"/>
    <mergeCell ref="D2:P2"/>
    <mergeCell ref="AS2:AU2"/>
  </mergeCells>
  <pageMargins left="0.7" right="0.7" top="0.75" bottom="0.75" header="0.3" footer="0.3"/>
  <pageSetup scale="52" fitToWidth="0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U130"/>
  <sheetViews>
    <sheetView zoomScale="70" zoomScaleNormal="70" zoomScalePageLayoutView="85" workbookViewId="0">
      <pane xSplit="8" ySplit="9" topLeftCell="BO10" activePane="bottomRight" state="frozen"/>
      <selection pane="topRight" activeCell="L100" sqref="L100"/>
      <selection pane="bottomLeft" activeCell="L100" sqref="L100"/>
      <selection pane="bottomRight" activeCell="AL110" sqref="AL110"/>
    </sheetView>
  </sheetViews>
  <sheetFormatPr baseColWidth="10" defaultColWidth="8.83203125" defaultRowHeight="15"/>
  <cols>
    <col min="1" max="1" width="18.6640625" style="16" bestFit="1" customWidth="1"/>
    <col min="2" max="2" width="9" style="16" bestFit="1" customWidth="1"/>
    <col min="3" max="3" width="19.1640625" style="16" customWidth="1"/>
    <col min="4" max="4" width="10" style="16" hidden="1" customWidth="1"/>
    <col min="5" max="8" width="8.83203125" style="16" hidden="1" customWidth="1"/>
    <col min="9" max="9" width="8.83203125" style="16"/>
    <col min="10" max="11" width="10" style="16" bestFit="1" customWidth="1"/>
    <col min="12" max="12" width="12.5" style="16" bestFit="1" customWidth="1"/>
    <col min="13" max="13" width="11.5" style="16" bestFit="1" customWidth="1"/>
    <col min="14" max="14" width="10.5" style="16" customWidth="1"/>
    <col min="15" max="17" width="11.5" style="16" bestFit="1" customWidth="1"/>
    <col min="18" max="18" width="10.5" style="16" bestFit="1" customWidth="1"/>
    <col min="19" max="19" width="11.5" style="16" bestFit="1" customWidth="1"/>
    <col min="20" max="20" width="9.5" style="16" bestFit="1" customWidth="1"/>
    <col min="21" max="24" width="11.5" style="16" bestFit="1" customWidth="1"/>
    <col min="25" max="25" width="9.5" style="16" bestFit="1" customWidth="1"/>
    <col min="26" max="33" width="8.83203125" style="16"/>
    <col min="34" max="34" width="9.1640625" style="16" bestFit="1" customWidth="1"/>
    <col min="35" max="35" width="10.1640625" style="16" bestFit="1" customWidth="1"/>
    <col min="36" max="37" width="10.1640625" style="16" customWidth="1"/>
    <col min="38" max="38" width="8.83203125" style="16"/>
    <col min="39" max="39" width="10.1640625" style="16" bestFit="1" customWidth="1"/>
    <col min="40" max="40" width="8.83203125" style="16"/>
    <col min="41" max="41" width="11.83203125" style="16" customWidth="1"/>
    <col min="42" max="45" width="8.83203125" style="16"/>
    <col min="46" max="46" width="13.33203125" style="16" customWidth="1"/>
    <col min="47" max="47" width="13" style="16" customWidth="1"/>
    <col min="48" max="48" width="14.83203125" style="16" customWidth="1"/>
    <col min="49" max="49" width="14.5" style="16" customWidth="1"/>
    <col min="50" max="50" width="12.5" style="16" customWidth="1"/>
    <col min="51" max="53" width="16.5" style="16" customWidth="1"/>
    <col min="54" max="57" width="8.83203125" style="16"/>
    <col min="58" max="58" width="10" style="16" bestFit="1" customWidth="1"/>
    <col min="59" max="16384" width="8.83203125" style="16"/>
  </cols>
  <sheetData>
    <row r="1" spans="1:98">
      <c r="A1" s="16" t="s">
        <v>213</v>
      </c>
      <c r="D1" s="369" t="s">
        <v>284</v>
      </c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1"/>
      <c r="AH1" s="379" t="s">
        <v>285</v>
      </c>
      <c r="AI1" s="379"/>
      <c r="AJ1" s="379"/>
      <c r="AK1" s="379"/>
      <c r="AL1" s="379"/>
      <c r="AM1" s="379"/>
      <c r="AN1" s="379"/>
      <c r="AO1" s="379"/>
      <c r="AP1" s="379"/>
      <c r="AQ1" s="379"/>
      <c r="AR1" s="379"/>
      <c r="AS1" s="379"/>
      <c r="AT1" s="379" t="s">
        <v>286</v>
      </c>
      <c r="AU1" s="379"/>
      <c r="AV1" s="379"/>
      <c r="AW1" s="379"/>
      <c r="AX1" s="369" t="s">
        <v>287</v>
      </c>
      <c r="AY1" s="370"/>
      <c r="AZ1" s="370"/>
      <c r="BA1" s="371"/>
      <c r="BB1" s="379" t="s">
        <v>288</v>
      </c>
      <c r="BC1" s="379"/>
      <c r="BD1" s="379"/>
      <c r="BE1" s="379"/>
      <c r="BF1" s="379" t="s">
        <v>289</v>
      </c>
      <c r="BG1" s="379"/>
      <c r="BH1" s="379"/>
      <c r="BI1" s="379"/>
      <c r="BJ1" s="379"/>
      <c r="BK1" s="369" t="s">
        <v>290</v>
      </c>
      <c r="BL1" s="370"/>
      <c r="BM1" s="370"/>
      <c r="BN1" s="370"/>
      <c r="BO1" s="370"/>
      <c r="BP1" s="370"/>
      <c r="BQ1" s="370"/>
      <c r="BR1" s="371"/>
      <c r="BS1" s="375" t="s">
        <v>291</v>
      </c>
      <c r="BT1" s="376"/>
      <c r="BU1" s="376"/>
      <c r="BV1" s="376"/>
      <c r="BW1" s="376"/>
      <c r="BX1" s="376"/>
      <c r="BY1" s="376"/>
      <c r="BZ1" s="376"/>
      <c r="CA1" s="376"/>
      <c r="CB1" s="376"/>
      <c r="CC1" s="376"/>
      <c r="CD1" s="376"/>
      <c r="CE1" s="376"/>
      <c r="CF1" s="369" t="s">
        <v>292</v>
      </c>
      <c r="CG1" s="370"/>
      <c r="CH1" s="370"/>
      <c r="CI1" s="370"/>
      <c r="CJ1" s="370"/>
      <c r="CK1" s="370"/>
      <c r="CL1" s="370"/>
      <c r="CM1" s="370"/>
      <c r="CN1" s="370"/>
      <c r="CO1" s="370"/>
      <c r="CP1" s="370"/>
      <c r="CQ1" s="370"/>
      <c r="CR1" s="370"/>
      <c r="CS1" s="370"/>
      <c r="CT1" s="371"/>
    </row>
    <row r="2" spans="1:98" ht="29.25" customHeight="1">
      <c r="D2" s="372" t="s">
        <v>293</v>
      </c>
      <c r="E2" s="373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  <c r="X2" s="373"/>
      <c r="Y2" s="373"/>
      <c r="Z2" s="373"/>
      <c r="AA2" s="373"/>
      <c r="AB2" s="373"/>
      <c r="AC2" s="373"/>
      <c r="AD2" s="373"/>
      <c r="AE2" s="373"/>
      <c r="AF2" s="373"/>
      <c r="AG2" s="374"/>
      <c r="AH2" s="366" t="s">
        <v>294</v>
      </c>
      <c r="AI2" s="367"/>
      <c r="AJ2" s="367"/>
      <c r="AK2" s="367"/>
      <c r="AL2" s="367"/>
      <c r="AM2" s="367"/>
      <c r="AN2" s="367"/>
      <c r="AO2" s="367"/>
      <c r="AP2" s="367"/>
      <c r="AQ2" s="367"/>
      <c r="AR2" s="367"/>
      <c r="AS2" s="368"/>
      <c r="AT2" s="380" t="s">
        <v>295</v>
      </c>
      <c r="AU2" s="380"/>
      <c r="AV2" s="380"/>
      <c r="AW2" s="380"/>
      <c r="AX2" s="372" t="s">
        <v>296</v>
      </c>
      <c r="AY2" s="374"/>
      <c r="AZ2" s="227" t="s">
        <v>297</v>
      </c>
      <c r="BA2" s="227" t="s">
        <v>298</v>
      </c>
      <c r="BB2" s="372" t="s">
        <v>293</v>
      </c>
      <c r="BC2" s="373"/>
      <c r="BD2" s="373"/>
      <c r="BE2" s="374"/>
      <c r="BF2" s="372" t="s">
        <v>299</v>
      </c>
      <c r="BG2" s="373"/>
      <c r="BH2" s="373"/>
      <c r="BI2" s="373"/>
      <c r="BJ2" s="374"/>
      <c r="BK2" s="372" t="s">
        <v>217</v>
      </c>
      <c r="BL2" s="373"/>
      <c r="BM2" s="373"/>
      <c r="BN2" s="373"/>
      <c r="BO2" s="373"/>
      <c r="BP2" s="373"/>
      <c r="BQ2" s="373"/>
      <c r="BR2" s="374"/>
      <c r="BS2" s="378" t="s">
        <v>300</v>
      </c>
      <c r="BT2" s="378"/>
      <c r="BU2" s="378"/>
      <c r="BV2" s="378"/>
      <c r="BW2" s="378"/>
      <c r="BX2" s="378"/>
      <c r="BY2" s="378" t="s">
        <v>300</v>
      </c>
      <c r="BZ2" s="378"/>
      <c r="CA2" s="378"/>
      <c r="CB2" s="378"/>
      <c r="CC2" s="372" t="s">
        <v>300</v>
      </c>
      <c r="CD2" s="373"/>
      <c r="CE2" s="374"/>
      <c r="CF2" s="365" t="s">
        <v>301</v>
      </c>
      <c r="CG2" s="357"/>
      <c r="CH2" s="357"/>
      <c r="CI2" s="357"/>
      <c r="CJ2" s="357"/>
      <c r="CK2" s="357"/>
      <c r="CL2" s="357"/>
      <c r="CM2" s="357"/>
      <c r="CN2" s="357"/>
      <c r="CO2" s="357"/>
      <c r="CP2" s="357"/>
      <c r="CQ2" s="357"/>
      <c r="CR2" s="357"/>
      <c r="CS2" s="357"/>
      <c r="CT2" s="358"/>
    </row>
    <row r="3" spans="1:98" ht="30.75" customHeight="1">
      <c r="D3" s="379" t="s">
        <v>5</v>
      </c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79"/>
      <c r="V3" s="379"/>
      <c r="W3" s="379"/>
      <c r="X3" s="379"/>
      <c r="Y3" s="379"/>
      <c r="Z3" s="369" t="s">
        <v>6</v>
      </c>
      <c r="AA3" s="370"/>
      <c r="AB3" s="370"/>
      <c r="AC3" s="370"/>
      <c r="AD3" s="370"/>
      <c r="AE3" s="370"/>
      <c r="AF3" s="370"/>
      <c r="AG3" s="371"/>
      <c r="AH3" s="369" t="s">
        <v>5</v>
      </c>
      <c r="AI3" s="370"/>
      <c r="AJ3" s="370"/>
      <c r="AK3" s="370"/>
      <c r="AL3" s="370"/>
      <c r="AM3" s="370"/>
      <c r="AN3" s="370"/>
      <c r="AO3" s="371"/>
      <c r="AP3" s="379" t="s">
        <v>6</v>
      </c>
      <c r="AQ3" s="379"/>
      <c r="AR3" s="379"/>
      <c r="AS3" s="379"/>
      <c r="AT3" s="381" t="s">
        <v>302</v>
      </c>
      <c r="AU3" s="382"/>
      <c r="AV3" s="382"/>
      <c r="AW3" s="382"/>
      <c r="AX3" s="366" t="s">
        <v>303</v>
      </c>
      <c r="AY3" s="367"/>
      <c r="AZ3" s="228" t="s">
        <v>304</v>
      </c>
      <c r="BA3" s="228" t="s">
        <v>304</v>
      </c>
      <c r="BB3" s="380" t="s">
        <v>305</v>
      </c>
      <c r="BC3" s="380"/>
      <c r="BD3" s="380"/>
      <c r="BE3" s="380"/>
      <c r="BF3" s="379" t="s">
        <v>5</v>
      </c>
      <c r="BG3" s="379"/>
      <c r="BH3" s="379"/>
      <c r="BI3" s="379" t="s">
        <v>306</v>
      </c>
      <c r="BJ3" s="379"/>
      <c r="BK3" s="366" t="s">
        <v>307</v>
      </c>
      <c r="BL3" s="367"/>
      <c r="BM3" s="367"/>
      <c r="BN3" s="367"/>
      <c r="BO3" s="367"/>
      <c r="BP3" s="367"/>
      <c r="BQ3" s="367"/>
      <c r="BR3" s="368"/>
      <c r="BS3" s="377" t="s">
        <v>308</v>
      </c>
      <c r="BT3" s="377"/>
      <c r="BU3" s="377" t="s">
        <v>309</v>
      </c>
      <c r="BV3" s="377"/>
      <c r="BW3" s="377" t="s">
        <v>310</v>
      </c>
      <c r="BX3" s="377"/>
      <c r="BY3" s="379" t="s">
        <v>311</v>
      </c>
      <c r="BZ3" s="379"/>
      <c r="CA3" s="379"/>
      <c r="CB3" s="379"/>
      <c r="CC3" s="369" t="s">
        <v>312</v>
      </c>
      <c r="CD3" s="370"/>
      <c r="CE3" s="371"/>
      <c r="CF3" s="366" t="s">
        <v>313</v>
      </c>
      <c r="CG3" s="367"/>
      <c r="CH3" s="367"/>
      <c r="CI3" s="367"/>
      <c r="CJ3" s="367"/>
      <c r="CK3" s="367"/>
      <c r="CL3" s="367"/>
      <c r="CM3" s="367"/>
      <c r="CN3" s="368"/>
      <c r="CO3" s="226"/>
      <c r="CP3" s="226"/>
      <c r="CQ3" s="226"/>
      <c r="CR3" s="366" t="s">
        <v>314</v>
      </c>
      <c r="CS3" s="367"/>
      <c r="CT3" s="368"/>
    </row>
    <row r="4" spans="1:98" ht="176">
      <c r="A4" s="35" t="s">
        <v>7</v>
      </c>
      <c r="B4" s="36" t="s">
        <v>8</v>
      </c>
      <c r="C4" s="35" t="s">
        <v>9</v>
      </c>
      <c r="D4" s="201" t="s">
        <v>315</v>
      </c>
      <c r="E4" s="202" t="s">
        <v>316</v>
      </c>
      <c r="F4" s="202" t="s">
        <v>317</v>
      </c>
      <c r="G4" s="202" t="s">
        <v>318</v>
      </c>
      <c r="H4" s="202" t="s">
        <v>319</v>
      </c>
      <c r="I4" s="202" t="s">
        <v>320</v>
      </c>
      <c r="J4" s="202" t="s">
        <v>321</v>
      </c>
      <c r="K4" s="202" t="s">
        <v>322</v>
      </c>
      <c r="L4" s="202" t="s">
        <v>323</v>
      </c>
      <c r="M4" s="202" t="s">
        <v>324</v>
      </c>
      <c r="N4" s="202" t="s">
        <v>325</v>
      </c>
      <c r="O4" s="202" t="s">
        <v>326</v>
      </c>
      <c r="P4" s="202" t="s">
        <v>327</v>
      </c>
      <c r="Q4" s="202" t="s">
        <v>328</v>
      </c>
      <c r="R4" s="202" t="s">
        <v>329</v>
      </c>
      <c r="S4" s="202" t="s">
        <v>330</v>
      </c>
      <c r="T4" s="202" t="s">
        <v>331</v>
      </c>
      <c r="U4" s="202" t="s">
        <v>332</v>
      </c>
      <c r="V4" s="202" t="s">
        <v>333</v>
      </c>
      <c r="W4" s="202" t="s">
        <v>334</v>
      </c>
      <c r="X4" s="202" t="s">
        <v>335</v>
      </c>
      <c r="Y4" s="202" t="s">
        <v>336</v>
      </c>
      <c r="Z4" s="196" t="s">
        <v>337</v>
      </c>
      <c r="AA4" s="196" t="s">
        <v>338</v>
      </c>
      <c r="AB4" s="196" t="s">
        <v>339</v>
      </c>
      <c r="AC4" s="196" t="s">
        <v>340</v>
      </c>
      <c r="AD4" s="196" t="s">
        <v>341</v>
      </c>
      <c r="AE4" s="196" t="s">
        <v>342</v>
      </c>
      <c r="AF4" s="196" t="s">
        <v>343</v>
      </c>
      <c r="AG4" s="196" t="s">
        <v>344</v>
      </c>
      <c r="AH4" s="196" t="s">
        <v>345</v>
      </c>
      <c r="AI4" s="196" t="s">
        <v>346</v>
      </c>
      <c r="AJ4" s="196" t="s">
        <v>347</v>
      </c>
      <c r="AK4" s="196" t="s">
        <v>348</v>
      </c>
      <c r="AL4" s="154" t="s">
        <v>349</v>
      </c>
      <c r="AM4" s="154" t="s">
        <v>350</v>
      </c>
      <c r="AN4" s="154" t="s">
        <v>351</v>
      </c>
      <c r="AO4" s="154" t="s">
        <v>352</v>
      </c>
      <c r="AP4" s="154" t="s">
        <v>353</v>
      </c>
      <c r="AQ4" s="154" t="s">
        <v>354</v>
      </c>
      <c r="AR4" s="154" t="s">
        <v>355</v>
      </c>
      <c r="AS4" s="154" t="s">
        <v>356</v>
      </c>
      <c r="AT4" s="154" t="s">
        <v>357</v>
      </c>
      <c r="AU4" s="154" t="s">
        <v>358</v>
      </c>
      <c r="AV4" s="154" t="s">
        <v>359</v>
      </c>
      <c r="AW4" s="154" t="s">
        <v>360</v>
      </c>
      <c r="AX4" s="209" t="s">
        <v>361</v>
      </c>
      <c r="AY4" s="203" t="s">
        <v>362</v>
      </c>
      <c r="AZ4" s="203" t="s">
        <v>363</v>
      </c>
      <c r="BA4" s="204" t="s">
        <v>364</v>
      </c>
      <c r="BB4" s="208" t="s">
        <v>365</v>
      </c>
      <c r="BC4" s="154" t="s">
        <v>366</v>
      </c>
      <c r="BD4" s="154" t="s">
        <v>367</v>
      </c>
      <c r="BE4" s="154" t="s">
        <v>368</v>
      </c>
      <c r="BF4" s="154" t="s">
        <v>10</v>
      </c>
      <c r="BG4" s="154" t="s">
        <v>369</v>
      </c>
      <c r="BH4" s="154" t="s">
        <v>370</v>
      </c>
      <c r="BI4" s="154" t="s">
        <v>371</v>
      </c>
      <c r="BJ4" s="214" t="s">
        <v>372</v>
      </c>
      <c r="BK4" s="154" t="s">
        <v>373</v>
      </c>
      <c r="BL4" s="154" t="s">
        <v>374</v>
      </c>
      <c r="BM4" s="154" t="s">
        <v>375</v>
      </c>
      <c r="BN4" s="154" t="s">
        <v>376</v>
      </c>
      <c r="BO4" s="154" t="s">
        <v>377</v>
      </c>
      <c r="BP4" s="154" t="s">
        <v>378</v>
      </c>
      <c r="BQ4" s="154" t="s">
        <v>379</v>
      </c>
      <c r="BR4" s="154" t="s">
        <v>380</v>
      </c>
      <c r="BS4" s="205" t="s">
        <v>381</v>
      </c>
      <c r="BT4" s="205" t="s">
        <v>382</v>
      </c>
      <c r="BU4" s="205" t="s">
        <v>381</v>
      </c>
      <c r="BV4" s="205" t="s">
        <v>382</v>
      </c>
      <c r="BW4" s="205" t="s">
        <v>383</v>
      </c>
      <c r="BX4" s="205" t="s">
        <v>382</v>
      </c>
      <c r="BY4" s="206" t="s">
        <v>384</v>
      </c>
      <c r="BZ4" s="206" t="s">
        <v>385</v>
      </c>
      <c r="CA4" s="206" t="s">
        <v>386</v>
      </c>
      <c r="CB4" s="207" t="s">
        <v>387</v>
      </c>
      <c r="CC4" s="207" t="s">
        <v>388</v>
      </c>
      <c r="CD4" s="207" t="s">
        <v>386</v>
      </c>
      <c r="CE4" s="207" t="s">
        <v>389</v>
      </c>
      <c r="CF4" s="154" t="s">
        <v>390</v>
      </c>
      <c r="CG4" s="154" t="s">
        <v>391</v>
      </c>
      <c r="CH4" s="154" t="s">
        <v>392</v>
      </c>
      <c r="CI4" s="154" t="s">
        <v>393</v>
      </c>
      <c r="CJ4" s="154" t="s">
        <v>394</v>
      </c>
      <c r="CK4" s="154" t="s">
        <v>395</v>
      </c>
      <c r="CL4" s="154" t="s">
        <v>396</v>
      </c>
      <c r="CM4" s="154" t="s">
        <v>397</v>
      </c>
      <c r="CN4" s="154" t="s">
        <v>398</v>
      </c>
      <c r="CO4" s="154" t="s">
        <v>399</v>
      </c>
      <c r="CP4" s="154" t="s">
        <v>400</v>
      </c>
      <c r="CQ4" s="154" t="s">
        <v>401</v>
      </c>
      <c r="CR4" s="154" t="s">
        <v>402</v>
      </c>
      <c r="CS4" s="154" t="s">
        <v>403</v>
      </c>
      <c r="CT4" s="154" t="s">
        <v>404</v>
      </c>
    </row>
    <row r="5" spans="1:98">
      <c r="A5" s="29" t="s">
        <v>54</v>
      </c>
      <c r="B5" s="29" t="s">
        <v>55</v>
      </c>
      <c r="C5" s="34"/>
      <c r="D5" s="6">
        <v>2855382</v>
      </c>
      <c r="E5" s="6">
        <v>411734</v>
      </c>
      <c r="F5" s="6">
        <v>355261</v>
      </c>
      <c r="G5" s="6">
        <v>194501</v>
      </c>
      <c r="H5" s="6">
        <v>224201</v>
      </c>
      <c r="I5" s="6">
        <v>56473</v>
      </c>
      <c r="J5" s="6">
        <v>2443648</v>
      </c>
      <c r="K5" s="6">
        <v>2064459</v>
      </c>
      <c r="L5" s="6">
        <v>1889435</v>
      </c>
      <c r="M5" s="6">
        <v>257104</v>
      </c>
      <c r="N5" s="6">
        <v>379189</v>
      </c>
      <c r="O5" s="6">
        <v>763886</v>
      </c>
      <c r="P5" s="6">
        <v>312156</v>
      </c>
      <c r="Q5" s="6">
        <v>311568</v>
      </c>
      <c r="R5" s="6">
        <v>186377</v>
      </c>
      <c r="S5" s="6">
        <v>308887</v>
      </c>
      <c r="T5" s="6">
        <v>588</v>
      </c>
      <c r="U5" s="6">
        <v>451730</v>
      </c>
      <c r="V5" s="6">
        <v>449177</v>
      </c>
      <c r="W5" s="6">
        <v>298705</v>
      </c>
      <c r="X5" s="6">
        <v>437479</v>
      </c>
      <c r="Y5" s="6">
        <v>2553</v>
      </c>
      <c r="Z5" s="33">
        <f t="shared" ref="Z5:Z36" si="0">I5/E5*100</f>
        <v>13.715894242399218</v>
      </c>
      <c r="AA5" s="33">
        <f t="shared" ref="AA5:AA36" si="1">N5/J5*100</f>
        <v>15.517333101985228</v>
      </c>
      <c r="AB5" s="33">
        <f t="shared" ref="AB5:AB36" si="2">T5/P5*100</f>
        <v>0.18836735478414637</v>
      </c>
      <c r="AC5" s="33">
        <f t="shared" ref="AC5:AC36" si="3">Y5/U5*100</f>
        <v>0.56516060478604468</v>
      </c>
      <c r="AD5" s="33">
        <f t="shared" ref="AD5:AD36" si="4">G5/E5*100</f>
        <v>47.239479858355146</v>
      </c>
      <c r="AE5" s="33">
        <f t="shared" ref="AE5:AE36" si="5">L5/J5*100</f>
        <v>77.320260528521288</v>
      </c>
      <c r="AF5" s="33">
        <f t="shared" ref="AF5:AF36" si="6">R5/P5*100</f>
        <v>59.706364766334787</v>
      </c>
      <c r="AG5" s="57">
        <f t="shared" ref="AG5:AG36" si="7">W5/U5*100</f>
        <v>66.124676244659426</v>
      </c>
      <c r="AH5" s="16">
        <v>775390</v>
      </c>
      <c r="AI5" s="16">
        <v>3995302</v>
      </c>
      <c r="AJ5" s="16">
        <v>764700</v>
      </c>
      <c r="AK5" s="16">
        <v>3971253</v>
      </c>
      <c r="AL5" s="155">
        <v>225590</v>
      </c>
      <c r="AM5" s="155">
        <v>781833</v>
      </c>
      <c r="AN5" s="16">
        <v>263300</v>
      </c>
      <c r="AO5" s="58">
        <v>982100</v>
      </c>
      <c r="AP5" s="33">
        <f t="shared" ref="AP5:AP43" si="8">AL5/AH5*100</f>
        <v>29.093746372793046</v>
      </c>
      <c r="AQ5" s="33">
        <f t="shared" ref="AQ5:AQ43" si="9">AM5/AI5*100</f>
        <v>19.568808565660369</v>
      </c>
      <c r="AR5" s="33">
        <f t="shared" ref="AR5:AR43" si="10">AN5/AJ5*100</f>
        <v>34.431803321564011</v>
      </c>
      <c r="AS5" s="57">
        <f t="shared" ref="AS5:AS43" si="11">AO5/AK5*100</f>
        <v>24.730229980310998</v>
      </c>
      <c r="AT5" s="163">
        <v>17</v>
      </c>
      <c r="AU5" s="163">
        <v>15</v>
      </c>
      <c r="AV5" s="164">
        <v>32</v>
      </c>
      <c r="AW5" s="165">
        <v>32</v>
      </c>
      <c r="AX5" s="20" t="s">
        <v>166</v>
      </c>
      <c r="AY5" s="60" t="s">
        <v>166</v>
      </c>
      <c r="AZ5" s="60" t="s">
        <v>166</v>
      </c>
      <c r="BA5" s="4" t="s">
        <v>166</v>
      </c>
      <c r="BB5" s="16">
        <v>0.9</v>
      </c>
      <c r="BC5" s="6">
        <v>0.3</v>
      </c>
      <c r="BD5" s="16">
        <v>81.5</v>
      </c>
      <c r="BE5" s="16">
        <v>86.1</v>
      </c>
      <c r="BF5" s="210">
        <v>4887871</v>
      </c>
      <c r="BG5" s="210">
        <v>137700</v>
      </c>
      <c r="BH5" s="210">
        <v>25399</v>
      </c>
      <c r="BI5" s="33">
        <f t="shared" ref="BI5:BI36" si="12">(BG5/BF5)*10000</f>
        <v>281.71774582430675</v>
      </c>
      <c r="BJ5" s="17">
        <f t="shared" ref="BJ5:BJ36" si="13">(BH5/BF5)*10000</f>
        <v>51.963318999212539</v>
      </c>
      <c r="BK5" s="6">
        <v>25</v>
      </c>
      <c r="BL5" s="6">
        <v>10.8</v>
      </c>
      <c r="BM5" s="6">
        <v>35.200000000000003</v>
      </c>
      <c r="BN5" s="6">
        <v>29.6</v>
      </c>
      <c r="BO5" s="6">
        <v>26.5</v>
      </c>
      <c r="BP5" s="6">
        <v>31.1</v>
      </c>
      <c r="BQ5" s="6">
        <v>13.3</v>
      </c>
      <c r="BR5" s="6">
        <v>28.5</v>
      </c>
      <c r="BS5" s="61" t="s">
        <v>166</v>
      </c>
      <c r="BT5" s="61" t="s">
        <v>166</v>
      </c>
      <c r="BU5" s="61" t="s">
        <v>166</v>
      </c>
      <c r="BV5" s="61" t="s">
        <v>166</v>
      </c>
      <c r="BW5" s="61" t="s">
        <v>166</v>
      </c>
      <c r="BX5" s="61" t="s">
        <v>166</v>
      </c>
      <c r="BY5" s="61" t="s">
        <v>166</v>
      </c>
      <c r="BZ5" s="61" t="s">
        <v>166</v>
      </c>
      <c r="CA5" s="61" t="s">
        <v>166</v>
      </c>
      <c r="CB5" s="61" t="s">
        <v>166</v>
      </c>
      <c r="CC5" s="61" t="s">
        <v>166</v>
      </c>
      <c r="CD5" s="61" t="s">
        <v>166</v>
      </c>
      <c r="CE5" s="61" t="s">
        <v>166</v>
      </c>
      <c r="CF5" s="1">
        <v>56.8</v>
      </c>
      <c r="CG5" s="1">
        <v>62.7</v>
      </c>
      <c r="CH5" s="1">
        <v>-4.9000000000000004</v>
      </c>
      <c r="CI5" s="1">
        <v>33.799999999999997</v>
      </c>
      <c r="CJ5" s="1">
        <v>44.3</v>
      </c>
      <c r="CK5" s="16">
        <v>-10.5</v>
      </c>
      <c r="CL5" s="1">
        <v>47.4</v>
      </c>
      <c r="CM5" s="1">
        <v>59.4</v>
      </c>
      <c r="CN5" s="1">
        <v>-12</v>
      </c>
      <c r="CO5" s="1">
        <v>48.2</v>
      </c>
      <c r="CP5" s="1">
        <v>51.1</v>
      </c>
      <c r="CQ5" s="1">
        <v>-2.8999999999999986</v>
      </c>
      <c r="CR5" s="1">
        <f>CL5-CO5</f>
        <v>-0.80000000000000426</v>
      </c>
      <c r="CS5" s="1">
        <f>CM5-CP5</f>
        <v>8.2999999999999972</v>
      </c>
      <c r="CT5" s="1">
        <f>CN5-CQ5</f>
        <v>-9.1000000000000014</v>
      </c>
    </row>
    <row r="6" spans="1:98">
      <c r="A6" s="29" t="s">
        <v>56</v>
      </c>
      <c r="B6" s="29" t="s">
        <v>57</v>
      </c>
      <c r="C6" s="34"/>
      <c r="D6" s="6">
        <v>442322</v>
      </c>
      <c r="E6" s="6">
        <v>48385</v>
      </c>
      <c r="F6" s="6">
        <v>40197</v>
      </c>
      <c r="G6" s="6">
        <v>23512</v>
      </c>
      <c r="H6" s="6">
        <v>23277</v>
      </c>
      <c r="I6" s="6">
        <v>8188</v>
      </c>
      <c r="J6" s="6">
        <v>393937</v>
      </c>
      <c r="K6" s="6">
        <v>320254</v>
      </c>
      <c r="L6" s="6">
        <v>281031</v>
      </c>
      <c r="M6" s="6">
        <v>56390</v>
      </c>
      <c r="N6" s="6">
        <v>73683</v>
      </c>
      <c r="O6" s="6">
        <v>77093</v>
      </c>
      <c r="P6" s="6">
        <v>30148</v>
      </c>
      <c r="Q6" s="6">
        <v>29886</v>
      </c>
      <c r="R6" s="6">
        <v>16149</v>
      </c>
      <c r="S6" s="6">
        <v>29292</v>
      </c>
      <c r="T6" s="6">
        <v>262</v>
      </c>
      <c r="U6" s="6">
        <v>46945</v>
      </c>
      <c r="V6" s="6">
        <v>46254</v>
      </c>
      <c r="W6" s="6">
        <v>31734</v>
      </c>
      <c r="X6" s="6">
        <v>43349</v>
      </c>
      <c r="Y6" s="6">
        <v>691</v>
      </c>
      <c r="Z6" s="33">
        <f t="shared" si="0"/>
        <v>16.922599979332436</v>
      </c>
      <c r="AA6" s="33">
        <f t="shared" si="1"/>
        <v>18.704259818194281</v>
      </c>
      <c r="AB6" s="33">
        <f t="shared" si="2"/>
        <v>0.86904603953827797</v>
      </c>
      <c r="AC6" s="33">
        <f t="shared" si="3"/>
        <v>1.4719352433699009</v>
      </c>
      <c r="AD6" s="33">
        <f t="shared" si="4"/>
        <v>48.59357238813682</v>
      </c>
      <c r="AE6" s="33">
        <f t="shared" si="5"/>
        <v>71.339071983591282</v>
      </c>
      <c r="AF6" s="33">
        <f t="shared" si="6"/>
        <v>53.565742337800181</v>
      </c>
      <c r="AG6" s="30">
        <f t="shared" si="7"/>
        <v>67.598253275109172</v>
      </c>
      <c r="AH6" s="16">
        <v>83410</v>
      </c>
      <c r="AI6" s="16">
        <v>630628</v>
      </c>
      <c r="AJ6" s="16">
        <v>76302</v>
      </c>
      <c r="AK6" s="16">
        <v>628103</v>
      </c>
      <c r="AL6" s="155">
        <v>12601</v>
      </c>
      <c r="AM6" s="155">
        <v>79278</v>
      </c>
      <c r="AN6" s="16">
        <v>17800</v>
      </c>
      <c r="AO6" s="58">
        <v>124100</v>
      </c>
      <c r="AP6" s="33">
        <f t="shared" si="8"/>
        <v>15.107301282819805</v>
      </c>
      <c r="AQ6" s="33">
        <f t="shared" si="9"/>
        <v>12.571278154474589</v>
      </c>
      <c r="AR6" s="33">
        <f t="shared" si="10"/>
        <v>23.328353123116038</v>
      </c>
      <c r="AS6" s="57">
        <f t="shared" si="11"/>
        <v>19.757905948546657</v>
      </c>
      <c r="AT6" s="163">
        <v>13</v>
      </c>
      <c r="AU6" s="163">
        <v>30</v>
      </c>
      <c r="AV6" s="164" t="s">
        <v>166</v>
      </c>
      <c r="AW6" s="166" t="s">
        <v>166</v>
      </c>
      <c r="AX6" s="20" t="s">
        <v>166</v>
      </c>
      <c r="AY6" s="3" t="s">
        <v>166</v>
      </c>
      <c r="AZ6" s="3" t="s">
        <v>166</v>
      </c>
      <c r="BA6" s="4" t="s">
        <v>166</v>
      </c>
      <c r="BB6" s="16">
        <v>2.2000000000000002</v>
      </c>
      <c r="BC6" s="6">
        <v>1.4</v>
      </c>
      <c r="BD6" s="16">
        <v>65.599999999999994</v>
      </c>
      <c r="BE6" s="16">
        <v>68.900000000000006</v>
      </c>
      <c r="BF6" s="210">
        <v>737438</v>
      </c>
      <c r="BG6" s="210">
        <v>24339</v>
      </c>
      <c r="BH6" s="210">
        <v>6526</v>
      </c>
      <c r="BI6" s="33">
        <f t="shared" si="12"/>
        <v>330.04808539836569</v>
      </c>
      <c r="BJ6" s="17">
        <f t="shared" si="13"/>
        <v>88.495575221238937</v>
      </c>
      <c r="BK6" s="6">
        <v>14.8</v>
      </c>
      <c r="BL6" s="6">
        <v>5.8</v>
      </c>
      <c r="BM6" s="6">
        <v>31.7</v>
      </c>
      <c r="BN6" s="6">
        <v>27.4</v>
      </c>
      <c r="BO6" s="6">
        <v>35.4</v>
      </c>
      <c r="BP6" s="6">
        <v>35.200000000000003</v>
      </c>
      <c r="BQ6" s="6">
        <v>18</v>
      </c>
      <c r="BR6" s="6">
        <v>31.6</v>
      </c>
      <c r="BS6" s="61" t="s">
        <v>166</v>
      </c>
      <c r="BT6" s="61" t="s">
        <v>166</v>
      </c>
      <c r="BU6" s="61" t="s">
        <v>166</v>
      </c>
      <c r="BV6" s="61" t="s">
        <v>166</v>
      </c>
      <c r="BW6" s="61" t="s">
        <v>166</v>
      </c>
      <c r="BX6" s="61" t="s">
        <v>166</v>
      </c>
      <c r="BY6" s="61" t="s">
        <v>166</v>
      </c>
      <c r="BZ6" s="61" t="s">
        <v>166</v>
      </c>
      <c r="CA6" s="61" t="s">
        <v>166</v>
      </c>
      <c r="CB6" s="61" t="s">
        <v>166</v>
      </c>
      <c r="CC6" s="61" t="s">
        <v>166</v>
      </c>
      <c r="CD6" s="61" t="s">
        <v>166</v>
      </c>
      <c r="CE6" s="61" t="s">
        <v>166</v>
      </c>
      <c r="CF6" s="1">
        <v>57.8</v>
      </c>
      <c r="CG6" s="1">
        <v>58.3</v>
      </c>
      <c r="CH6" s="1">
        <v>0.9</v>
      </c>
      <c r="CI6" s="1">
        <v>51.2</v>
      </c>
      <c r="CJ6" s="1">
        <v>50.7</v>
      </c>
      <c r="CK6" s="16">
        <v>0.5</v>
      </c>
      <c r="CL6" s="1">
        <v>60.1</v>
      </c>
      <c r="CM6" s="1">
        <v>61.5</v>
      </c>
      <c r="CN6" s="1">
        <v>-1.5</v>
      </c>
      <c r="CO6" s="1">
        <v>52.6</v>
      </c>
      <c r="CP6" s="1">
        <v>52.8</v>
      </c>
      <c r="CQ6" s="1">
        <v>-0.3</v>
      </c>
      <c r="CR6" s="1">
        <f t="shared" ref="CR6:CR56" si="14">CL6-CO6</f>
        <v>7.5</v>
      </c>
      <c r="CS6" s="1">
        <f t="shared" ref="CS6:CS43" si="15">CM6-CP6</f>
        <v>8.7000000000000028</v>
      </c>
      <c r="CT6" s="1">
        <f t="shared" ref="CT6:CT56" si="16">CN6-CQ6</f>
        <v>-1.2</v>
      </c>
    </row>
    <row r="7" spans="1:98">
      <c r="A7" s="29" t="s">
        <v>58</v>
      </c>
      <c r="B7" s="29" t="s">
        <v>59</v>
      </c>
      <c r="C7" s="34"/>
      <c r="D7" s="6">
        <v>3960132</v>
      </c>
      <c r="E7" s="6">
        <v>419566</v>
      </c>
      <c r="F7" s="6">
        <v>378671</v>
      </c>
      <c r="G7" s="6">
        <v>180765</v>
      </c>
      <c r="H7" s="6">
        <v>243566</v>
      </c>
      <c r="I7" s="6">
        <v>40895</v>
      </c>
      <c r="J7" s="6">
        <v>3540566</v>
      </c>
      <c r="K7" s="6">
        <v>2991389</v>
      </c>
      <c r="L7" s="6">
        <v>2483552</v>
      </c>
      <c r="M7" s="6">
        <v>607181</v>
      </c>
      <c r="N7" s="6">
        <v>549177</v>
      </c>
      <c r="O7" s="6">
        <v>1146668</v>
      </c>
      <c r="P7" s="6">
        <v>393548</v>
      </c>
      <c r="Q7" s="6">
        <v>390880</v>
      </c>
      <c r="R7" s="6">
        <v>206849</v>
      </c>
      <c r="S7" s="6">
        <v>386146</v>
      </c>
      <c r="T7" s="6">
        <v>2668</v>
      </c>
      <c r="U7" s="6">
        <v>753120</v>
      </c>
      <c r="V7" s="6">
        <v>745243</v>
      </c>
      <c r="W7" s="6">
        <v>434978</v>
      </c>
      <c r="X7" s="6">
        <v>719636</v>
      </c>
      <c r="Y7" s="6">
        <v>7877</v>
      </c>
      <c r="Z7" s="33">
        <f t="shared" si="0"/>
        <v>9.746976637763785</v>
      </c>
      <c r="AA7" s="33">
        <f t="shared" si="1"/>
        <v>15.510994569794773</v>
      </c>
      <c r="AB7" s="33">
        <f t="shared" si="2"/>
        <v>0.67793509305091115</v>
      </c>
      <c r="AC7" s="33">
        <f t="shared" si="3"/>
        <v>1.0459156575313364</v>
      </c>
      <c r="AD7" s="33">
        <f t="shared" si="4"/>
        <v>43.08380564678739</v>
      </c>
      <c r="AE7" s="33">
        <f t="shared" si="5"/>
        <v>70.145620784925342</v>
      </c>
      <c r="AF7" s="33">
        <f t="shared" si="6"/>
        <v>52.560043501682131</v>
      </c>
      <c r="AG7" s="30">
        <f t="shared" si="7"/>
        <v>57.756798385383469</v>
      </c>
      <c r="AH7" s="16">
        <v>854637</v>
      </c>
      <c r="AI7" s="16">
        <v>5847353</v>
      </c>
      <c r="AJ7" s="16">
        <v>767091</v>
      </c>
      <c r="AK7" s="16">
        <v>5686615</v>
      </c>
      <c r="AL7" s="155">
        <v>154344</v>
      </c>
      <c r="AM7" s="155">
        <v>1072328</v>
      </c>
      <c r="AN7" s="16">
        <v>185000</v>
      </c>
      <c r="AO7" s="58">
        <v>1486500</v>
      </c>
      <c r="AP7" s="33">
        <f t="shared" si="8"/>
        <v>18.05959723250924</v>
      </c>
      <c r="AQ7" s="33">
        <f t="shared" si="9"/>
        <v>18.338691028231064</v>
      </c>
      <c r="AR7" s="33">
        <f t="shared" si="10"/>
        <v>24.117086499515704</v>
      </c>
      <c r="AS7" s="57">
        <f t="shared" si="11"/>
        <v>26.140331286714503</v>
      </c>
      <c r="AT7" s="163">
        <v>16</v>
      </c>
      <c r="AU7" s="163">
        <v>22</v>
      </c>
      <c r="AV7" s="164">
        <v>34</v>
      </c>
      <c r="AW7" s="167">
        <v>46</v>
      </c>
      <c r="AX7" s="20" t="s">
        <v>166</v>
      </c>
      <c r="AY7" s="3" t="s">
        <v>166</v>
      </c>
      <c r="AZ7" s="3" t="s">
        <v>166</v>
      </c>
      <c r="BA7" s="4" t="s">
        <v>166</v>
      </c>
      <c r="BB7" s="16">
        <v>3.4</v>
      </c>
      <c r="BC7" s="6">
        <v>1.8</v>
      </c>
      <c r="BD7" s="16">
        <v>70.400000000000006</v>
      </c>
      <c r="BE7" s="16">
        <v>77</v>
      </c>
      <c r="BF7" s="210">
        <v>7171646</v>
      </c>
      <c r="BG7" s="210">
        <v>191974</v>
      </c>
      <c r="BH7" s="210">
        <v>34058</v>
      </c>
      <c r="BI7" s="33">
        <f t="shared" si="12"/>
        <v>267.68471282603741</v>
      </c>
      <c r="BJ7" s="17">
        <f t="shared" si="13"/>
        <v>47.489795229714346</v>
      </c>
      <c r="BK7" s="6">
        <v>18.600000000000001</v>
      </c>
      <c r="BL7" s="6">
        <v>11.8</v>
      </c>
      <c r="BM7" s="6">
        <v>29</v>
      </c>
      <c r="BN7" s="6">
        <v>22.8</v>
      </c>
      <c r="BO7" s="6">
        <v>34.1</v>
      </c>
      <c r="BP7" s="6">
        <v>33.799999999999997</v>
      </c>
      <c r="BQ7" s="6">
        <v>18.3</v>
      </c>
      <c r="BR7" s="6">
        <v>31.5</v>
      </c>
      <c r="BS7" s="61" t="s">
        <v>166</v>
      </c>
      <c r="BT7" s="61" t="s">
        <v>166</v>
      </c>
      <c r="BU7" s="61" t="s">
        <v>166</v>
      </c>
      <c r="BV7" s="61" t="s">
        <v>166</v>
      </c>
      <c r="BW7" s="61" t="s">
        <v>166</v>
      </c>
      <c r="BX7" s="61" t="s">
        <v>166</v>
      </c>
      <c r="BY7" s="61" t="s">
        <v>166</v>
      </c>
      <c r="BZ7" s="61" t="s">
        <v>166</v>
      </c>
      <c r="CA7" s="61" t="s">
        <v>166</v>
      </c>
      <c r="CB7" s="61" t="s">
        <v>166</v>
      </c>
      <c r="CC7" s="61" t="s">
        <v>166</v>
      </c>
      <c r="CD7" s="61" t="s">
        <v>166</v>
      </c>
      <c r="CE7" s="61" t="s">
        <v>166</v>
      </c>
      <c r="CF7" s="1">
        <v>59.1</v>
      </c>
      <c r="CG7" s="1">
        <v>56.9</v>
      </c>
      <c r="CH7" s="1">
        <v>-8.9</v>
      </c>
      <c r="CI7" s="1">
        <v>45</v>
      </c>
      <c r="CJ7" s="1">
        <v>40</v>
      </c>
      <c r="CK7" s="16">
        <v>5</v>
      </c>
      <c r="CL7" s="1">
        <v>66.2</v>
      </c>
      <c r="CM7" s="1">
        <v>59.6</v>
      </c>
      <c r="CN7" s="1">
        <v>6.6</v>
      </c>
      <c r="CO7" s="1">
        <v>59.5</v>
      </c>
      <c r="CP7" s="1">
        <v>58.8</v>
      </c>
      <c r="CQ7" s="1">
        <v>0.70000000000000284</v>
      </c>
      <c r="CR7" s="1">
        <f t="shared" si="14"/>
        <v>6.7000000000000028</v>
      </c>
      <c r="CS7" s="1">
        <f t="shared" si="15"/>
        <v>0.80000000000000426</v>
      </c>
      <c r="CT7" s="1">
        <f t="shared" si="16"/>
        <v>5.8999999999999968</v>
      </c>
    </row>
    <row r="8" spans="1:98">
      <c r="A8" s="29" t="s">
        <v>60</v>
      </c>
      <c r="B8" s="29" t="s">
        <v>61</v>
      </c>
      <c r="C8" s="34"/>
      <c r="D8" s="6">
        <v>1720550</v>
      </c>
      <c r="E8" s="6">
        <v>265092</v>
      </c>
      <c r="F8" s="6">
        <v>242043</v>
      </c>
      <c r="G8" s="6">
        <v>107860</v>
      </c>
      <c r="H8" s="6">
        <v>166835</v>
      </c>
      <c r="I8" s="6">
        <v>23049</v>
      </c>
      <c r="J8" s="6">
        <v>1455458</v>
      </c>
      <c r="K8" s="6">
        <v>1250044</v>
      </c>
      <c r="L8" s="6">
        <v>1061501</v>
      </c>
      <c r="M8" s="6">
        <v>237885</v>
      </c>
      <c r="N8" s="6">
        <v>205414</v>
      </c>
      <c r="O8" s="6">
        <v>471361</v>
      </c>
      <c r="P8" s="6">
        <v>197401</v>
      </c>
      <c r="Q8" s="6">
        <v>196800</v>
      </c>
      <c r="R8" s="6">
        <v>107029</v>
      </c>
      <c r="S8" s="6">
        <v>195363</v>
      </c>
      <c r="T8" s="6">
        <v>601</v>
      </c>
      <c r="U8" s="6">
        <v>273960</v>
      </c>
      <c r="V8" s="6">
        <v>272365</v>
      </c>
      <c r="W8" s="6">
        <v>171530</v>
      </c>
      <c r="X8" s="6">
        <v>265957</v>
      </c>
      <c r="Y8" s="6">
        <v>1595</v>
      </c>
      <c r="Z8" s="33">
        <f t="shared" si="0"/>
        <v>8.6947173056900997</v>
      </c>
      <c r="AA8" s="33">
        <f t="shared" si="1"/>
        <v>14.113358131941972</v>
      </c>
      <c r="AB8" s="33">
        <f t="shared" si="2"/>
        <v>0.30445641106174742</v>
      </c>
      <c r="AC8" s="33">
        <f t="shared" si="3"/>
        <v>0.582201781281939</v>
      </c>
      <c r="AD8" s="33">
        <f t="shared" si="4"/>
        <v>40.687761230063522</v>
      </c>
      <c r="AE8" s="33">
        <f t="shared" si="5"/>
        <v>72.932437761859163</v>
      </c>
      <c r="AF8" s="33">
        <f t="shared" si="6"/>
        <v>54.219076904372322</v>
      </c>
      <c r="AG8" s="30">
        <f t="shared" si="7"/>
        <v>62.611330121185574</v>
      </c>
      <c r="AH8" s="16">
        <v>501757</v>
      </c>
      <c r="AI8" s="16">
        <v>2422812</v>
      </c>
      <c r="AJ8" s="16">
        <v>482953</v>
      </c>
      <c r="AK8" s="16">
        <v>2410930</v>
      </c>
      <c r="AL8" s="155">
        <v>135239</v>
      </c>
      <c r="AM8" s="155">
        <v>480992</v>
      </c>
      <c r="AN8" s="16">
        <v>159400</v>
      </c>
      <c r="AO8" s="58">
        <v>714300</v>
      </c>
      <c r="AP8" s="33">
        <f t="shared" si="8"/>
        <v>26.953086852799263</v>
      </c>
      <c r="AQ8" s="33">
        <f t="shared" si="9"/>
        <v>19.852634046719267</v>
      </c>
      <c r="AR8" s="33">
        <f t="shared" si="10"/>
        <v>33.005282087490919</v>
      </c>
      <c r="AS8" s="57">
        <f t="shared" si="11"/>
        <v>29.627571103267204</v>
      </c>
      <c r="AT8" s="163">
        <v>23</v>
      </c>
      <c r="AU8" s="163">
        <v>25</v>
      </c>
      <c r="AV8" s="164">
        <v>38</v>
      </c>
      <c r="AW8" s="167">
        <v>45</v>
      </c>
      <c r="AX8" s="20" t="s">
        <v>166</v>
      </c>
      <c r="AY8" s="3" t="s">
        <v>166</v>
      </c>
      <c r="AZ8" s="3" t="s">
        <v>166</v>
      </c>
      <c r="BA8" s="4" t="s">
        <v>166</v>
      </c>
      <c r="BB8" s="16">
        <v>0.8</v>
      </c>
      <c r="BC8" s="6">
        <v>0.3</v>
      </c>
      <c r="BD8" s="16">
        <v>77.2</v>
      </c>
      <c r="BE8" s="16">
        <v>83.2</v>
      </c>
      <c r="BF8" s="210">
        <v>3013825</v>
      </c>
      <c r="BG8" s="210">
        <v>87793</v>
      </c>
      <c r="BH8" s="210">
        <v>16384</v>
      </c>
      <c r="BI8" s="33">
        <f t="shared" si="12"/>
        <v>291.3009215863562</v>
      </c>
      <c r="BJ8" s="17">
        <f t="shared" si="13"/>
        <v>54.362811377568377</v>
      </c>
      <c r="BK8" s="6">
        <v>22.8</v>
      </c>
      <c r="BL8" s="6">
        <v>10.9</v>
      </c>
      <c r="BM8" s="6">
        <v>38.799999999999997</v>
      </c>
      <c r="BN8" s="6">
        <v>32.4</v>
      </c>
      <c r="BO8" s="6">
        <v>26.9</v>
      </c>
      <c r="BP8" s="6">
        <v>30.5</v>
      </c>
      <c r="BQ8" s="6">
        <v>11.5</v>
      </c>
      <c r="BR8" s="6">
        <v>26.2</v>
      </c>
      <c r="BS8" s="61" t="s">
        <v>166</v>
      </c>
      <c r="BT8" s="61" t="s">
        <v>166</v>
      </c>
      <c r="BU8" s="61" t="s">
        <v>166</v>
      </c>
      <c r="BV8" s="61" t="s">
        <v>166</v>
      </c>
      <c r="BW8" s="61" t="s">
        <v>166</v>
      </c>
      <c r="BX8" s="61" t="s">
        <v>166</v>
      </c>
      <c r="BY8" s="61" t="s">
        <v>166</v>
      </c>
      <c r="BZ8" s="61" t="s">
        <v>166</v>
      </c>
      <c r="CA8" s="61" t="s">
        <v>166</v>
      </c>
      <c r="CB8" s="61" t="s">
        <v>166</v>
      </c>
      <c r="CC8" s="61" t="s">
        <v>166</v>
      </c>
      <c r="CD8" s="61" t="s">
        <v>166</v>
      </c>
      <c r="CE8" s="61" t="s">
        <v>166</v>
      </c>
      <c r="CF8" s="1">
        <v>48.1</v>
      </c>
      <c r="CG8" s="1">
        <v>54.7</v>
      </c>
      <c r="CH8" s="1">
        <v>-8.4</v>
      </c>
      <c r="CI8" s="1">
        <v>35.799999999999997</v>
      </c>
      <c r="CJ8" s="1">
        <v>39.4</v>
      </c>
      <c r="CK8" s="16">
        <v>-3.6000000000000014</v>
      </c>
      <c r="CL8" s="1">
        <v>51.2</v>
      </c>
      <c r="CM8" s="1">
        <v>60.1</v>
      </c>
      <c r="CN8" s="1">
        <v>-8.9</v>
      </c>
      <c r="CO8" s="1">
        <v>45.5</v>
      </c>
      <c r="CP8" s="1">
        <v>42.1</v>
      </c>
      <c r="CQ8" s="1">
        <v>3.3999999999999986</v>
      </c>
      <c r="CR8" s="1">
        <f t="shared" si="14"/>
        <v>5.7000000000000028</v>
      </c>
      <c r="CS8" s="1">
        <f t="shared" si="15"/>
        <v>18</v>
      </c>
      <c r="CT8" s="1">
        <f t="shared" si="16"/>
        <v>-12.299999999999999</v>
      </c>
    </row>
    <row r="9" spans="1:98">
      <c r="A9" s="29" t="s">
        <v>62</v>
      </c>
      <c r="B9" s="29" t="s">
        <v>63</v>
      </c>
      <c r="C9" s="34"/>
      <c r="D9" s="6">
        <v>23842405</v>
      </c>
      <c r="E9" s="6">
        <v>1945917</v>
      </c>
      <c r="F9" s="6">
        <v>1789429</v>
      </c>
      <c r="G9" s="6">
        <v>846933</v>
      </c>
      <c r="H9" s="6">
        <v>1133774</v>
      </c>
      <c r="I9" s="6">
        <v>156488</v>
      </c>
      <c r="J9" s="6">
        <v>21896488</v>
      </c>
      <c r="K9" s="6">
        <v>19194274</v>
      </c>
      <c r="L9" s="6">
        <v>15538919</v>
      </c>
      <c r="M9" s="6">
        <v>4162135</v>
      </c>
      <c r="N9" s="6">
        <v>2702214</v>
      </c>
      <c r="O9" s="6">
        <v>5220049</v>
      </c>
      <c r="P9" s="6">
        <v>1822612</v>
      </c>
      <c r="Q9" s="6">
        <v>1808390</v>
      </c>
      <c r="R9" s="6">
        <v>825445</v>
      </c>
      <c r="S9" s="6">
        <v>1775444</v>
      </c>
      <c r="T9" s="6">
        <v>14222</v>
      </c>
      <c r="U9" s="6">
        <v>3397437</v>
      </c>
      <c r="V9" s="6">
        <v>3350709</v>
      </c>
      <c r="W9" s="6">
        <v>1849650</v>
      </c>
      <c r="X9" s="6">
        <v>3159794</v>
      </c>
      <c r="Y9" s="6">
        <v>46728</v>
      </c>
      <c r="Z9" s="33">
        <f t="shared" si="0"/>
        <v>8.041864067172444</v>
      </c>
      <c r="AA9" s="33">
        <f t="shared" si="1"/>
        <v>12.340855757325102</v>
      </c>
      <c r="AB9" s="33">
        <f t="shared" si="2"/>
        <v>0.78030869982201367</v>
      </c>
      <c r="AC9" s="33">
        <f t="shared" si="3"/>
        <v>1.3753897423263477</v>
      </c>
      <c r="AD9" s="33">
        <f t="shared" si="4"/>
        <v>43.52359324678288</v>
      </c>
      <c r="AE9" s="33">
        <f t="shared" si="5"/>
        <v>70.965348415691125</v>
      </c>
      <c r="AF9" s="33">
        <f t="shared" si="6"/>
        <v>45.289123521627204</v>
      </c>
      <c r="AG9" s="30">
        <f t="shared" si="7"/>
        <v>54.442510633751262</v>
      </c>
      <c r="AH9" s="16">
        <v>4088523</v>
      </c>
      <c r="AI9" s="16">
        <v>34399546</v>
      </c>
      <c r="AJ9" s="16">
        <v>3851442</v>
      </c>
      <c r="AK9" s="16">
        <v>33699622</v>
      </c>
      <c r="AL9" s="155">
        <v>697407</v>
      </c>
      <c r="AM9" s="155">
        <v>5268082</v>
      </c>
      <c r="AN9" s="16">
        <v>1138200</v>
      </c>
      <c r="AO9" s="58">
        <v>13517400</v>
      </c>
      <c r="AP9" s="33">
        <f t="shared" si="8"/>
        <v>17.057675840395177</v>
      </c>
      <c r="AQ9" s="33">
        <f t="shared" si="9"/>
        <v>15.314393974850715</v>
      </c>
      <c r="AR9" s="33">
        <f t="shared" si="10"/>
        <v>29.552567583777712</v>
      </c>
      <c r="AS9" s="57">
        <f t="shared" si="11"/>
        <v>40.111429143033121</v>
      </c>
      <c r="AT9" s="163">
        <v>16</v>
      </c>
      <c r="AU9" s="163">
        <v>28</v>
      </c>
      <c r="AV9" s="163">
        <v>33</v>
      </c>
      <c r="AW9" s="167">
        <v>51</v>
      </c>
      <c r="AX9" s="20" t="s">
        <v>166</v>
      </c>
      <c r="AY9" s="3" t="s">
        <v>166</v>
      </c>
      <c r="AZ9" s="3" t="s">
        <v>166</v>
      </c>
      <c r="BA9" s="4" t="s">
        <v>166</v>
      </c>
      <c r="BB9" s="16">
        <v>6.8</v>
      </c>
      <c r="BC9" s="6">
        <v>5</v>
      </c>
      <c r="BD9" s="16">
        <v>66.099999999999994</v>
      </c>
      <c r="BE9" s="16">
        <v>74.2</v>
      </c>
      <c r="BF9" s="210">
        <v>39557045</v>
      </c>
      <c r="BG9" s="210">
        <v>941618</v>
      </c>
      <c r="BH9" s="210">
        <v>176982</v>
      </c>
      <c r="BI9" s="33">
        <f t="shared" si="12"/>
        <v>238.040531086182</v>
      </c>
      <c r="BJ9" s="17">
        <f t="shared" si="13"/>
        <v>44.740955751371217</v>
      </c>
      <c r="BK9" s="6">
        <v>25.6</v>
      </c>
      <c r="BL9" s="6">
        <v>15.5</v>
      </c>
      <c r="BM9" s="6">
        <v>24.9</v>
      </c>
      <c r="BN9" s="6">
        <v>19.7</v>
      </c>
      <c r="BO9" s="6">
        <v>30</v>
      </c>
      <c r="BP9" s="6">
        <v>29</v>
      </c>
      <c r="BQ9" s="6">
        <v>19.5</v>
      </c>
      <c r="BR9" s="6">
        <v>35.799999999999997</v>
      </c>
      <c r="BS9" s="61" t="s">
        <v>166</v>
      </c>
      <c r="BT9" s="61" t="s">
        <v>166</v>
      </c>
      <c r="BU9" s="61" t="s">
        <v>166</v>
      </c>
      <c r="BV9" s="61" t="s">
        <v>166</v>
      </c>
      <c r="BW9" s="61" t="s">
        <v>166</v>
      </c>
      <c r="BX9" s="61" t="s">
        <v>166</v>
      </c>
      <c r="BY9" s="61" t="s">
        <v>166</v>
      </c>
      <c r="BZ9" s="61" t="s">
        <v>166</v>
      </c>
      <c r="CA9" s="61" t="s">
        <v>166</v>
      </c>
      <c r="CB9" s="61" t="s">
        <v>166</v>
      </c>
      <c r="CC9" s="61" t="s">
        <v>166</v>
      </c>
      <c r="CD9" s="61" t="s">
        <v>166</v>
      </c>
      <c r="CE9" s="61" t="s">
        <v>166</v>
      </c>
      <c r="CF9" s="1">
        <v>46.2</v>
      </c>
      <c r="CG9" s="1">
        <v>58.4</v>
      </c>
      <c r="CH9" s="1">
        <v>-8</v>
      </c>
      <c r="CI9" s="1">
        <v>39.799999999999997</v>
      </c>
      <c r="CJ9" s="1">
        <v>36.200000000000003</v>
      </c>
      <c r="CK9" s="16">
        <v>3.5999999999999943</v>
      </c>
      <c r="CL9" s="1">
        <v>52.3</v>
      </c>
      <c r="CM9" s="1">
        <v>58.6</v>
      </c>
      <c r="CN9" s="1">
        <v>-6.3</v>
      </c>
      <c r="CO9" s="1">
        <v>49.5</v>
      </c>
      <c r="CP9" s="1">
        <v>52.1</v>
      </c>
      <c r="CQ9" s="1">
        <v>-2.6000000000000014</v>
      </c>
      <c r="CR9" s="1">
        <f t="shared" si="14"/>
        <v>2.7999999999999972</v>
      </c>
      <c r="CS9" s="1">
        <f t="shared" si="15"/>
        <v>6.5</v>
      </c>
      <c r="CT9" s="1">
        <f t="shared" si="16"/>
        <v>-3.6999999999999984</v>
      </c>
    </row>
    <row r="10" spans="1:98">
      <c r="A10" s="29" t="s">
        <v>64</v>
      </c>
      <c r="B10" s="29" t="s">
        <v>65</v>
      </c>
      <c r="C10" s="34"/>
      <c r="D10" s="6">
        <v>3382464</v>
      </c>
      <c r="E10" s="6">
        <v>295913</v>
      </c>
      <c r="F10" s="6">
        <v>271229</v>
      </c>
      <c r="G10" s="6">
        <v>149720</v>
      </c>
      <c r="H10" s="6">
        <v>155505</v>
      </c>
      <c r="I10" s="6">
        <v>24684</v>
      </c>
      <c r="J10" s="6">
        <v>3086551</v>
      </c>
      <c r="K10" s="6">
        <v>2737035</v>
      </c>
      <c r="L10" s="6">
        <v>2394757</v>
      </c>
      <c r="M10" s="6">
        <v>425542</v>
      </c>
      <c r="N10" s="6">
        <v>349516</v>
      </c>
      <c r="O10" s="6">
        <v>725423</v>
      </c>
      <c r="P10" s="6">
        <v>233415</v>
      </c>
      <c r="Q10" s="6">
        <v>232037</v>
      </c>
      <c r="R10" s="6">
        <v>137391</v>
      </c>
      <c r="S10" s="6">
        <v>228389</v>
      </c>
      <c r="T10" s="6">
        <v>1378</v>
      </c>
      <c r="U10" s="6">
        <v>492008</v>
      </c>
      <c r="V10" s="6">
        <v>487675</v>
      </c>
      <c r="W10" s="6">
        <v>297356</v>
      </c>
      <c r="X10" s="6">
        <v>466151</v>
      </c>
      <c r="Y10" s="6">
        <v>4333</v>
      </c>
      <c r="Z10" s="33">
        <f t="shared" si="0"/>
        <v>8.3416409552807753</v>
      </c>
      <c r="AA10" s="33">
        <f t="shared" si="1"/>
        <v>11.323836865161146</v>
      </c>
      <c r="AB10" s="33">
        <f t="shared" si="2"/>
        <v>0.59036480089111665</v>
      </c>
      <c r="AC10" s="33">
        <f t="shared" si="3"/>
        <v>0.88067673696362658</v>
      </c>
      <c r="AD10" s="33">
        <f t="shared" si="4"/>
        <v>50.595952188650038</v>
      </c>
      <c r="AE10" s="33">
        <f t="shared" si="5"/>
        <v>77.586827497747493</v>
      </c>
      <c r="AF10" s="33">
        <f t="shared" si="6"/>
        <v>58.861255703360968</v>
      </c>
      <c r="AG10" s="30">
        <f t="shared" si="7"/>
        <v>60.43722866294857</v>
      </c>
      <c r="AH10" s="16">
        <v>565570</v>
      </c>
      <c r="AI10" s="16">
        <v>4779133</v>
      </c>
      <c r="AJ10" s="16">
        <v>526054</v>
      </c>
      <c r="AK10" s="16">
        <v>4579110</v>
      </c>
      <c r="AL10" s="155">
        <v>102520</v>
      </c>
      <c r="AM10" s="155">
        <v>745182</v>
      </c>
      <c r="AN10" s="16">
        <v>145500</v>
      </c>
      <c r="AO10" s="58">
        <v>1070300</v>
      </c>
      <c r="AP10" s="33">
        <f t="shared" si="8"/>
        <v>18.126845483317716</v>
      </c>
      <c r="AQ10" s="33">
        <f t="shared" si="9"/>
        <v>15.592409752982391</v>
      </c>
      <c r="AR10" s="33">
        <f t="shared" si="10"/>
        <v>27.658757465963568</v>
      </c>
      <c r="AS10" s="57">
        <f t="shared" si="11"/>
        <v>23.373537652513264</v>
      </c>
      <c r="AT10" s="163">
        <v>22</v>
      </c>
      <c r="AU10" s="163">
        <v>27</v>
      </c>
      <c r="AV10" s="163">
        <v>44</v>
      </c>
      <c r="AW10" s="167">
        <v>52</v>
      </c>
      <c r="AX10" s="20" t="s">
        <v>166</v>
      </c>
      <c r="AY10" s="3" t="s">
        <v>166</v>
      </c>
      <c r="AZ10" s="3" t="s">
        <v>166</v>
      </c>
      <c r="BA10" s="4" t="s">
        <v>166</v>
      </c>
      <c r="BB10" s="16">
        <v>4.5999999999999996</v>
      </c>
      <c r="BC10" s="6">
        <v>3</v>
      </c>
      <c r="BD10" s="16">
        <v>69.3</v>
      </c>
      <c r="BE10" s="16">
        <v>75.8</v>
      </c>
      <c r="BF10" s="210">
        <v>5695564</v>
      </c>
      <c r="BG10" s="210">
        <v>152163</v>
      </c>
      <c r="BH10" s="210">
        <v>22624</v>
      </c>
      <c r="BI10" s="33">
        <f t="shared" si="12"/>
        <v>267.16054810375232</v>
      </c>
      <c r="BJ10" s="17">
        <f t="shared" si="13"/>
        <v>39.722141652696727</v>
      </c>
      <c r="BK10" s="6">
        <v>14.3</v>
      </c>
      <c r="BL10" s="6">
        <v>7.6</v>
      </c>
      <c r="BM10" s="6">
        <v>28.6</v>
      </c>
      <c r="BN10" s="6">
        <v>19.899999999999999</v>
      </c>
      <c r="BO10" s="6">
        <v>32.799999999999997</v>
      </c>
      <c r="BP10" s="6">
        <v>29.4</v>
      </c>
      <c r="BQ10" s="6">
        <v>24.2</v>
      </c>
      <c r="BR10" s="6">
        <v>43.2</v>
      </c>
      <c r="BS10" s="61" t="s">
        <v>166</v>
      </c>
      <c r="BT10" s="61" t="s">
        <v>166</v>
      </c>
      <c r="BU10" s="61" t="s">
        <v>166</v>
      </c>
      <c r="BV10" s="61" t="s">
        <v>166</v>
      </c>
      <c r="BW10" s="61" t="s">
        <v>166</v>
      </c>
      <c r="BX10" s="61" t="s">
        <v>166</v>
      </c>
      <c r="BY10" s="61" t="s">
        <v>166</v>
      </c>
      <c r="BZ10" s="61" t="s">
        <v>166</v>
      </c>
      <c r="CA10" s="61" t="s">
        <v>166</v>
      </c>
      <c r="CB10" s="61" t="s">
        <v>166</v>
      </c>
      <c r="CC10" s="61" t="s">
        <v>166</v>
      </c>
      <c r="CD10" s="61" t="s">
        <v>166</v>
      </c>
      <c r="CE10" s="61" t="s">
        <v>166</v>
      </c>
      <c r="CF10" s="1">
        <v>50.4</v>
      </c>
      <c r="CG10" s="1">
        <v>71.099999999999994</v>
      </c>
      <c r="CH10" s="1">
        <v>-5.5</v>
      </c>
      <c r="CI10" s="1">
        <v>58.5</v>
      </c>
      <c r="CJ10" s="1">
        <v>59.4</v>
      </c>
      <c r="CK10" s="16">
        <v>-0.89999999999999858</v>
      </c>
      <c r="CL10" s="1">
        <v>69</v>
      </c>
      <c r="CM10" s="1">
        <v>69.5</v>
      </c>
      <c r="CN10" s="1">
        <v>-0.6</v>
      </c>
      <c r="CO10" s="1">
        <v>59</v>
      </c>
      <c r="CP10" s="1">
        <v>58</v>
      </c>
      <c r="CQ10" s="1">
        <v>0.9</v>
      </c>
      <c r="CR10" s="1">
        <f t="shared" si="14"/>
        <v>10</v>
      </c>
      <c r="CS10" s="1">
        <f t="shared" si="15"/>
        <v>11.5</v>
      </c>
      <c r="CT10" s="1">
        <f t="shared" si="16"/>
        <v>-1.5</v>
      </c>
    </row>
    <row r="11" spans="1:98">
      <c r="A11" s="29" t="s">
        <v>66</v>
      </c>
      <c r="B11" s="29" t="s">
        <v>67</v>
      </c>
      <c r="C11" s="34"/>
      <c r="D11" s="6">
        <v>2158296</v>
      </c>
      <c r="E11" s="6">
        <v>183104</v>
      </c>
      <c r="F11" s="6">
        <v>172903</v>
      </c>
      <c r="G11" s="6">
        <v>85698</v>
      </c>
      <c r="H11" s="6">
        <v>104139</v>
      </c>
      <c r="I11" s="6">
        <v>10201</v>
      </c>
      <c r="J11" s="6">
        <v>1975192</v>
      </c>
      <c r="K11" s="6">
        <v>1817797</v>
      </c>
      <c r="L11" s="6">
        <v>1560536</v>
      </c>
      <c r="M11" s="6">
        <v>297096</v>
      </c>
      <c r="N11" s="6">
        <v>157395</v>
      </c>
      <c r="O11" s="6">
        <v>566635</v>
      </c>
      <c r="P11" s="6">
        <v>173364</v>
      </c>
      <c r="Q11" s="6">
        <v>172324</v>
      </c>
      <c r="R11" s="6">
        <v>99377</v>
      </c>
      <c r="S11" s="6">
        <v>169515</v>
      </c>
      <c r="T11" s="6">
        <v>1040</v>
      </c>
      <c r="U11" s="6">
        <v>393271</v>
      </c>
      <c r="V11" s="6">
        <v>390559</v>
      </c>
      <c r="W11" s="6">
        <v>254660</v>
      </c>
      <c r="X11" s="6">
        <v>370237</v>
      </c>
      <c r="Y11" s="6">
        <v>2712</v>
      </c>
      <c r="Z11" s="33">
        <f t="shared" si="0"/>
        <v>5.5711508213911225</v>
      </c>
      <c r="AA11" s="33">
        <f t="shared" si="1"/>
        <v>7.9685924203824241</v>
      </c>
      <c r="AB11" s="33">
        <f t="shared" si="2"/>
        <v>0.59989386493158903</v>
      </c>
      <c r="AC11" s="33">
        <f t="shared" si="3"/>
        <v>0.68960080961982961</v>
      </c>
      <c r="AD11" s="33">
        <f t="shared" si="4"/>
        <v>46.802909821740649</v>
      </c>
      <c r="AE11" s="33">
        <f t="shared" si="5"/>
        <v>79.006800351560756</v>
      </c>
      <c r="AF11" s="33">
        <f t="shared" si="6"/>
        <v>57.322742899333193</v>
      </c>
      <c r="AG11" s="30">
        <f t="shared" si="7"/>
        <v>64.754329711572936</v>
      </c>
      <c r="AH11" s="16">
        <v>389368</v>
      </c>
      <c r="AI11" s="16">
        <v>3152395</v>
      </c>
      <c r="AJ11" s="16">
        <v>376276</v>
      </c>
      <c r="AK11" s="16">
        <v>3159575</v>
      </c>
      <c r="AL11" s="155">
        <v>82153</v>
      </c>
      <c r="AM11" s="155">
        <v>572564</v>
      </c>
      <c r="AN11" s="16">
        <v>88100</v>
      </c>
      <c r="AO11" s="58">
        <v>832300</v>
      </c>
      <c r="AP11" s="33">
        <f t="shared" si="8"/>
        <v>21.099063097121491</v>
      </c>
      <c r="AQ11" s="33">
        <f t="shared" si="9"/>
        <v>18.162825407349015</v>
      </c>
      <c r="AR11" s="33">
        <f t="shared" si="10"/>
        <v>23.413664437806293</v>
      </c>
      <c r="AS11" s="57">
        <f t="shared" si="11"/>
        <v>26.34215044744942</v>
      </c>
      <c r="AT11" s="163">
        <v>26</v>
      </c>
      <c r="AU11" s="163">
        <v>21</v>
      </c>
      <c r="AV11" s="163">
        <v>42</v>
      </c>
      <c r="AW11" s="167">
        <v>37</v>
      </c>
      <c r="AX11" s="20" t="s">
        <v>166</v>
      </c>
      <c r="AY11" s="3" t="s">
        <v>166</v>
      </c>
      <c r="AZ11" s="3" t="s">
        <v>166</v>
      </c>
      <c r="BA11" s="4" t="s">
        <v>166</v>
      </c>
      <c r="BB11" s="16">
        <v>5.6</v>
      </c>
      <c r="BC11" s="6">
        <v>4.7</v>
      </c>
      <c r="BD11" s="16">
        <v>70.7</v>
      </c>
      <c r="BE11" s="16">
        <v>78.7</v>
      </c>
      <c r="BF11" s="211">
        <v>3572665</v>
      </c>
      <c r="BG11" s="211">
        <v>60055</v>
      </c>
      <c r="BH11" s="211">
        <v>7411</v>
      </c>
      <c r="BI11" s="33">
        <f t="shared" si="12"/>
        <v>168.09580523222863</v>
      </c>
      <c r="BJ11" s="17">
        <f t="shared" si="13"/>
        <v>20.743618559254788</v>
      </c>
      <c r="BK11" s="6">
        <v>20.100000000000001</v>
      </c>
      <c r="BL11" s="6">
        <v>7.5</v>
      </c>
      <c r="BM11" s="6">
        <v>35.799999999999997</v>
      </c>
      <c r="BN11" s="6">
        <v>25.3</v>
      </c>
      <c r="BO11" s="6">
        <v>23.5</v>
      </c>
      <c r="BP11" s="6">
        <v>24.7</v>
      </c>
      <c r="BQ11" s="6">
        <v>20.6</v>
      </c>
      <c r="BR11" s="6">
        <v>42.5</v>
      </c>
      <c r="BS11" s="61" t="s">
        <v>166</v>
      </c>
      <c r="BT11" s="61" t="s">
        <v>166</v>
      </c>
      <c r="BU11" s="61" t="s">
        <v>166</v>
      </c>
      <c r="BV11" s="61" t="s">
        <v>166</v>
      </c>
      <c r="BW11" s="61" t="s">
        <v>166</v>
      </c>
      <c r="BX11" s="61" t="s">
        <v>166</v>
      </c>
      <c r="BY11" s="61" t="s">
        <v>166</v>
      </c>
      <c r="BZ11" s="61" t="s">
        <v>166</v>
      </c>
      <c r="CA11" s="61" t="s">
        <v>166</v>
      </c>
      <c r="CB11" s="61" t="s">
        <v>166</v>
      </c>
      <c r="CC11" s="61" t="s">
        <v>166</v>
      </c>
      <c r="CD11" s="61" t="s">
        <v>166</v>
      </c>
      <c r="CE11" s="61" t="s">
        <v>166</v>
      </c>
      <c r="CF11" s="1">
        <v>65.599999999999994</v>
      </c>
      <c r="CG11" s="1">
        <v>63.8</v>
      </c>
      <c r="CH11" s="1">
        <v>-11.1</v>
      </c>
      <c r="CI11" s="1">
        <v>48</v>
      </c>
      <c r="CJ11" s="1">
        <v>46.5</v>
      </c>
      <c r="CK11" s="16">
        <v>1.5</v>
      </c>
      <c r="CL11" s="1">
        <v>65</v>
      </c>
      <c r="CM11" s="1">
        <v>63.8</v>
      </c>
      <c r="CN11" s="1">
        <v>1.3</v>
      </c>
      <c r="CO11" s="1">
        <v>53.1</v>
      </c>
      <c r="CP11" s="1">
        <v>54.1</v>
      </c>
      <c r="CQ11" s="1">
        <v>-1</v>
      </c>
      <c r="CR11" s="1">
        <f t="shared" si="14"/>
        <v>11.899999999999999</v>
      </c>
      <c r="CS11" s="1">
        <f t="shared" si="15"/>
        <v>9.6999999999999957</v>
      </c>
      <c r="CT11" s="1">
        <f t="shared" si="16"/>
        <v>2.2999999999999998</v>
      </c>
    </row>
    <row r="12" spans="1:98">
      <c r="A12" s="29" t="s">
        <v>68</v>
      </c>
      <c r="B12" s="29" t="s">
        <v>69</v>
      </c>
      <c r="C12" s="34"/>
      <c r="D12" s="6">
        <v>555359</v>
      </c>
      <c r="E12" s="6">
        <v>56151</v>
      </c>
      <c r="F12" s="6">
        <v>52780</v>
      </c>
      <c r="G12" s="6">
        <v>27227</v>
      </c>
      <c r="H12" s="6">
        <v>32734</v>
      </c>
      <c r="I12" s="6">
        <v>3371</v>
      </c>
      <c r="J12" s="6">
        <v>499208</v>
      </c>
      <c r="K12" s="6">
        <v>455863</v>
      </c>
      <c r="L12" s="6">
        <v>393543</v>
      </c>
      <c r="M12" s="6">
        <v>77531</v>
      </c>
      <c r="N12" s="6">
        <v>43345</v>
      </c>
      <c r="O12" s="6">
        <v>163109</v>
      </c>
      <c r="P12" s="6">
        <v>49771</v>
      </c>
      <c r="Q12" s="6">
        <v>49526</v>
      </c>
      <c r="R12" s="6">
        <v>32470</v>
      </c>
      <c r="S12" s="6">
        <v>49124</v>
      </c>
      <c r="T12" s="6">
        <v>245</v>
      </c>
      <c r="U12" s="6">
        <v>113338</v>
      </c>
      <c r="V12" s="6">
        <v>112405</v>
      </c>
      <c r="W12" s="6">
        <v>81159</v>
      </c>
      <c r="X12" s="6">
        <v>108850</v>
      </c>
      <c r="Y12" s="6">
        <v>933</v>
      </c>
      <c r="Z12" s="33">
        <f t="shared" si="0"/>
        <v>6.0034549696354471</v>
      </c>
      <c r="AA12" s="33">
        <f t="shared" si="1"/>
        <v>8.6827534815147196</v>
      </c>
      <c r="AB12" s="33">
        <f t="shared" si="2"/>
        <v>0.49225452572783346</v>
      </c>
      <c r="AC12" s="33">
        <f t="shared" si="3"/>
        <v>0.82320139758951094</v>
      </c>
      <c r="AD12" s="33">
        <f t="shared" si="4"/>
        <v>48.488896012537623</v>
      </c>
      <c r="AE12" s="33">
        <f t="shared" si="5"/>
        <v>78.833472219996466</v>
      </c>
      <c r="AF12" s="33">
        <f t="shared" si="6"/>
        <v>65.238793675031644</v>
      </c>
      <c r="AG12" s="30">
        <f t="shared" si="7"/>
        <v>71.607933790961553</v>
      </c>
      <c r="AH12" s="16">
        <v>111783</v>
      </c>
      <c r="AI12" s="16">
        <v>817356</v>
      </c>
      <c r="AJ12" s="16">
        <v>109238</v>
      </c>
      <c r="AK12" s="16">
        <v>793030</v>
      </c>
      <c r="AL12" s="155">
        <v>26982</v>
      </c>
      <c r="AM12" s="155">
        <v>166603</v>
      </c>
      <c r="AN12" s="16">
        <v>26300</v>
      </c>
      <c r="AO12" s="58">
        <v>197300</v>
      </c>
      <c r="AP12" s="33">
        <f t="shared" si="8"/>
        <v>24.137838490647056</v>
      </c>
      <c r="AQ12" s="33">
        <f t="shared" si="9"/>
        <v>20.383162294030999</v>
      </c>
      <c r="AR12" s="33">
        <f t="shared" si="10"/>
        <v>24.075871033889307</v>
      </c>
      <c r="AS12" s="57">
        <f t="shared" si="11"/>
        <v>24.879260557608159</v>
      </c>
      <c r="AT12" s="163">
        <v>19</v>
      </c>
      <c r="AU12" s="163">
        <v>21</v>
      </c>
      <c r="AV12" s="163">
        <v>36</v>
      </c>
      <c r="AW12" s="167">
        <v>35</v>
      </c>
      <c r="AX12" s="20" t="s">
        <v>166</v>
      </c>
      <c r="AY12" s="3" t="s">
        <v>166</v>
      </c>
      <c r="AZ12" s="3" t="s">
        <v>166</v>
      </c>
      <c r="BA12" s="4" t="s">
        <v>166</v>
      </c>
      <c r="BB12" s="16">
        <v>4.9000000000000004</v>
      </c>
      <c r="BC12" s="6">
        <v>2.5</v>
      </c>
      <c r="BD12" s="16">
        <v>74.599999999999994</v>
      </c>
      <c r="BE12" s="16">
        <v>81.400000000000006</v>
      </c>
      <c r="BF12" s="211">
        <v>967171</v>
      </c>
      <c r="BG12" s="211">
        <v>22481</v>
      </c>
      <c r="BH12" s="211">
        <v>4097</v>
      </c>
      <c r="BI12" s="33">
        <f t="shared" si="12"/>
        <v>232.44079899004416</v>
      </c>
      <c r="BJ12" s="17">
        <f t="shared" si="13"/>
        <v>42.360658042890044</v>
      </c>
      <c r="BK12" s="6">
        <v>18.2</v>
      </c>
      <c r="BL12" s="6">
        <v>8.3000000000000007</v>
      </c>
      <c r="BM12" s="6">
        <v>38.1</v>
      </c>
      <c r="BN12" s="6">
        <v>30.3</v>
      </c>
      <c r="BO12" s="6">
        <v>25.6</v>
      </c>
      <c r="BP12" s="6">
        <v>27.1</v>
      </c>
      <c r="BQ12" s="6">
        <v>18</v>
      </c>
      <c r="BR12" s="6">
        <v>34.4</v>
      </c>
      <c r="BS12" s="61" t="s">
        <v>166</v>
      </c>
      <c r="BT12" s="61" t="s">
        <v>166</v>
      </c>
      <c r="BU12" s="61" t="s">
        <v>166</v>
      </c>
      <c r="BV12" s="61" t="s">
        <v>166</v>
      </c>
      <c r="BW12" s="61" t="s">
        <v>166</v>
      </c>
      <c r="BX12" s="61" t="s">
        <v>166</v>
      </c>
      <c r="BY12" s="61" t="s">
        <v>166</v>
      </c>
      <c r="BZ12" s="61" t="s">
        <v>166</v>
      </c>
      <c r="CA12" s="61" t="s">
        <v>166</v>
      </c>
      <c r="CB12" s="61" t="s">
        <v>166</v>
      </c>
      <c r="CC12" s="61" t="s">
        <v>166</v>
      </c>
      <c r="CD12" s="61" t="s">
        <v>166</v>
      </c>
      <c r="CE12" s="61" t="s">
        <v>166</v>
      </c>
      <c r="CF12" s="1">
        <v>52.7</v>
      </c>
      <c r="CG12" s="1">
        <v>66.8</v>
      </c>
      <c r="CH12" s="1">
        <v>4.3</v>
      </c>
      <c r="CI12" s="1">
        <v>39</v>
      </c>
      <c r="CJ12" s="1">
        <v>46</v>
      </c>
      <c r="CK12" s="16">
        <v>-7</v>
      </c>
      <c r="CL12" s="1">
        <v>53</v>
      </c>
      <c r="CM12" s="1">
        <v>63.5</v>
      </c>
      <c r="CN12" s="1">
        <v>-10.5</v>
      </c>
      <c r="CO12" s="1">
        <v>47.2</v>
      </c>
      <c r="CP12" s="1">
        <v>52.3</v>
      </c>
      <c r="CQ12" s="1">
        <v>-5.2</v>
      </c>
      <c r="CR12" s="1">
        <f t="shared" si="14"/>
        <v>5.7999999999999972</v>
      </c>
      <c r="CS12" s="1">
        <f t="shared" si="15"/>
        <v>11.200000000000003</v>
      </c>
      <c r="CT12" s="1">
        <f t="shared" si="16"/>
        <v>-5.3</v>
      </c>
    </row>
    <row r="13" spans="1:98">
      <c r="A13" s="29" t="s">
        <v>70</v>
      </c>
      <c r="B13" s="29" t="s">
        <v>71</v>
      </c>
      <c r="C13" s="34"/>
      <c r="D13" s="6">
        <v>463403</v>
      </c>
      <c r="E13" s="6">
        <v>45617</v>
      </c>
      <c r="F13" s="6">
        <v>43586</v>
      </c>
      <c r="G13" s="6">
        <v>17581</v>
      </c>
      <c r="H13" s="6">
        <v>29918</v>
      </c>
      <c r="I13" s="6">
        <v>2031</v>
      </c>
      <c r="J13" s="6">
        <v>417786</v>
      </c>
      <c r="K13" s="6">
        <v>396030</v>
      </c>
      <c r="L13" s="6">
        <v>328229</v>
      </c>
      <c r="M13" s="6">
        <v>77329</v>
      </c>
      <c r="N13" s="6">
        <v>21756</v>
      </c>
      <c r="O13" s="6">
        <v>79137</v>
      </c>
      <c r="P13" s="6">
        <v>28334</v>
      </c>
      <c r="Q13" s="6">
        <v>28250</v>
      </c>
      <c r="R13" s="6">
        <v>15743</v>
      </c>
      <c r="S13" s="6">
        <v>27110</v>
      </c>
      <c r="T13" s="6">
        <v>84</v>
      </c>
      <c r="U13" s="6">
        <v>50803</v>
      </c>
      <c r="V13" s="6">
        <v>50335</v>
      </c>
      <c r="W13" s="6">
        <v>36730</v>
      </c>
      <c r="X13" s="6">
        <v>45364</v>
      </c>
      <c r="Y13" s="6">
        <v>468</v>
      </c>
      <c r="Z13" s="33">
        <f t="shared" si="0"/>
        <v>4.4522875243878381</v>
      </c>
      <c r="AA13" s="33">
        <f t="shared" si="1"/>
        <v>5.2074507044276253</v>
      </c>
      <c r="AB13" s="33">
        <f t="shared" si="2"/>
        <v>0.2964636126208795</v>
      </c>
      <c r="AC13" s="33">
        <f t="shared" si="3"/>
        <v>0.92120544062358534</v>
      </c>
      <c r="AD13" s="33">
        <f t="shared" si="4"/>
        <v>38.540456408794967</v>
      </c>
      <c r="AE13" s="33">
        <f t="shared" si="5"/>
        <v>78.563905923128104</v>
      </c>
      <c r="AF13" s="33">
        <f t="shared" si="6"/>
        <v>55.562222065363166</v>
      </c>
      <c r="AG13" s="30">
        <f t="shared" si="7"/>
        <v>72.298879987402316</v>
      </c>
      <c r="AH13" s="16">
        <v>77368</v>
      </c>
      <c r="AI13" s="16">
        <v>584490</v>
      </c>
      <c r="AJ13" s="16">
        <v>69310</v>
      </c>
      <c r="AK13" s="16">
        <v>553819</v>
      </c>
      <c r="AL13" s="155">
        <v>15044</v>
      </c>
      <c r="AM13" s="155">
        <v>76007</v>
      </c>
      <c r="AN13" s="16">
        <v>44200</v>
      </c>
      <c r="AO13" s="58">
        <v>220800</v>
      </c>
      <c r="AP13" s="33">
        <f t="shared" si="8"/>
        <v>19.444731672009098</v>
      </c>
      <c r="AQ13" s="33">
        <f t="shared" si="9"/>
        <v>13.003986381289669</v>
      </c>
      <c r="AR13" s="33">
        <f t="shared" si="10"/>
        <v>63.771461549559952</v>
      </c>
      <c r="AS13" s="57">
        <f t="shared" si="11"/>
        <v>39.86862133657386</v>
      </c>
      <c r="AT13" s="163">
        <v>25</v>
      </c>
      <c r="AU13" s="163">
        <v>24</v>
      </c>
      <c r="AV13" s="163" t="s">
        <v>166</v>
      </c>
      <c r="AW13" s="167">
        <v>49</v>
      </c>
      <c r="AX13" s="20" t="s">
        <v>166</v>
      </c>
      <c r="AY13" s="3" t="s">
        <v>166</v>
      </c>
      <c r="AZ13" s="3" t="s">
        <v>166</v>
      </c>
      <c r="BA13" s="4" t="s">
        <v>166</v>
      </c>
      <c r="BB13" s="16">
        <v>35.700000000000003</v>
      </c>
      <c r="BC13" s="6">
        <v>35</v>
      </c>
      <c r="BD13" s="16">
        <v>34</v>
      </c>
      <c r="BE13" s="16">
        <v>34.200000000000003</v>
      </c>
      <c r="BF13" s="211">
        <v>702455</v>
      </c>
      <c r="BG13" s="211">
        <v>30724</v>
      </c>
      <c r="BH13" s="211">
        <v>6996</v>
      </c>
      <c r="BI13" s="33">
        <f t="shared" si="12"/>
        <v>437.38033041262429</v>
      </c>
      <c r="BJ13" s="17">
        <f t="shared" si="13"/>
        <v>99.593568271277164</v>
      </c>
      <c r="BK13" s="6">
        <v>20.6</v>
      </c>
      <c r="BL13" s="6">
        <v>7.2</v>
      </c>
      <c r="BM13" s="6">
        <v>31.6</v>
      </c>
      <c r="BN13" s="6">
        <v>14.4</v>
      </c>
      <c r="BO13" s="6">
        <v>22</v>
      </c>
      <c r="BP13" s="6">
        <v>14.8</v>
      </c>
      <c r="BQ13" s="6">
        <v>25.8</v>
      </c>
      <c r="BR13" s="6">
        <v>63.6</v>
      </c>
      <c r="BS13" s="61" t="s">
        <v>166</v>
      </c>
      <c r="BT13" s="61" t="s">
        <v>166</v>
      </c>
      <c r="BU13" s="61" t="s">
        <v>166</v>
      </c>
      <c r="BV13" s="61" t="s">
        <v>166</v>
      </c>
      <c r="BW13" s="61" t="s">
        <v>166</v>
      </c>
      <c r="BX13" s="61" t="s">
        <v>166</v>
      </c>
      <c r="BY13" s="61" t="s">
        <v>166</v>
      </c>
      <c r="BZ13" s="61" t="s">
        <v>166</v>
      </c>
      <c r="CA13" s="61" t="s">
        <v>166</v>
      </c>
      <c r="CB13" s="61" t="s">
        <v>166</v>
      </c>
      <c r="CC13" s="61" t="s">
        <v>166</v>
      </c>
      <c r="CD13" s="61" t="s">
        <v>166</v>
      </c>
      <c r="CE13" s="61" t="s">
        <v>166</v>
      </c>
      <c r="CF13" s="1">
        <v>63.8</v>
      </c>
      <c r="CG13" s="1">
        <v>77.599999999999994</v>
      </c>
      <c r="CH13" s="1">
        <v>-13.8</v>
      </c>
      <c r="CI13" s="1">
        <v>45.3</v>
      </c>
      <c r="CJ13" s="1">
        <v>52.1</v>
      </c>
      <c r="CK13" s="1">
        <v>-6.8</v>
      </c>
      <c r="CL13" s="1">
        <v>60</v>
      </c>
      <c r="CM13" s="1">
        <v>76.099999999999994</v>
      </c>
      <c r="CN13" s="1">
        <v>-16.100000000000001</v>
      </c>
      <c r="CO13" s="1">
        <v>46.7</v>
      </c>
      <c r="CP13" s="1">
        <v>62.9</v>
      </c>
      <c r="CQ13" s="1">
        <v>-16.2</v>
      </c>
      <c r="CR13" s="1">
        <f t="shared" si="14"/>
        <v>13.299999999999997</v>
      </c>
      <c r="CS13" s="1">
        <f t="shared" si="15"/>
        <v>13.199999999999996</v>
      </c>
      <c r="CT13" s="1">
        <f t="shared" si="16"/>
        <v>9.9999999999997868E-2</v>
      </c>
    </row>
    <row r="14" spans="1:98">
      <c r="A14" s="29" t="s">
        <v>72</v>
      </c>
      <c r="B14" s="29" t="s">
        <v>73</v>
      </c>
      <c r="C14" s="34"/>
      <c r="D14" s="6">
        <v>11901133</v>
      </c>
      <c r="E14" s="6">
        <v>1203967</v>
      </c>
      <c r="F14" s="6">
        <v>1018596</v>
      </c>
      <c r="G14" s="6">
        <v>530732</v>
      </c>
      <c r="H14" s="6">
        <v>623948</v>
      </c>
      <c r="I14" s="6">
        <v>185371</v>
      </c>
      <c r="J14" s="6">
        <v>10697166</v>
      </c>
      <c r="K14" s="6">
        <v>8525000</v>
      </c>
      <c r="L14" s="6">
        <v>7645895</v>
      </c>
      <c r="M14" s="6">
        <v>1150417</v>
      </c>
      <c r="N14" s="6">
        <v>2172166</v>
      </c>
      <c r="O14" s="6">
        <v>3996130</v>
      </c>
      <c r="P14" s="6">
        <v>1323032</v>
      </c>
      <c r="Q14" s="6">
        <v>1310968</v>
      </c>
      <c r="R14" s="6">
        <v>655051</v>
      </c>
      <c r="S14" s="6">
        <v>1295630</v>
      </c>
      <c r="T14" s="6">
        <v>12064</v>
      </c>
      <c r="U14" s="6">
        <v>2673098</v>
      </c>
      <c r="V14" s="6">
        <v>2633584</v>
      </c>
      <c r="W14" s="6">
        <v>1411747</v>
      </c>
      <c r="X14" s="6">
        <v>2536982</v>
      </c>
      <c r="Y14" s="6">
        <v>39514</v>
      </c>
      <c r="Z14" s="33">
        <f t="shared" si="0"/>
        <v>15.3966844606206</v>
      </c>
      <c r="AA14" s="33">
        <f t="shared" si="1"/>
        <v>20.305995064487174</v>
      </c>
      <c r="AB14" s="33">
        <f t="shared" si="2"/>
        <v>0.91184491380405019</v>
      </c>
      <c r="AC14" s="33">
        <f t="shared" si="3"/>
        <v>1.478209927208056</v>
      </c>
      <c r="AD14" s="33">
        <f t="shared" si="4"/>
        <v>44.081939122916161</v>
      </c>
      <c r="AE14" s="33">
        <f t="shared" si="5"/>
        <v>71.475893708670128</v>
      </c>
      <c r="AF14" s="33">
        <f t="shared" si="6"/>
        <v>49.511349687687073</v>
      </c>
      <c r="AG14" s="30">
        <f t="shared" si="7"/>
        <v>52.81314040861951</v>
      </c>
      <c r="AH14" s="16">
        <v>2673685</v>
      </c>
      <c r="AI14" s="16">
        <v>17294246</v>
      </c>
      <c r="AJ14" s="16">
        <v>2492469</v>
      </c>
      <c r="AK14" s="16">
        <v>16556978</v>
      </c>
      <c r="AL14" s="155">
        <v>548153</v>
      </c>
      <c r="AM14" s="155">
        <v>3747063</v>
      </c>
      <c r="AN14" s="16">
        <v>722600</v>
      </c>
      <c r="AO14" s="58">
        <v>3953200</v>
      </c>
      <c r="AP14" s="33">
        <f t="shared" si="8"/>
        <v>20.501779379395852</v>
      </c>
      <c r="AQ14" s="33">
        <f t="shared" si="9"/>
        <v>21.666530012352087</v>
      </c>
      <c r="AR14" s="33">
        <f t="shared" si="10"/>
        <v>28.991333493014356</v>
      </c>
      <c r="AS14" s="57">
        <f t="shared" si="11"/>
        <v>23.876337819619014</v>
      </c>
      <c r="AT14" s="163">
        <v>24</v>
      </c>
      <c r="AU14" s="163">
        <v>23</v>
      </c>
      <c r="AV14" s="50">
        <v>41</v>
      </c>
      <c r="AW14" s="167">
        <v>40</v>
      </c>
      <c r="AX14" s="20" t="s">
        <v>166</v>
      </c>
      <c r="AY14" s="3" t="s">
        <v>166</v>
      </c>
      <c r="AZ14" s="3" t="s">
        <v>166</v>
      </c>
      <c r="BA14" s="4" t="s">
        <v>166</v>
      </c>
      <c r="BB14" s="16">
        <v>2.8</v>
      </c>
      <c r="BC14" s="6">
        <v>1.9</v>
      </c>
      <c r="BD14" s="16">
        <v>74</v>
      </c>
      <c r="BE14" s="16">
        <v>79.7</v>
      </c>
      <c r="BF14" s="211">
        <v>21299325</v>
      </c>
      <c r="BG14" s="211">
        <v>486017</v>
      </c>
      <c r="BH14" s="211">
        <v>81980</v>
      </c>
      <c r="BI14" s="33">
        <f t="shared" si="12"/>
        <v>228.18422649544058</v>
      </c>
      <c r="BJ14" s="17">
        <f t="shared" si="13"/>
        <v>38.489482647924291</v>
      </c>
      <c r="BK14" s="6">
        <v>19.899999999999999</v>
      </c>
      <c r="BL14" s="6">
        <v>10.1</v>
      </c>
      <c r="BM14" s="6">
        <v>33.9</v>
      </c>
      <c r="BN14" s="6">
        <v>27.6</v>
      </c>
      <c r="BO14" s="6">
        <v>27.8</v>
      </c>
      <c r="BP14" s="6">
        <v>30.5</v>
      </c>
      <c r="BQ14" s="6">
        <v>18.399999999999999</v>
      </c>
      <c r="BR14" s="6">
        <v>31.7</v>
      </c>
      <c r="BS14" s="61" t="s">
        <v>166</v>
      </c>
      <c r="BT14" s="61" t="s">
        <v>166</v>
      </c>
      <c r="BU14" s="61" t="s">
        <v>166</v>
      </c>
      <c r="BV14" s="61" t="s">
        <v>166</v>
      </c>
      <c r="BW14" s="61" t="s">
        <v>166</v>
      </c>
      <c r="BX14" s="61" t="s">
        <v>166</v>
      </c>
      <c r="BY14" s="61" t="s">
        <v>166</v>
      </c>
      <c r="BZ14" s="61" t="s">
        <v>166</v>
      </c>
      <c r="CA14" s="61" t="s">
        <v>166</v>
      </c>
      <c r="CB14" s="61" t="s">
        <v>166</v>
      </c>
      <c r="CC14" s="61" t="s">
        <v>166</v>
      </c>
      <c r="CD14" s="61" t="s">
        <v>166</v>
      </c>
      <c r="CE14" s="61" t="s">
        <v>166</v>
      </c>
      <c r="CF14" s="1">
        <v>62</v>
      </c>
      <c r="CG14" s="1">
        <v>60.7</v>
      </c>
      <c r="CH14" s="1">
        <v>1.3</v>
      </c>
      <c r="CI14" s="1">
        <v>45.4</v>
      </c>
      <c r="CJ14" s="1">
        <v>44.7</v>
      </c>
      <c r="CK14" s="16">
        <v>0.6</v>
      </c>
      <c r="CL14" s="1">
        <v>58.9</v>
      </c>
      <c r="CM14" s="1">
        <v>59.5</v>
      </c>
      <c r="CN14" s="1">
        <v>-0.7</v>
      </c>
      <c r="CO14" s="1">
        <v>51.6</v>
      </c>
      <c r="CP14" s="1">
        <v>52.8</v>
      </c>
      <c r="CQ14" s="1">
        <v>-1.1000000000000001</v>
      </c>
      <c r="CR14" s="1">
        <f t="shared" si="14"/>
        <v>7.2999999999999972</v>
      </c>
      <c r="CS14" s="1">
        <f t="shared" si="15"/>
        <v>6.7000000000000028</v>
      </c>
      <c r="CT14" s="1">
        <f t="shared" si="16"/>
        <v>0.40000000000000013</v>
      </c>
    </row>
    <row r="15" spans="1:98">
      <c r="A15" s="29" t="s">
        <v>74</v>
      </c>
      <c r="B15" s="29" t="s">
        <v>75</v>
      </c>
      <c r="C15" s="34"/>
      <c r="D15" s="6">
        <v>6138049</v>
      </c>
      <c r="E15" s="6">
        <v>657846</v>
      </c>
      <c r="F15" s="6">
        <v>541130</v>
      </c>
      <c r="G15" s="6">
        <v>301481</v>
      </c>
      <c r="H15" s="6">
        <v>319850</v>
      </c>
      <c r="I15" s="6">
        <v>116716</v>
      </c>
      <c r="J15" s="6">
        <v>5480203</v>
      </c>
      <c r="K15" s="6">
        <v>4414797</v>
      </c>
      <c r="L15" s="6">
        <v>4095606</v>
      </c>
      <c r="M15" s="6">
        <v>455737</v>
      </c>
      <c r="N15" s="6">
        <v>1065406</v>
      </c>
      <c r="O15" s="6">
        <v>1322577</v>
      </c>
      <c r="P15" s="6">
        <v>477483</v>
      </c>
      <c r="Q15" s="6">
        <v>474397</v>
      </c>
      <c r="R15" s="6">
        <v>259883</v>
      </c>
      <c r="S15" s="6">
        <v>469207</v>
      </c>
      <c r="T15" s="6">
        <v>3086</v>
      </c>
      <c r="U15" s="6">
        <v>845094</v>
      </c>
      <c r="V15" s="6">
        <v>836825</v>
      </c>
      <c r="W15" s="6">
        <v>513797</v>
      </c>
      <c r="X15" s="6">
        <v>804388</v>
      </c>
      <c r="Y15" s="6">
        <v>8269</v>
      </c>
      <c r="Z15" s="33">
        <f t="shared" si="0"/>
        <v>17.742146338200733</v>
      </c>
      <c r="AA15" s="33">
        <f t="shared" si="1"/>
        <v>19.440995160215778</v>
      </c>
      <c r="AB15" s="33">
        <f t="shared" si="2"/>
        <v>0.64630573235068056</v>
      </c>
      <c r="AC15" s="33">
        <f t="shared" si="3"/>
        <v>0.97847103399148505</v>
      </c>
      <c r="AD15" s="33">
        <f t="shared" si="4"/>
        <v>45.82850697579677</v>
      </c>
      <c r="AE15" s="33">
        <f t="shared" si="5"/>
        <v>74.734567314385984</v>
      </c>
      <c r="AF15" s="33">
        <f t="shared" si="6"/>
        <v>54.427696902298095</v>
      </c>
      <c r="AG15" s="30">
        <f t="shared" si="7"/>
        <v>60.797615413196638</v>
      </c>
      <c r="AH15" s="16">
        <v>1237621</v>
      </c>
      <c r="AI15" s="16">
        <v>8775373</v>
      </c>
      <c r="AJ15" s="16">
        <v>1173675</v>
      </c>
      <c r="AK15" s="16">
        <v>8538705</v>
      </c>
      <c r="AL15" s="155">
        <v>283647</v>
      </c>
      <c r="AM15" s="155">
        <v>1340409</v>
      </c>
      <c r="AN15" s="16">
        <v>331800</v>
      </c>
      <c r="AO15" s="58">
        <v>1750300</v>
      </c>
      <c r="AP15" s="33">
        <f t="shared" si="8"/>
        <v>22.918728754602579</v>
      </c>
      <c r="AQ15" s="33">
        <f t="shared" si="9"/>
        <v>15.274666957176636</v>
      </c>
      <c r="AR15" s="33">
        <f t="shared" si="10"/>
        <v>28.270177008115532</v>
      </c>
      <c r="AS15" s="57">
        <f t="shared" si="11"/>
        <v>20.498424526904255</v>
      </c>
      <c r="AT15" s="163">
        <v>17</v>
      </c>
      <c r="AU15" s="163">
        <v>18</v>
      </c>
      <c r="AV15" s="50">
        <v>32</v>
      </c>
      <c r="AW15" s="167">
        <v>32</v>
      </c>
      <c r="AX15" s="20" t="s">
        <v>166</v>
      </c>
      <c r="AY15" s="3" t="s">
        <v>166</v>
      </c>
      <c r="AZ15" s="3" t="s">
        <v>166</v>
      </c>
      <c r="BA15" s="4" t="s">
        <v>166</v>
      </c>
      <c r="BB15" s="16">
        <v>3.2</v>
      </c>
      <c r="BC15" s="6">
        <v>2.1</v>
      </c>
      <c r="BD15" s="16">
        <v>74.2</v>
      </c>
      <c r="BE15" s="16">
        <v>79.900000000000006</v>
      </c>
      <c r="BF15" s="211">
        <v>10519475</v>
      </c>
      <c r="BG15" s="211">
        <v>270738</v>
      </c>
      <c r="BH15" s="211">
        <v>34355</v>
      </c>
      <c r="BI15" s="33">
        <f t="shared" si="12"/>
        <v>257.36835726117511</v>
      </c>
      <c r="BJ15" s="17">
        <f t="shared" si="13"/>
        <v>32.658473925742491</v>
      </c>
      <c r="BK15" s="6">
        <v>23.4</v>
      </c>
      <c r="BL15" s="6">
        <v>11</v>
      </c>
      <c r="BM15" s="6">
        <v>34.200000000000003</v>
      </c>
      <c r="BN15" s="6">
        <v>26.4</v>
      </c>
      <c r="BO15" s="6">
        <v>26.4</v>
      </c>
      <c r="BP15" s="6">
        <v>28.6</v>
      </c>
      <c r="BQ15" s="6">
        <v>16</v>
      </c>
      <c r="BR15" s="6">
        <v>34.1</v>
      </c>
      <c r="BS15" s="61" t="s">
        <v>166</v>
      </c>
      <c r="BT15" s="61" t="s">
        <v>166</v>
      </c>
      <c r="BU15" s="61" t="s">
        <v>166</v>
      </c>
      <c r="BV15" s="61" t="s">
        <v>166</v>
      </c>
      <c r="BW15" s="61" t="s">
        <v>166</v>
      </c>
      <c r="BX15" s="61" t="s">
        <v>166</v>
      </c>
      <c r="BY15" s="61" t="s">
        <v>166</v>
      </c>
      <c r="BZ15" s="61" t="s">
        <v>166</v>
      </c>
      <c r="CA15" s="61" t="s">
        <v>166</v>
      </c>
      <c r="CB15" s="61" t="s">
        <v>166</v>
      </c>
      <c r="CC15" s="61" t="s">
        <v>166</v>
      </c>
      <c r="CD15" s="61" t="s">
        <v>166</v>
      </c>
      <c r="CE15" s="61" t="s">
        <v>166</v>
      </c>
      <c r="CF15" s="1">
        <v>54.9</v>
      </c>
      <c r="CG15" s="1">
        <v>62.9</v>
      </c>
      <c r="CH15" s="1">
        <v>-8</v>
      </c>
      <c r="CI15" s="1">
        <v>37.299999999999997</v>
      </c>
      <c r="CJ15" s="1">
        <v>44.1</v>
      </c>
      <c r="CK15" s="16">
        <v>-6.8000000000000043</v>
      </c>
      <c r="CL15" s="1">
        <v>57.8</v>
      </c>
      <c r="CM15" s="1">
        <v>60.6</v>
      </c>
      <c r="CN15" s="1">
        <v>-2.7</v>
      </c>
      <c r="CO15" s="1">
        <v>53.7</v>
      </c>
      <c r="CP15" s="1">
        <v>56.1</v>
      </c>
      <c r="CQ15" s="1">
        <v>-2.3999999999999986</v>
      </c>
      <c r="CR15" s="1">
        <f t="shared" si="14"/>
        <v>4.0999999999999943</v>
      </c>
      <c r="CS15" s="1">
        <f t="shared" si="15"/>
        <v>4.5</v>
      </c>
      <c r="CT15" s="1">
        <f t="shared" si="16"/>
        <v>-0.3000000000000016</v>
      </c>
    </row>
    <row r="16" spans="1:98">
      <c r="A16" s="29" t="s">
        <v>76</v>
      </c>
      <c r="B16" s="29" t="s">
        <v>77</v>
      </c>
      <c r="C16" s="34"/>
      <c r="D16" s="6">
        <v>807540</v>
      </c>
      <c r="E16" s="6">
        <v>63819</v>
      </c>
      <c r="F16" s="6">
        <v>60464</v>
      </c>
      <c r="G16" s="6">
        <v>35343</v>
      </c>
      <c r="H16" s="6">
        <v>33488</v>
      </c>
      <c r="I16" s="6">
        <v>3355</v>
      </c>
      <c r="J16" s="6">
        <v>743721</v>
      </c>
      <c r="K16" s="6">
        <v>700510</v>
      </c>
      <c r="L16" s="6">
        <v>622399</v>
      </c>
      <c r="M16" s="6">
        <v>102688</v>
      </c>
      <c r="N16" s="6">
        <v>43211</v>
      </c>
      <c r="O16" s="6">
        <v>241564</v>
      </c>
      <c r="P16" s="6">
        <v>80809</v>
      </c>
      <c r="Q16" s="6">
        <v>80447</v>
      </c>
      <c r="R16" s="6">
        <v>52917</v>
      </c>
      <c r="S16" s="6">
        <v>78908</v>
      </c>
      <c r="T16" s="6">
        <v>362</v>
      </c>
      <c r="U16" s="6">
        <v>160755</v>
      </c>
      <c r="V16" s="6">
        <v>159724</v>
      </c>
      <c r="W16" s="6">
        <v>117170</v>
      </c>
      <c r="X16" s="6">
        <v>149342</v>
      </c>
      <c r="Y16" s="6">
        <v>1031</v>
      </c>
      <c r="Z16" s="33">
        <f t="shared" si="0"/>
        <v>5.2570551089800839</v>
      </c>
      <c r="AA16" s="33">
        <f t="shared" si="1"/>
        <v>5.8101088983637679</v>
      </c>
      <c r="AB16" s="33">
        <f t="shared" si="2"/>
        <v>0.44796990434233813</v>
      </c>
      <c r="AC16" s="33">
        <f t="shared" si="3"/>
        <v>0.64134863612329318</v>
      </c>
      <c r="AD16" s="33">
        <f t="shared" si="4"/>
        <v>55.38005923000987</v>
      </c>
      <c r="AE16" s="33">
        <f t="shared" si="5"/>
        <v>83.687162255738372</v>
      </c>
      <c r="AF16" s="33">
        <f t="shared" si="6"/>
        <v>65.484042619015199</v>
      </c>
      <c r="AG16" s="30">
        <f t="shared" si="7"/>
        <v>72.887312991819854</v>
      </c>
      <c r="AH16" s="16">
        <v>153544</v>
      </c>
      <c r="AI16" s="16">
        <v>1215822</v>
      </c>
      <c r="AJ16" s="16">
        <v>148126</v>
      </c>
      <c r="AK16" s="16">
        <v>1192081</v>
      </c>
      <c r="AL16" s="155">
        <v>23206</v>
      </c>
      <c r="AM16" s="155">
        <v>236201</v>
      </c>
      <c r="AN16" s="16">
        <v>27200</v>
      </c>
      <c r="AO16" s="58">
        <v>305100</v>
      </c>
      <c r="AP16" s="33">
        <f t="shared" si="8"/>
        <v>15.11358307716355</v>
      </c>
      <c r="AQ16" s="33">
        <f t="shared" si="9"/>
        <v>19.427268136289687</v>
      </c>
      <c r="AR16" s="33">
        <f t="shared" si="10"/>
        <v>18.362745230411946</v>
      </c>
      <c r="AS16" s="57">
        <f t="shared" si="11"/>
        <v>25.593898401199251</v>
      </c>
      <c r="AT16" s="163">
        <v>19</v>
      </c>
      <c r="AU16" s="163">
        <v>19</v>
      </c>
      <c r="AV16" s="50">
        <v>44</v>
      </c>
      <c r="AW16" s="167">
        <v>42</v>
      </c>
      <c r="AX16" s="20" t="s">
        <v>166</v>
      </c>
      <c r="AY16" s="3" t="s">
        <v>166</v>
      </c>
      <c r="AZ16" s="3" t="s">
        <v>166</v>
      </c>
      <c r="BA16" s="4" t="s">
        <v>166</v>
      </c>
      <c r="BB16" s="16">
        <v>7.9</v>
      </c>
      <c r="BC16" s="6">
        <v>6.8</v>
      </c>
      <c r="BD16" s="16">
        <v>59.8</v>
      </c>
      <c r="BE16" s="16">
        <v>67.5</v>
      </c>
      <c r="BF16" s="212">
        <v>1420491</v>
      </c>
      <c r="BG16" s="211">
        <v>40772</v>
      </c>
      <c r="BH16" s="211">
        <v>3532</v>
      </c>
      <c r="BI16" s="33">
        <f t="shared" si="12"/>
        <v>287.02751372588773</v>
      </c>
      <c r="BJ16" s="17">
        <f t="shared" si="13"/>
        <v>24.864641873830951</v>
      </c>
      <c r="BK16" s="6">
        <v>16.899999999999999</v>
      </c>
      <c r="BL16" s="6">
        <v>6.7</v>
      </c>
      <c r="BM16" s="6">
        <v>35.299999999999997</v>
      </c>
      <c r="BN16" s="6">
        <v>26.4</v>
      </c>
      <c r="BO16" s="6">
        <v>27.2</v>
      </c>
      <c r="BP16" s="6">
        <v>32.200000000000003</v>
      </c>
      <c r="BQ16" s="6">
        <v>20.6</v>
      </c>
      <c r="BR16" s="6">
        <v>34.700000000000003</v>
      </c>
      <c r="BS16" s="61" t="s">
        <v>166</v>
      </c>
      <c r="BT16" s="61" t="s">
        <v>166</v>
      </c>
      <c r="BU16" s="61" t="s">
        <v>166</v>
      </c>
      <c r="BV16" s="61" t="s">
        <v>166</v>
      </c>
      <c r="BW16" s="61" t="s">
        <v>166</v>
      </c>
      <c r="BX16" s="61" t="s">
        <v>166</v>
      </c>
      <c r="BY16" s="61" t="s">
        <v>166</v>
      </c>
      <c r="BZ16" s="61" t="s">
        <v>166</v>
      </c>
      <c r="CA16" s="61" t="s">
        <v>166</v>
      </c>
      <c r="CB16" s="61" t="s">
        <v>166</v>
      </c>
      <c r="CC16" s="61" t="s">
        <v>166</v>
      </c>
      <c r="CD16" s="61" t="s">
        <v>166</v>
      </c>
      <c r="CE16" s="61" t="s">
        <v>166</v>
      </c>
      <c r="CF16" s="1">
        <v>51.4</v>
      </c>
      <c r="CG16" s="1">
        <v>51.7</v>
      </c>
      <c r="CH16" s="1">
        <v>-0.2</v>
      </c>
      <c r="CI16" s="1">
        <v>35.6</v>
      </c>
      <c r="CJ16" s="1">
        <v>42.6</v>
      </c>
      <c r="CK16" s="16">
        <v>-7</v>
      </c>
      <c r="CL16" s="1">
        <v>54.1</v>
      </c>
      <c r="CM16" s="1">
        <v>46.3</v>
      </c>
      <c r="CN16" s="1">
        <v>7.7</v>
      </c>
      <c r="CO16" s="1">
        <v>47</v>
      </c>
      <c r="CP16" s="1">
        <v>43.6</v>
      </c>
      <c r="CQ16" s="1">
        <v>3.3999999999999986</v>
      </c>
      <c r="CR16" s="1">
        <f t="shared" si="14"/>
        <v>7.1000000000000014</v>
      </c>
      <c r="CS16" s="1">
        <f t="shared" si="15"/>
        <v>2.6999999999999957</v>
      </c>
      <c r="CT16" s="1">
        <f t="shared" si="16"/>
        <v>4.3000000000000016</v>
      </c>
    </row>
    <row r="17" spans="1:98">
      <c r="A17" s="29" t="s">
        <v>78</v>
      </c>
      <c r="B17" s="29" t="s">
        <v>79</v>
      </c>
      <c r="C17" s="34"/>
      <c r="D17" s="6">
        <v>953123</v>
      </c>
      <c r="E17" s="6">
        <v>111187</v>
      </c>
      <c r="F17" s="6">
        <v>93231</v>
      </c>
      <c r="G17" s="6">
        <v>55461</v>
      </c>
      <c r="H17" s="6">
        <v>51673</v>
      </c>
      <c r="I17" s="6">
        <v>17956</v>
      </c>
      <c r="J17" s="6">
        <v>841936</v>
      </c>
      <c r="K17" s="6">
        <v>703848</v>
      </c>
      <c r="L17" s="6">
        <v>660706</v>
      </c>
      <c r="M17" s="6">
        <v>69340</v>
      </c>
      <c r="N17" s="6">
        <v>138088</v>
      </c>
      <c r="O17" s="6">
        <v>249670</v>
      </c>
      <c r="P17" s="6">
        <v>89973</v>
      </c>
      <c r="Q17" s="6">
        <v>89829</v>
      </c>
      <c r="R17" s="6">
        <v>56972</v>
      </c>
      <c r="S17" s="6">
        <v>89055</v>
      </c>
      <c r="T17" s="6">
        <v>144</v>
      </c>
      <c r="U17" s="6">
        <v>159697</v>
      </c>
      <c r="V17" s="6">
        <v>158862</v>
      </c>
      <c r="W17" s="6">
        <v>102586</v>
      </c>
      <c r="X17" s="6">
        <v>154548</v>
      </c>
      <c r="Y17" s="6">
        <v>835</v>
      </c>
      <c r="Z17" s="33">
        <f t="shared" si="0"/>
        <v>16.149369980303451</v>
      </c>
      <c r="AA17" s="33">
        <f t="shared" si="1"/>
        <v>16.401246650576766</v>
      </c>
      <c r="AB17" s="33">
        <f t="shared" si="2"/>
        <v>0.16004801440432129</v>
      </c>
      <c r="AC17" s="33">
        <f t="shared" si="3"/>
        <v>0.52286517592691162</v>
      </c>
      <c r="AD17" s="33">
        <f t="shared" si="4"/>
        <v>49.880831392159152</v>
      </c>
      <c r="AE17" s="33">
        <f t="shared" si="5"/>
        <v>78.474610896790253</v>
      </c>
      <c r="AF17" s="33">
        <f t="shared" si="6"/>
        <v>63.321218587798569</v>
      </c>
      <c r="AG17" s="30">
        <f t="shared" si="7"/>
        <v>64.237900524117549</v>
      </c>
      <c r="AH17" s="16">
        <v>217575</v>
      </c>
      <c r="AI17" s="16">
        <v>1418770</v>
      </c>
      <c r="AJ17" s="16">
        <v>199958</v>
      </c>
      <c r="AK17" s="16">
        <v>1379182</v>
      </c>
      <c r="AL17" s="155">
        <v>43461</v>
      </c>
      <c r="AM17" s="155">
        <v>262929</v>
      </c>
      <c r="AN17" s="16">
        <v>49800</v>
      </c>
      <c r="AO17" s="58">
        <v>261300</v>
      </c>
      <c r="AP17" s="33">
        <f t="shared" si="8"/>
        <v>19.975180972078594</v>
      </c>
      <c r="AQ17" s="33">
        <f t="shared" si="9"/>
        <v>18.532179282054173</v>
      </c>
      <c r="AR17" s="33">
        <f t="shared" si="10"/>
        <v>24.905230098320647</v>
      </c>
      <c r="AS17" s="57">
        <f t="shared" si="11"/>
        <v>18.94601292650281</v>
      </c>
      <c r="AT17" s="163">
        <v>37</v>
      </c>
      <c r="AU17" s="163">
        <v>35</v>
      </c>
      <c r="AV17" s="50">
        <v>59</v>
      </c>
      <c r="AW17" s="167">
        <v>63</v>
      </c>
      <c r="AX17" s="20" t="s">
        <v>166</v>
      </c>
      <c r="AY17" s="3" t="s">
        <v>166</v>
      </c>
      <c r="AZ17" s="3" t="s">
        <v>166</v>
      </c>
      <c r="BA17" s="4" t="s">
        <v>166</v>
      </c>
      <c r="BB17" s="16">
        <v>1.3</v>
      </c>
      <c r="BC17" s="6">
        <v>0.7</v>
      </c>
      <c r="BD17" s="16">
        <v>72.400000000000006</v>
      </c>
      <c r="BE17" s="16">
        <v>79.099999999999994</v>
      </c>
      <c r="BF17" s="211">
        <v>1754208</v>
      </c>
      <c r="BG17" s="211">
        <v>25636</v>
      </c>
      <c r="BH17" s="211">
        <v>3983</v>
      </c>
      <c r="BI17" s="33">
        <f t="shared" si="12"/>
        <v>146.14002444407961</v>
      </c>
      <c r="BJ17" s="17">
        <f t="shared" si="13"/>
        <v>22.705403236104271</v>
      </c>
      <c r="BK17" s="6">
        <v>15.3</v>
      </c>
      <c r="BL17" s="6">
        <v>8</v>
      </c>
      <c r="BM17" s="6">
        <v>33.799999999999997</v>
      </c>
      <c r="BN17" s="6">
        <v>26.2</v>
      </c>
      <c r="BO17" s="6">
        <v>34.6</v>
      </c>
      <c r="BP17" s="6">
        <v>36.200000000000003</v>
      </c>
      <c r="BQ17" s="6">
        <v>16.399999999999999</v>
      </c>
      <c r="BR17" s="6">
        <v>29.6</v>
      </c>
      <c r="BS17" s="61" t="s">
        <v>166</v>
      </c>
      <c r="BT17" s="61" t="s">
        <v>166</v>
      </c>
      <c r="BU17" s="61" t="s">
        <v>166</v>
      </c>
      <c r="BV17" s="61" t="s">
        <v>166</v>
      </c>
      <c r="BW17" s="61" t="s">
        <v>166</v>
      </c>
      <c r="BX17" s="61" t="s">
        <v>166</v>
      </c>
      <c r="BY17" s="61" t="s">
        <v>166</v>
      </c>
      <c r="BZ17" s="61" t="s">
        <v>166</v>
      </c>
      <c r="CA17" s="61" t="s">
        <v>166</v>
      </c>
      <c r="CB17" s="61" t="s">
        <v>166</v>
      </c>
      <c r="CC17" s="61" t="s">
        <v>166</v>
      </c>
      <c r="CD17" s="61" t="s">
        <v>166</v>
      </c>
      <c r="CE17" s="61" t="s">
        <v>166</v>
      </c>
      <c r="CF17" s="1">
        <v>56.6</v>
      </c>
      <c r="CG17" s="1">
        <v>64.900000000000006</v>
      </c>
      <c r="CH17" s="1">
        <v>-8.3000000000000007</v>
      </c>
      <c r="CI17" s="1">
        <v>39.9</v>
      </c>
      <c r="CJ17" s="1">
        <v>42.1</v>
      </c>
      <c r="CK17" s="16">
        <v>-2.2000000000000028</v>
      </c>
      <c r="CL17" s="1">
        <v>65.099999999999994</v>
      </c>
      <c r="CM17" s="1">
        <v>61.6</v>
      </c>
      <c r="CN17" s="1">
        <v>3.5</v>
      </c>
      <c r="CO17" s="1">
        <v>39.6</v>
      </c>
      <c r="CP17" s="1">
        <v>49.2</v>
      </c>
      <c r="CQ17" s="1">
        <v>-9.5</v>
      </c>
      <c r="CR17" s="1">
        <f t="shared" si="14"/>
        <v>25.499999999999993</v>
      </c>
      <c r="CS17" s="1">
        <f t="shared" si="15"/>
        <v>12.399999999999999</v>
      </c>
      <c r="CT17" s="1">
        <f t="shared" si="16"/>
        <v>13</v>
      </c>
    </row>
    <row r="18" spans="1:98">
      <c r="A18" s="29" t="s">
        <v>80</v>
      </c>
      <c r="B18" s="29" t="s">
        <v>81</v>
      </c>
      <c r="C18" s="34"/>
      <c r="D18" s="6">
        <v>7717181</v>
      </c>
      <c r="E18" s="6">
        <v>661753</v>
      </c>
      <c r="F18" s="6">
        <v>611254</v>
      </c>
      <c r="G18" s="6">
        <v>311862</v>
      </c>
      <c r="H18" s="6">
        <v>363243</v>
      </c>
      <c r="I18" s="6">
        <v>50499</v>
      </c>
      <c r="J18" s="6">
        <v>7055428</v>
      </c>
      <c r="K18" s="6">
        <v>6289752</v>
      </c>
      <c r="L18" s="6">
        <v>5474858</v>
      </c>
      <c r="M18" s="6">
        <v>951506</v>
      </c>
      <c r="N18" s="6">
        <v>765676</v>
      </c>
      <c r="O18" s="6">
        <v>1829983</v>
      </c>
      <c r="P18" s="6">
        <v>613517</v>
      </c>
      <c r="Q18" s="6">
        <v>609235</v>
      </c>
      <c r="R18" s="6">
        <v>359286</v>
      </c>
      <c r="S18" s="6">
        <v>599559</v>
      </c>
      <c r="T18" s="6">
        <v>4282</v>
      </c>
      <c r="U18" s="6">
        <v>1216466</v>
      </c>
      <c r="V18" s="6">
        <v>1203673</v>
      </c>
      <c r="W18" s="6">
        <v>781573</v>
      </c>
      <c r="X18" s="6">
        <v>1149169</v>
      </c>
      <c r="Y18" s="6">
        <v>12793</v>
      </c>
      <c r="Z18" s="33">
        <f t="shared" si="0"/>
        <v>7.6310949855913011</v>
      </c>
      <c r="AA18" s="33">
        <f t="shared" si="1"/>
        <v>10.852296983258846</v>
      </c>
      <c r="AB18" s="33">
        <f t="shared" si="2"/>
        <v>0.69794317027890018</v>
      </c>
      <c r="AC18" s="33">
        <f t="shared" si="3"/>
        <v>1.0516529027527279</v>
      </c>
      <c r="AD18" s="33">
        <f t="shared" si="4"/>
        <v>47.126646951354964</v>
      </c>
      <c r="AE18" s="33">
        <f t="shared" si="5"/>
        <v>77.597815469167855</v>
      </c>
      <c r="AF18" s="33">
        <f t="shared" si="6"/>
        <v>58.561702446712971</v>
      </c>
      <c r="AG18" s="30">
        <f t="shared" si="7"/>
        <v>64.249473474803239</v>
      </c>
      <c r="AH18" s="16">
        <v>1388827</v>
      </c>
      <c r="AI18" s="16">
        <v>11285335</v>
      </c>
      <c r="AJ18" s="16">
        <v>1347468</v>
      </c>
      <c r="AK18" s="16">
        <v>11342588</v>
      </c>
      <c r="AL18" s="155">
        <v>289674</v>
      </c>
      <c r="AM18" s="155">
        <v>1859946</v>
      </c>
      <c r="AN18" s="16">
        <v>390600</v>
      </c>
      <c r="AO18" s="58">
        <v>2873800</v>
      </c>
      <c r="AP18" s="33">
        <f t="shared" si="8"/>
        <v>20.857457408302114</v>
      </c>
      <c r="AQ18" s="33">
        <f t="shared" si="9"/>
        <v>16.481088066947063</v>
      </c>
      <c r="AR18" s="33">
        <f t="shared" si="10"/>
        <v>28.987701377695053</v>
      </c>
      <c r="AS18" s="57">
        <f t="shared" si="11"/>
        <v>25.336369442317753</v>
      </c>
      <c r="AT18" s="163">
        <v>22</v>
      </c>
      <c r="AU18" s="163">
        <v>21</v>
      </c>
      <c r="AV18" s="50">
        <v>38</v>
      </c>
      <c r="AW18" s="167">
        <v>37</v>
      </c>
      <c r="AX18" s="20" t="s">
        <v>166</v>
      </c>
      <c r="AY18" s="3" t="s">
        <v>166</v>
      </c>
      <c r="AZ18" s="3" t="s">
        <v>166</v>
      </c>
      <c r="BA18" s="4" t="s">
        <v>166</v>
      </c>
      <c r="BB18" s="16">
        <v>9.6999999999999993</v>
      </c>
      <c r="BC18" s="6">
        <v>9.5</v>
      </c>
      <c r="BD18" s="16">
        <v>67.7</v>
      </c>
      <c r="BE18" s="16">
        <v>73.400000000000006</v>
      </c>
      <c r="BF18" s="211">
        <v>12741080</v>
      </c>
      <c r="BG18" s="211">
        <v>246264</v>
      </c>
      <c r="BH18" s="211">
        <v>51490</v>
      </c>
      <c r="BI18" s="33">
        <f t="shared" si="12"/>
        <v>193.28345791722521</v>
      </c>
      <c r="BJ18" s="17">
        <f t="shared" si="13"/>
        <v>40.412586688098656</v>
      </c>
      <c r="BK18" s="6">
        <v>20.100000000000001</v>
      </c>
      <c r="BL18" s="6">
        <v>9.1999999999999993</v>
      </c>
      <c r="BM18" s="6">
        <v>34.1</v>
      </c>
      <c r="BN18" s="6">
        <v>24.6</v>
      </c>
      <c r="BO18" s="6">
        <v>28.4</v>
      </c>
      <c r="BP18" s="6">
        <v>28.8</v>
      </c>
      <c r="BQ18" s="6">
        <v>17.399999999999999</v>
      </c>
      <c r="BR18" s="6">
        <v>37.4</v>
      </c>
      <c r="BS18" s="61" t="s">
        <v>166</v>
      </c>
      <c r="BT18" s="61" t="s">
        <v>166</v>
      </c>
      <c r="BU18" s="61" t="s">
        <v>166</v>
      </c>
      <c r="BV18" s="61" t="s">
        <v>166</v>
      </c>
      <c r="BW18" s="61" t="s">
        <v>166</v>
      </c>
      <c r="BX18" s="61" t="s">
        <v>166</v>
      </c>
      <c r="BY18" s="61" t="s">
        <v>166</v>
      </c>
      <c r="BZ18" s="61" t="s">
        <v>166</v>
      </c>
      <c r="CA18" s="61" t="s">
        <v>166</v>
      </c>
      <c r="CB18" s="61" t="s">
        <v>166</v>
      </c>
      <c r="CC18" s="61" t="s">
        <v>166</v>
      </c>
      <c r="CD18" s="61" t="s">
        <v>166</v>
      </c>
      <c r="CE18" s="61" t="s">
        <v>166</v>
      </c>
      <c r="CF18" s="1">
        <v>60.4</v>
      </c>
      <c r="CG18" s="1">
        <v>61.6</v>
      </c>
      <c r="CH18" s="1">
        <v>-1.2</v>
      </c>
      <c r="CI18" s="1">
        <v>41.1</v>
      </c>
      <c r="CJ18" s="1">
        <v>41.8</v>
      </c>
      <c r="CK18" s="16">
        <v>-0.69999999999999574</v>
      </c>
      <c r="CL18" s="1">
        <v>65.8</v>
      </c>
      <c r="CM18" s="1">
        <v>63.5</v>
      </c>
      <c r="CN18" s="1">
        <v>2.2999999999999998</v>
      </c>
      <c r="CO18" s="1">
        <v>53.7</v>
      </c>
      <c r="CP18" s="1">
        <v>52.9</v>
      </c>
      <c r="CQ18" s="1">
        <v>0.9</v>
      </c>
      <c r="CR18" s="1">
        <f t="shared" si="14"/>
        <v>12.099999999999994</v>
      </c>
      <c r="CS18" s="1">
        <f t="shared" si="15"/>
        <v>10.600000000000001</v>
      </c>
      <c r="CT18" s="1">
        <f t="shared" si="16"/>
        <v>1.4</v>
      </c>
    </row>
    <row r="19" spans="1:98">
      <c r="A19" s="29" t="s">
        <v>82</v>
      </c>
      <c r="B19" s="29" t="s">
        <v>83</v>
      </c>
      <c r="C19" s="34"/>
      <c r="D19" s="6">
        <v>3911415</v>
      </c>
      <c r="E19" s="6">
        <v>469032</v>
      </c>
      <c r="F19" s="6">
        <v>419703</v>
      </c>
      <c r="G19" s="6">
        <v>221077</v>
      </c>
      <c r="H19" s="6">
        <v>249342</v>
      </c>
      <c r="I19" s="6">
        <v>49329</v>
      </c>
      <c r="J19" s="6">
        <v>3442383</v>
      </c>
      <c r="K19" s="6">
        <v>3010004</v>
      </c>
      <c r="L19" s="6">
        <v>2722971</v>
      </c>
      <c r="M19" s="6">
        <v>366333</v>
      </c>
      <c r="N19" s="6">
        <v>432379</v>
      </c>
      <c r="O19" s="6">
        <v>960155</v>
      </c>
      <c r="P19" s="6">
        <v>350545</v>
      </c>
      <c r="Q19" s="6">
        <v>349191</v>
      </c>
      <c r="R19" s="6">
        <v>217281</v>
      </c>
      <c r="S19" s="6">
        <v>346166</v>
      </c>
      <c r="T19" s="6">
        <v>1354</v>
      </c>
      <c r="U19" s="6">
        <v>609610</v>
      </c>
      <c r="V19" s="6">
        <v>605820</v>
      </c>
      <c r="W19" s="6">
        <v>398887</v>
      </c>
      <c r="X19" s="6">
        <v>588232</v>
      </c>
      <c r="Y19" s="6">
        <v>3790</v>
      </c>
      <c r="Z19" s="33">
        <f t="shared" si="0"/>
        <v>10.517192856777363</v>
      </c>
      <c r="AA19" s="33">
        <f t="shared" si="1"/>
        <v>12.560455939969492</v>
      </c>
      <c r="AB19" s="33">
        <f t="shared" si="2"/>
        <v>0.38625568757220902</v>
      </c>
      <c r="AC19" s="33">
        <f t="shared" si="3"/>
        <v>0.62170896146716748</v>
      </c>
      <c r="AD19" s="33">
        <f t="shared" si="4"/>
        <v>47.13473707550871</v>
      </c>
      <c r="AE19" s="33">
        <f t="shared" si="5"/>
        <v>79.101337648948416</v>
      </c>
      <c r="AF19" s="33">
        <f t="shared" si="6"/>
        <v>61.983768132479419</v>
      </c>
      <c r="AG19" s="30">
        <f t="shared" si="7"/>
        <v>65.433145781729309</v>
      </c>
      <c r="AH19" s="16">
        <v>899267</v>
      </c>
      <c r="AI19" s="16">
        <v>5616091</v>
      </c>
      <c r="AJ19" s="16">
        <v>852946</v>
      </c>
      <c r="AK19" s="16">
        <v>5589841</v>
      </c>
      <c r="AL19" s="155">
        <v>203558</v>
      </c>
      <c r="AM19" s="155">
        <v>1001345</v>
      </c>
      <c r="AN19" s="16">
        <v>225400</v>
      </c>
      <c r="AO19" s="58">
        <v>1079100</v>
      </c>
      <c r="AP19" s="33">
        <f t="shared" si="8"/>
        <v>22.635991312924862</v>
      </c>
      <c r="AQ19" s="33">
        <f t="shared" si="9"/>
        <v>17.829928325591592</v>
      </c>
      <c r="AR19" s="33">
        <f t="shared" si="10"/>
        <v>26.42605745264061</v>
      </c>
      <c r="AS19" s="57">
        <f t="shared" si="11"/>
        <v>19.304663585243301</v>
      </c>
      <c r="AT19" s="163">
        <v>24</v>
      </c>
      <c r="AU19" s="163">
        <v>24</v>
      </c>
      <c r="AV19" s="50">
        <v>42</v>
      </c>
      <c r="AW19" s="167">
        <v>44</v>
      </c>
      <c r="AX19" s="20" t="s">
        <v>166</v>
      </c>
      <c r="AY19" s="3" t="s">
        <v>166</v>
      </c>
      <c r="AZ19" s="3" t="s">
        <v>166</v>
      </c>
      <c r="BA19" s="4" t="s">
        <v>166</v>
      </c>
      <c r="BB19" s="16">
        <v>2.1</v>
      </c>
      <c r="BC19" s="6">
        <v>0.9</v>
      </c>
      <c r="BD19" s="16">
        <v>77.2</v>
      </c>
      <c r="BE19" s="16">
        <v>83.4</v>
      </c>
      <c r="BF19" s="211">
        <v>6691878</v>
      </c>
      <c r="BG19" s="211">
        <v>145838</v>
      </c>
      <c r="BH19" s="211">
        <v>25581</v>
      </c>
      <c r="BI19" s="33">
        <f t="shared" si="12"/>
        <v>217.93284336624191</v>
      </c>
      <c r="BJ19" s="17">
        <f t="shared" si="13"/>
        <v>38.22693719162244</v>
      </c>
      <c r="BK19" s="6">
        <v>20.5</v>
      </c>
      <c r="BL19" s="6">
        <v>9.1</v>
      </c>
      <c r="BM19" s="6">
        <v>41</v>
      </c>
      <c r="BN19" s="6">
        <v>31.6</v>
      </c>
      <c r="BO19" s="6">
        <v>25.8</v>
      </c>
      <c r="BP19" s="6">
        <v>30.1</v>
      </c>
      <c r="BQ19" s="6">
        <v>12.7</v>
      </c>
      <c r="BR19" s="6">
        <v>29.3</v>
      </c>
      <c r="BS19" s="61" t="s">
        <v>166</v>
      </c>
      <c r="BT19" s="61" t="s">
        <v>166</v>
      </c>
      <c r="BU19" s="61" t="s">
        <v>166</v>
      </c>
      <c r="BV19" s="61" t="s">
        <v>166</v>
      </c>
      <c r="BW19" s="61" t="s">
        <v>166</v>
      </c>
      <c r="BX19" s="61" t="s">
        <v>166</v>
      </c>
      <c r="BY19" s="61" t="s">
        <v>166</v>
      </c>
      <c r="BZ19" s="61" t="s">
        <v>166</v>
      </c>
      <c r="CA19" s="61" t="s">
        <v>166</v>
      </c>
      <c r="CB19" s="61" t="s">
        <v>166</v>
      </c>
      <c r="CC19" s="61" t="s">
        <v>166</v>
      </c>
      <c r="CD19" s="61" t="s">
        <v>166</v>
      </c>
      <c r="CE19" s="61" t="s">
        <v>166</v>
      </c>
      <c r="CF19" s="1">
        <v>54.8</v>
      </c>
      <c r="CG19" s="1">
        <v>59.9</v>
      </c>
      <c r="CH19" s="1">
        <v>-5.2</v>
      </c>
      <c r="CI19" s="1">
        <v>29.7</v>
      </c>
      <c r="CJ19" s="1">
        <v>35.799999999999997</v>
      </c>
      <c r="CK19" s="16">
        <v>-6.0999999999999979</v>
      </c>
      <c r="CL19" s="1">
        <v>49.4</v>
      </c>
      <c r="CM19" s="1">
        <v>59.7</v>
      </c>
      <c r="CN19" s="1">
        <v>-10.3</v>
      </c>
      <c r="CO19" s="1">
        <v>42.5</v>
      </c>
      <c r="CP19" s="1">
        <v>50.5</v>
      </c>
      <c r="CQ19" s="1">
        <v>-8</v>
      </c>
      <c r="CR19" s="1">
        <f t="shared" si="14"/>
        <v>6.8999999999999986</v>
      </c>
      <c r="CS19" s="1">
        <f t="shared" si="15"/>
        <v>9.2000000000000028</v>
      </c>
      <c r="CT19" s="1">
        <f t="shared" si="16"/>
        <v>-2.3000000000000007</v>
      </c>
    </row>
    <row r="20" spans="1:98">
      <c r="A20" s="29" t="s">
        <v>84</v>
      </c>
      <c r="B20" s="29" t="s">
        <v>85</v>
      </c>
      <c r="C20" s="34"/>
      <c r="D20" s="6">
        <v>1825333</v>
      </c>
      <c r="E20" s="6">
        <v>171303</v>
      </c>
      <c r="F20" s="6">
        <v>161496</v>
      </c>
      <c r="G20" s="6">
        <v>87563</v>
      </c>
      <c r="H20" s="6">
        <v>95567</v>
      </c>
      <c r="I20" s="6">
        <v>9807</v>
      </c>
      <c r="J20" s="6">
        <v>1654030</v>
      </c>
      <c r="K20" s="6">
        <v>1536315</v>
      </c>
      <c r="L20" s="6">
        <v>1383287</v>
      </c>
      <c r="M20" s="6">
        <v>200495</v>
      </c>
      <c r="N20" s="6">
        <v>117715</v>
      </c>
      <c r="O20" s="6">
        <v>490105</v>
      </c>
      <c r="P20" s="6">
        <v>154494</v>
      </c>
      <c r="Q20" s="6">
        <v>154250</v>
      </c>
      <c r="R20" s="6">
        <v>103214</v>
      </c>
      <c r="S20" s="6">
        <v>153051</v>
      </c>
      <c r="T20" s="6">
        <v>244</v>
      </c>
      <c r="U20" s="6">
        <v>335611</v>
      </c>
      <c r="V20" s="6">
        <v>334644</v>
      </c>
      <c r="W20" s="6">
        <v>235862</v>
      </c>
      <c r="X20" s="6">
        <v>325813</v>
      </c>
      <c r="Y20" s="6">
        <v>967</v>
      </c>
      <c r="Z20" s="33">
        <f t="shared" si="0"/>
        <v>5.7249435211292266</v>
      </c>
      <c r="AA20" s="33">
        <f t="shared" si="1"/>
        <v>7.1168600327684501</v>
      </c>
      <c r="AB20" s="33">
        <f t="shared" si="2"/>
        <v>0.15793493598456898</v>
      </c>
      <c r="AC20" s="33">
        <f t="shared" si="3"/>
        <v>0.28813119951372274</v>
      </c>
      <c r="AD20" s="33">
        <f t="shared" si="4"/>
        <v>51.11585903340864</v>
      </c>
      <c r="AE20" s="33">
        <f t="shared" si="5"/>
        <v>83.631312612225898</v>
      </c>
      <c r="AF20" s="33">
        <f t="shared" si="6"/>
        <v>66.807772470128285</v>
      </c>
      <c r="AG20" s="30">
        <f t="shared" si="7"/>
        <v>70.278387776324379</v>
      </c>
      <c r="AH20" s="16">
        <v>356551</v>
      </c>
      <c r="AI20" s="16">
        <v>2717665</v>
      </c>
      <c r="AJ20" s="16">
        <v>344894</v>
      </c>
      <c r="AK20" s="16">
        <v>2688351</v>
      </c>
      <c r="AL20" s="155">
        <v>77054</v>
      </c>
      <c r="AM20" s="155">
        <v>521112</v>
      </c>
      <c r="AN20" s="16">
        <v>90400</v>
      </c>
      <c r="AO20" s="58">
        <v>606100</v>
      </c>
      <c r="AP20" s="33">
        <f t="shared" si="8"/>
        <v>21.610933639226925</v>
      </c>
      <c r="AQ20" s="33">
        <f t="shared" si="9"/>
        <v>19.174990294977491</v>
      </c>
      <c r="AR20" s="33">
        <f t="shared" si="10"/>
        <v>26.210951770688968</v>
      </c>
      <c r="AS20" s="57">
        <f t="shared" si="11"/>
        <v>22.545419106359251</v>
      </c>
      <c r="AT20" s="163">
        <v>28</v>
      </c>
      <c r="AU20" s="163">
        <v>28</v>
      </c>
      <c r="AV20" s="50">
        <v>41</v>
      </c>
      <c r="AW20" s="167">
        <v>50</v>
      </c>
      <c r="AX20" s="20" t="s">
        <v>166</v>
      </c>
      <c r="AY20" s="3" t="s">
        <v>166</v>
      </c>
      <c r="AZ20" s="3" t="s">
        <v>166</v>
      </c>
      <c r="BA20" s="4" t="s">
        <v>166</v>
      </c>
      <c r="BB20" s="16">
        <v>3.5</v>
      </c>
      <c r="BC20" s="6">
        <v>0.9</v>
      </c>
      <c r="BD20" s="16">
        <v>73</v>
      </c>
      <c r="BE20" s="16">
        <v>81.7</v>
      </c>
      <c r="BF20" s="211">
        <v>3156145</v>
      </c>
      <c r="BG20" s="211">
        <v>53385</v>
      </c>
      <c r="BH20" s="211">
        <v>7893</v>
      </c>
      <c r="BI20" s="33">
        <f t="shared" si="12"/>
        <v>169.14622110200895</v>
      </c>
      <c r="BJ20" s="17">
        <f t="shared" si="13"/>
        <v>25.008356713649089</v>
      </c>
      <c r="BK20" s="6">
        <v>14.9</v>
      </c>
      <c r="BL20" s="6">
        <v>6.5</v>
      </c>
      <c r="BM20" s="6">
        <v>40.299999999999997</v>
      </c>
      <c r="BN20" s="6">
        <v>29.1</v>
      </c>
      <c r="BO20" s="6">
        <v>29.9</v>
      </c>
      <c r="BP20" s="6">
        <v>33.4</v>
      </c>
      <c r="BQ20" s="6">
        <v>14.9</v>
      </c>
      <c r="BR20" s="6">
        <v>31</v>
      </c>
      <c r="BS20" s="61" t="s">
        <v>166</v>
      </c>
      <c r="BT20" s="61" t="s">
        <v>166</v>
      </c>
      <c r="BU20" s="61" t="s">
        <v>166</v>
      </c>
      <c r="BV20" s="61" t="s">
        <v>166</v>
      </c>
      <c r="BW20" s="61" t="s">
        <v>166</v>
      </c>
      <c r="BX20" s="61" t="s">
        <v>166</v>
      </c>
      <c r="BY20" s="61" t="s">
        <v>166</v>
      </c>
      <c r="BZ20" s="61" t="s">
        <v>166</v>
      </c>
      <c r="CA20" s="61" t="s">
        <v>166</v>
      </c>
      <c r="CB20" s="61" t="s">
        <v>166</v>
      </c>
      <c r="CC20" s="61" t="s">
        <v>166</v>
      </c>
      <c r="CD20" s="61" t="s">
        <v>166</v>
      </c>
      <c r="CE20" s="61" t="s">
        <v>166</v>
      </c>
      <c r="CF20" s="1">
        <v>63.9</v>
      </c>
      <c r="CG20" s="1">
        <v>70.2</v>
      </c>
      <c r="CH20" s="1">
        <v>-6.3</v>
      </c>
      <c r="CI20" s="1">
        <v>53.2</v>
      </c>
      <c r="CJ20" s="1">
        <v>52.8</v>
      </c>
      <c r="CK20" s="16">
        <v>0.3</v>
      </c>
      <c r="CL20" s="1">
        <v>56.1</v>
      </c>
      <c r="CM20" s="1">
        <v>64.7</v>
      </c>
      <c r="CN20" s="1">
        <v>-8.6</v>
      </c>
      <c r="CO20" s="1">
        <v>54.4</v>
      </c>
      <c r="CP20" s="1">
        <v>60.4</v>
      </c>
      <c r="CQ20" s="1">
        <v>-6</v>
      </c>
      <c r="CR20" s="1">
        <f t="shared" si="14"/>
        <v>1.7000000000000028</v>
      </c>
      <c r="CS20" s="1">
        <f t="shared" si="15"/>
        <v>4.3000000000000043</v>
      </c>
      <c r="CT20" s="1">
        <f t="shared" si="16"/>
        <v>-2.5999999999999996</v>
      </c>
    </row>
    <row r="21" spans="1:98">
      <c r="A21" s="29" t="s">
        <v>86</v>
      </c>
      <c r="B21" s="29" t="s">
        <v>87</v>
      </c>
      <c r="C21" s="34"/>
      <c r="D21" s="6">
        <v>1675023</v>
      </c>
      <c r="E21" s="6">
        <v>184663</v>
      </c>
      <c r="F21" s="6">
        <v>159629</v>
      </c>
      <c r="G21" s="6">
        <v>98765</v>
      </c>
      <c r="H21" s="6">
        <v>84547</v>
      </c>
      <c r="I21" s="6">
        <v>25034</v>
      </c>
      <c r="J21" s="6">
        <v>1490360</v>
      </c>
      <c r="K21" s="6">
        <v>1299650</v>
      </c>
      <c r="L21" s="6">
        <v>1237949</v>
      </c>
      <c r="M21" s="6">
        <v>97868</v>
      </c>
      <c r="N21" s="6">
        <v>190710</v>
      </c>
      <c r="O21" s="6">
        <v>419157</v>
      </c>
      <c r="P21" s="6">
        <v>150703</v>
      </c>
      <c r="Q21" s="6">
        <v>149923</v>
      </c>
      <c r="R21" s="6">
        <v>97677</v>
      </c>
      <c r="S21" s="6">
        <v>148118</v>
      </c>
      <c r="T21" s="6">
        <v>780</v>
      </c>
      <c r="U21" s="6">
        <v>268454</v>
      </c>
      <c r="V21" s="6">
        <v>267388</v>
      </c>
      <c r="W21" s="6">
        <v>184893</v>
      </c>
      <c r="X21" s="6">
        <v>258776</v>
      </c>
      <c r="Y21" s="6">
        <v>1066</v>
      </c>
      <c r="Z21" s="33">
        <f t="shared" si="0"/>
        <v>13.556586863638087</v>
      </c>
      <c r="AA21" s="33">
        <f t="shared" si="1"/>
        <v>12.796237150755521</v>
      </c>
      <c r="AB21" s="33">
        <f t="shared" si="2"/>
        <v>0.51757430177236019</v>
      </c>
      <c r="AC21" s="33">
        <f t="shared" si="3"/>
        <v>0.39708851423335101</v>
      </c>
      <c r="AD21" s="33">
        <f t="shared" si="4"/>
        <v>53.483913940529504</v>
      </c>
      <c r="AE21" s="33">
        <f t="shared" si="5"/>
        <v>83.063756407847762</v>
      </c>
      <c r="AF21" s="33">
        <f t="shared" si="6"/>
        <v>64.814237274639524</v>
      </c>
      <c r="AG21" s="30">
        <f t="shared" si="7"/>
        <v>68.873252028280447</v>
      </c>
      <c r="AH21" s="16">
        <v>361479</v>
      </c>
      <c r="AI21" s="16">
        <v>2482260</v>
      </c>
      <c r="AJ21" s="16">
        <v>346327</v>
      </c>
      <c r="AK21" s="16">
        <v>2477849</v>
      </c>
      <c r="AL21" s="155">
        <v>72134</v>
      </c>
      <c r="AM21" s="155">
        <v>437791</v>
      </c>
      <c r="AN21" s="16">
        <v>87100</v>
      </c>
      <c r="AO21" s="58">
        <v>352300</v>
      </c>
      <c r="AP21" s="33">
        <f t="shared" si="8"/>
        <v>19.95523944682817</v>
      </c>
      <c r="AQ21" s="33">
        <f t="shared" si="9"/>
        <v>17.636790666569983</v>
      </c>
      <c r="AR21" s="33">
        <f t="shared" si="10"/>
        <v>25.14964181250668</v>
      </c>
      <c r="AS21" s="57">
        <f t="shared" si="11"/>
        <v>14.217976963083705</v>
      </c>
      <c r="AT21" s="163">
        <v>23</v>
      </c>
      <c r="AU21" s="163">
        <v>29</v>
      </c>
      <c r="AV21" s="50">
        <v>37</v>
      </c>
      <c r="AW21" s="167">
        <v>51</v>
      </c>
      <c r="AX21" s="20" t="s">
        <v>166</v>
      </c>
      <c r="AY21" s="3" t="s">
        <v>166</v>
      </c>
      <c r="AZ21" s="3" t="s">
        <v>166</v>
      </c>
      <c r="BA21" s="4" t="s">
        <v>166</v>
      </c>
      <c r="BB21" s="16">
        <v>1.4</v>
      </c>
      <c r="BC21" s="6">
        <v>0.4</v>
      </c>
      <c r="BD21" s="16">
        <v>76</v>
      </c>
      <c r="BE21" s="16">
        <v>82.7</v>
      </c>
      <c r="BF21" s="211">
        <v>2911505</v>
      </c>
      <c r="BG21" s="211">
        <v>76686</v>
      </c>
      <c r="BH21" s="211">
        <v>12782</v>
      </c>
      <c r="BI21" s="33">
        <f t="shared" si="12"/>
        <v>263.38955282577223</v>
      </c>
      <c r="BJ21" s="17">
        <f t="shared" si="13"/>
        <v>43.901693454072728</v>
      </c>
      <c r="BK21" s="6">
        <v>15.3</v>
      </c>
      <c r="BL21" s="6">
        <v>7.8</v>
      </c>
      <c r="BM21" s="6">
        <v>35.299999999999997</v>
      </c>
      <c r="BN21" s="6">
        <v>23.8</v>
      </c>
      <c r="BO21" s="6">
        <v>31.7</v>
      </c>
      <c r="BP21" s="6">
        <v>31.9</v>
      </c>
      <c r="BQ21" s="6">
        <v>17.7</v>
      </c>
      <c r="BR21" s="6">
        <v>36.5</v>
      </c>
      <c r="BS21" s="61" t="s">
        <v>166</v>
      </c>
      <c r="BT21" s="61" t="s">
        <v>166</v>
      </c>
      <c r="BU21" s="61" t="s">
        <v>166</v>
      </c>
      <c r="BV21" s="61" t="s">
        <v>166</v>
      </c>
      <c r="BW21" s="61" t="s">
        <v>166</v>
      </c>
      <c r="BX21" s="61" t="s">
        <v>166</v>
      </c>
      <c r="BY21" s="61" t="s">
        <v>166</v>
      </c>
      <c r="BZ21" s="61" t="s">
        <v>166</v>
      </c>
      <c r="CA21" s="61" t="s">
        <v>166</v>
      </c>
      <c r="CB21" s="61" t="s">
        <v>166</v>
      </c>
      <c r="CC21" s="61" t="s">
        <v>166</v>
      </c>
      <c r="CD21" s="61" t="s">
        <v>166</v>
      </c>
      <c r="CE21" s="61" t="s">
        <v>166</v>
      </c>
      <c r="CF21" s="1">
        <v>63</v>
      </c>
      <c r="CG21" s="1">
        <v>63.3</v>
      </c>
      <c r="CH21" s="1">
        <v>-0.3</v>
      </c>
      <c r="CI21" s="1">
        <v>49.6</v>
      </c>
      <c r="CJ21" s="1">
        <v>48</v>
      </c>
      <c r="CK21" s="16">
        <v>1.6000000000000014</v>
      </c>
      <c r="CL21" s="1">
        <v>53</v>
      </c>
      <c r="CM21" s="1">
        <v>62.9</v>
      </c>
      <c r="CN21" s="1">
        <v>-9.9</v>
      </c>
      <c r="CO21" s="1">
        <v>53.4</v>
      </c>
      <c r="CP21" s="1">
        <v>57.4</v>
      </c>
      <c r="CQ21" s="1">
        <v>-4</v>
      </c>
      <c r="CR21" s="1">
        <f t="shared" si="14"/>
        <v>-0.39999999999999858</v>
      </c>
      <c r="CS21" s="1">
        <f t="shared" si="15"/>
        <v>5.5</v>
      </c>
      <c r="CT21" s="1">
        <f t="shared" si="16"/>
        <v>-5.9</v>
      </c>
    </row>
    <row r="22" spans="1:98">
      <c r="A22" s="29" t="s">
        <v>88</v>
      </c>
      <c r="B22" s="29" t="s">
        <v>89</v>
      </c>
      <c r="C22" s="34"/>
      <c r="D22" s="6">
        <v>2618310</v>
      </c>
      <c r="E22" s="6">
        <v>420559</v>
      </c>
      <c r="F22" s="6">
        <v>396583</v>
      </c>
      <c r="G22" s="6">
        <v>166485</v>
      </c>
      <c r="H22" s="6">
        <v>279682</v>
      </c>
      <c r="I22" s="6">
        <v>23976</v>
      </c>
      <c r="J22" s="6">
        <v>2197751</v>
      </c>
      <c r="K22" s="6">
        <v>1999407</v>
      </c>
      <c r="L22" s="6">
        <v>1640954</v>
      </c>
      <c r="M22" s="6">
        <v>432779</v>
      </c>
      <c r="N22" s="6">
        <v>198344</v>
      </c>
      <c r="O22" s="6">
        <v>668901</v>
      </c>
      <c r="P22" s="6">
        <v>275960</v>
      </c>
      <c r="Q22" s="6">
        <v>275303</v>
      </c>
      <c r="R22" s="6">
        <v>158452</v>
      </c>
      <c r="S22" s="6">
        <v>273095</v>
      </c>
      <c r="T22" s="6">
        <v>657</v>
      </c>
      <c r="U22" s="6">
        <v>392941</v>
      </c>
      <c r="V22" s="6">
        <v>391629</v>
      </c>
      <c r="W22" s="6">
        <v>261331</v>
      </c>
      <c r="X22" s="6">
        <v>380647</v>
      </c>
      <c r="Y22" s="6">
        <v>1312</v>
      </c>
      <c r="Z22" s="33">
        <f t="shared" si="0"/>
        <v>5.7009836907544482</v>
      </c>
      <c r="AA22" s="33">
        <f t="shared" si="1"/>
        <v>9.0248622341657452</v>
      </c>
      <c r="AB22" s="33">
        <f t="shared" si="2"/>
        <v>0.23807798231627769</v>
      </c>
      <c r="AC22" s="33">
        <f t="shared" si="3"/>
        <v>0.33389236552052343</v>
      </c>
      <c r="AD22" s="33">
        <f t="shared" si="4"/>
        <v>39.5865978376399</v>
      </c>
      <c r="AE22" s="33">
        <f t="shared" si="5"/>
        <v>74.665146324583631</v>
      </c>
      <c r="AF22" s="33">
        <f t="shared" si="6"/>
        <v>57.418466444412232</v>
      </c>
      <c r="AG22" s="30">
        <f t="shared" si="7"/>
        <v>66.506422083722498</v>
      </c>
      <c r="AH22" s="16">
        <v>751563</v>
      </c>
      <c r="AI22" s="16">
        <v>3588780</v>
      </c>
      <c r="AJ22" s="16">
        <v>728871</v>
      </c>
      <c r="AK22" s="16">
        <v>3567919</v>
      </c>
      <c r="AL22" s="155">
        <v>200092</v>
      </c>
      <c r="AM22" s="155">
        <v>695871</v>
      </c>
      <c r="AN22" s="16">
        <v>231600</v>
      </c>
      <c r="AO22" s="58">
        <v>1027700</v>
      </c>
      <c r="AP22" s="33">
        <f t="shared" si="8"/>
        <v>26.623450063401204</v>
      </c>
      <c r="AQ22" s="33">
        <f t="shared" si="9"/>
        <v>19.390182736194472</v>
      </c>
      <c r="AR22" s="33">
        <f t="shared" si="10"/>
        <v>31.775170091826947</v>
      </c>
      <c r="AS22" s="57">
        <f t="shared" si="11"/>
        <v>28.803905021386417</v>
      </c>
      <c r="AT22" s="163">
        <v>24</v>
      </c>
      <c r="AU22" s="163">
        <v>25</v>
      </c>
      <c r="AV22" s="50">
        <v>42</v>
      </c>
      <c r="AW22" s="167">
        <v>50</v>
      </c>
      <c r="AX22" s="20" t="s">
        <v>166</v>
      </c>
      <c r="AY22" s="3" t="s">
        <v>166</v>
      </c>
      <c r="AZ22" s="3" t="s">
        <v>166</v>
      </c>
      <c r="BA22" s="4" t="s">
        <v>166</v>
      </c>
      <c r="BB22" s="16">
        <v>2.2000000000000002</v>
      </c>
      <c r="BC22" s="6">
        <v>1</v>
      </c>
      <c r="BD22" s="16">
        <v>76.099999999999994</v>
      </c>
      <c r="BE22" s="16">
        <v>82.7</v>
      </c>
      <c r="BF22" s="211">
        <v>4468402</v>
      </c>
      <c r="BG22" s="211">
        <v>87695</v>
      </c>
      <c r="BH22" s="211">
        <v>9467</v>
      </c>
      <c r="BI22" s="33">
        <f t="shared" si="12"/>
        <v>196.25584269275683</v>
      </c>
      <c r="BJ22" s="17">
        <f t="shared" si="13"/>
        <v>21.186544988566382</v>
      </c>
      <c r="BK22" s="6">
        <v>26.8</v>
      </c>
      <c r="BL22" s="6">
        <v>10.199999999999999</v>
      </c>
      <c r="BM22" s="6">
        <v>37.700000000000003</v>
      </c>
      <c r="BN22" s="6">
        <v>31.5</v>
      </c>
      <c r="BO22" s="6">
        <v>24.6</v>
      </c>
      <c r="BP22" s="6">
        <v>30.5</v>
      </c>
      <c r="BQ22" s="6">
        <v>11</v>
      </c>
      <c r="BR22" s="6">
        <v>27.8</v>
      </c>
      <c r="BS22" s="61" t="s">
        <v>166</v>
      </c>
      <c r="BT22" s="61" t="s">
        <v>166</v>
      </c>
      <c r="BU22" s="61" t="s">
        <v>166</v>
      </c>
      <c r="BV22" s="61" t="s">
        <v>166</v>
      </c>
      <c r="BW22" s="61" t="s">
        <v>166</v>
      </c>
      <c r="BX22" s="61" t="s">
        <v>166</v>
      </c>
      <c r="BY22" s="61" t="s">
        <v>166</v>
      </c>
      <c r="BZ22" s="61" t="s">
        <v>166</v>
      </c>
      <c r="CA22" s="61" t="s">
        <v>166</v>
      </c>
      <c r="CB22" s="61" t="s">
        <v>166</v>
      </c>
      <c r="CC22" s="61" t="s">
        <v>166</v>
      </c>
      <c r="CD22" s="61" t="s">
        <v>166</v>
      </c>
      <c r="CE22" s="61" t="s">
        <v>166</v>
      </c>
      <c r="CF22" s="1">
        <v>48.5</v>
      </c>
      <c r="CG22" s="1">
        <v>61.4</v>
      </c>
      <c r="CH22" s="1">
        <v>-12.9</v>
      </c>
      <c r="CI22" s="1">
        <v>44.7</v>
      </c>
      <c r="CJ22" s="1">
        <v>48.3</v>
      </c>
      <c r="CK22" s="16">
        <v>-3.5999999999999943</v>
      </c>
      <c r="CL22" s="1">
        <v>42.5</v>
      </c>
      <c r="CM22" s="1">
        <v>60.2</v>
      </c>
      <c r="CN22" s="1">
        <v>-17.600000000000001</v>
      </c>
      <c r="CO22" s="1">
        <v>45.4</v>
      </c>
      <c r="CP22" s="1">
        <v>55.6</v>
      </c>
      <c r="CQ22" s="1">
        <v>-10.200000000000003</v>
      </c>
      <c r="CR22" s="1">
        <f t="shared" si="14"/>
        <v>-2.8999999999999986</v>
      </c>
      <c r="CS22" s="1">
        <f t="shared" si="15"/>
        <v>4.6000000000000014</v>
      </c>
      <c r="CT22" s="1">
        <f t="shared" si="16"/>
        <v>-7.3999999999999986</v>
      </c>
    </row>
    <row r="23" spans="1:98">
      <c r="A23" s="29" t="s">
        <v>90</v>
      </c>
      <c r="B23" s="29" t="s">
        <v>91</v>
      </c>
      <c r="C23" s="34"/>
      <c r="D23" s="6">
        <v>2737751</v>
      </c>
      <c r="E23" s="6">
        <v>364905</v>
      </c>
      <c r="F23" s="6">
        <v>320974</v>
      </c>
      <c r="G23" s="6">
        <v>149213</v>
      </c>
      <c r="H23" s="6">
        <v>209764</v>
      </c>
      <c r="I23" s="6">
        <v>43931</v>
      </c>
      <c r="J23" s="6">
        <v>2372846</v>
      </c>
      <c r="K23" s="6">
        <v>1978017</v>
      </c>
      <c r="L23" s="6">
        <v>1689790</v>
      </c>
      <c r="M23" s="6">
        <v>359808</v>
      </c>
      <c r="N23" s="6">
        <v>394829</v>
      </c>
      <c r="O23" s="6">
        <v>655670</v>
      </c>
      <c r="P23" s="6">
        <v>256222</v>
      </c>
      <c r="Q23" s="6">
        <v>255410</v>
      </c>
      <c r="R23" s="6">
        <v>132156</v>
      </c>
      <c r="S23" s="6">
        <v>251208</v>
      </c>
      <c r="T23" s="6">
        <v>812</v>
      </c>
      <c r="U23" s="6">
        <v>399448</v>
      </c>
      <c r="V23" s="6">
        <v>397083</v>
      </c>
      <c r="W23" s="6">
        <v>232799</v>
      </c>
      <c r="X23" s="6">
        <v>379110</v>
      </c>
      <c r="Y23" s="6">
        <v>2365</v>
      </c>
      <c r="Z23" s="33">
        <f t="shared" si="0"/>
        <v>12.039023855524041</v>
      </c>
      <c r="AA23" s="33">
        <f t="shared" si="1"/>
        <v>16.639470070961202</v>
      </c>
      <c r="AB23" s="33">
        <f t="shared" si="2"/>
        <v>0.31691267728766459</v>
      </c>
      <c r="AC23" s="33">
        <f t="shared" si="3"/>
        <v>0.59206705253249492</v>
      </c>
      <c r="AD23" s="33">
        <f t="shared" si="4"/>
        <v>40.890916813965276</v>
      </c>
      <c r="AE23" s="33">
        <f t="shared" si="5"/>
        <v>71.213639654659417</v>
      </c>
      <c r="AF23" s="33">
        <f t="shared" si="6"/>
        <v>51.57870908821257</v>
      </c>
      <c r="AG23" s="30">
        <f t="shared" si="7"/>
        <v>58.280176643768399</v>
      </c>
      <c r="AH23" s="16">
        <v>680623</v>
      </c>
      <c r="AI23" s="16">
        <v>3878949</v>
      </c>
      <c r="AJ23" s="16">
        <v>674156</v>
      </c>
      <c r="AK23" s="16">
        <v>3823547</v>
      </c>
      <c r="AL23" s="155">
        <v>163331</v>
      </c>
      <c r="AM23" s="155">
        <v>665387</v>
      </c>
      <c r="AN23" s="16">
        <v>243800</v>
      </c>
      <c r="AO23" s="58">
        <v>1070100</v>
      </c>
      <c r="AP23" s="33">
        <f t="shared" si="8"/>
        <v>23.99727896353782</v>
      </c>
      <c r="AQ23" s="33">
        <f t="shared" si="9"/>
        <v>17.153796041144133</v>
      </c>
      <c r="AR23" s="33">
        <f t="shared" si="10"/>
        <v>36.163736583224058</v>
      </c>
      <c r="AS23" s="57">
        <f t="shared" si="11"/>
        <v>27.987102028561438</v>
      </c>
      <c r="AT23" s="163">
        <v>19</v>
      </c>
      <c r="AU23" s="163">
        <v>21</v>
      </c>
      <c r="AV23" s="50">
        <v>37</v>
      </c>
      <c r="AW23" s="167">
        <v>37</v>
      </c>
      <c r="AX23" s="20" t="s">
        <v>166</v>
      </c>
      <c r="AY23" s="3" t="s">
        <v>166</v>
      </c>
      <c r="AZ23" s="3" t="s">
        <v>166</v>
      </c>
      <c r="BA23" s="4" t="s">
        <v>166</v>
      </c>
      <c r="BB23" s="16">
        <v>2.1</v>
      </c>
      <c r="BC23" s="6">
        <v>1.2</v>
      </c>
      <c r="BD23" s="16">
        <v>76.099999999999994</v>
      </c>
      <c r="BE23" s="16">
        <v>83.2</v>
      </c>
      <c r="BF23" s="211">
        <v>4659978</v>
      </c>
      <c r="BG23" s="211">
        <v>152661</v>
      </c>
      <c r="BH23" s="211">
        <v>25049</v>
      </c>
      <c r="BI23" s="33">
        <f t="shared" si="12"/>
        <v>327.60025905701701</v>
      </c>
      <c r="BJ23" s="17">
        <f t="shared" si="13"/>
        <v>53.753472655879492</v>
      </c>
      <c r="BK23" s="6">
        <v>26.6</v>
      </c>
      <c r="BL23" s="6">
        <v>11.7</v>
      </c>
      <c r="BM23" s="6">
        <v>36.9</v>
      </c>
      <c r="BN23" s="6">
        <v>33.1</v>
      </c>
      <c r="BO23" s="6">
        <v>23.6</v>
      </c>
      <c r="BP23" s="6">
        <v>28.3</v>
      </c>
      <c r="BQ23" s="6">
        <v>12.9</v>
      </c>
      <c r="BR23" s="6">
        <v>26.9</v>
      </c>
      <c r="BS23" s="61" t="s">
        <v>166</v>
      </c>
      <c r="BT23" s="61" t="s">
        <v>166</v>
      </c>
      <c r="BU23" s="61" t="s">
        <v>166</v>
      </c>
      <c r="BV23" s="61" t="s">
        <v>166</v>
      </c>
      <c r="BW23" s="61" t="s">
        <v>166</v>
      </c>
      <c r="BX23" s="61" t="s">
        <v>166</v>
      </c>
      <c r="BY23" s="61" t="s">
        <v>166</v>
      </c>
      <c r="BZ23" s="61" t="s">
        <v>166</v>
      </c>
      <c r="CA23" s="61" t="s">
        <v>166</v>
      </c>
      <c r="CB23" s="61" t="s">
        <v>166</v>
      </c>
      <c r="CC23" s="61" t="s">
        <v>166</v>
      </c>
      <c r="CD23" s="61" t="s">
        <v>166</v>
      </c>
      <c r="CE23" s="61" t="s">
        <v>166</v>
      </c>
      <c r="CF23" s="1">
        <v>58.7</v>
      </c>
      <c r="CG23" s="1">
        <v>67.599999999999994</v>
      </c>
      <c r="CH23" s="1">
        <v>-8.9</v>
      </c>
      <c r="CI23" s="1">
        <v>48.5</v>
      </c>
      <c r="CJ23" s="1">
        <v>50.5</v>
      </c>
      <c r="CK23" s="16">
        <v>-2</v>
      </c>
      <c r="CL23" s="1">
        <v>48.2</v>
      </c>
      <c r="CM23" s="1">
        <v>64</v>
      </c>
      <c r="CN23" s="1">
        <v>-15.7</v>
      </c>
      <c r="CO23" s="1">
        <v>45.6</v>
      </c>
      <c r="CP23" s="1">
        <v>50.6</v>
      </c>
      <c r="CQ23" s="1">
        <v>-5</v>
      </c>
      <c r="CR23" s="1">
        <f t="shared" si="14"/>
        <v>2.6000000000000014</v>
      </c>
      <c r="CS23" s="1">
        <f t="shared" si="15"/>
        <v>13.399999999999999</v>
      </c>
      <c r="CT23" s="1">
        <f t="shared" si="16"/>
        <v>-10.7</v>
      </c>
    </row>
    <row r="24" spans="1:98">
      <c r="A24" s="29" t="s">
        <v>92</v>
      </c>
      <c r="B24" s="29" t="s">
        <v>93</v>
      </c>
      <c r="C24" s="34"/>
      <c r="D24" s="6">
        <v>794741</v>
      </c>
      <c r="E24" s="6">
        <v>108368</v>
      </c>
      <c r="F24" s="6">
        <v>96230</v>
      </c>
      <c r="G24" s="6">
        <v>44401</v>
      </c>
      <c r="H24" s="6">
        <v>64185</v>
      </c>
      <c r="I24" s="6">
        <v>12138</v>
      </c>
      <c r="J24" s="6">
        <v>686373</v>
      </c>
      <c r="K24" s="6">
        <v>604376</v>
      </c>
      <c r="L24" s="6">
        <v>542230</v>
      </c>
      <c r="M24" s="6">
        <v>82790</v>
      </c>
      <c r="N24" s="6">
        <v>81997</v>
      </c>
      <c r="O24" s="6">
        <v>251468</v>
      </c>
      <c r="P24" s="6">
        <v>84223</v>
      </c>
      <c r="Q24" s="6">
        <v>84131</v>
      </c>
      <c r="R24" s="6">
        <v>50194</v>
      </c>
      <c r="S24" s="6">
        <v>83011</v>
      </c>
      <c r="T24" s="6">
        <v>92</v>
      </c>
      <c r="U24" s="6">
        <v>167245</v>
      </c>
      <c r="V24" s="6">
        <v>166920</v>
      </c>
      <c r="W24" s="6">
        <v>106309</v>
      </c>
      <c r="X24" s="6">
        <v>161306</v>
      </c>
      <c r="Y24" s="6">
        <v>325</v>
      </c>
      <c r="Z24" s="33">
        <f t="shared" si="0"/>
        <v>11.200723460800237</v>
      </c>
      <c r="AA24" s="33">
        <f t="shared" si="1"/>
        <v>11.946419803809299</v>
      </c>
      <c r="AB24" s="33">
        <f t="shared" si="2"/>
        <v>0.10923381974045093</v>
      </c>
      <c r="AC24" s="33">
        <f t="shared" si="3"/>
        <v>0.194325689856199</v>
      </c>
      <c r="AD24" s="33">
        <f t="shared" si="4"/>
        <v>40.972427284807324</v>
      </c>
      <c r="AE24" s="33">
        <f t="shared" si="5"/>
        <v>78.999319611931114</v>
      </c>
      <c r="AF24" s="33">
        <f t="shared" si="6"/>
        <v>59.596547261436903</v>
      </c>
      <c r="AG24" s="30">
        <f t="shared" si="7"/>
        <v>63.564830039762022</v>
      </c>
      <c r="AH24" s="16">
        <v>208646</v>
      </c>
      <c r="AI24" s="16">
        <v>1107008</v>
      </c>
      <c r="AJ24" s="16">
        <v>206041</v>
      </c>
      <c r="AK24" s="16">
        <v>1108309</v>
      </c>
      <c r="AL24" s="155">
        <v>58448</v>
      </c>
      <c r="AM24" s="155">
        <v>263703</v>
      </c>
      <c r="AN24" s="16">
        <v>76900</v>
      </c>
      <c r="AO24" s="58">
        <v>280500</v>
      </c>
      <c r="AP24" s="33">
        <f t="shared" si="8"/>
        <v>28.012998092462833</v>
      </c>
      <c r="AQ24" s="33">
        <f t="shared" si="9"/>
        <v>23.82123706423079</v>
      </c>
      <c r="AR24" s="33">
        <f t="shared" si="10"/>
        <v>37.322668789221566</v>
      </c>
      <c r="AS24" s="57">
        <f t="shared" si="11"/>
        <v>25.308826329119405</v>
      </c>
      <c r="AT24" s="163">
        <v>26</v>
      </c>
      <c r="AU24" s="163">
        <v>38</v>
      </c>
      <c r="AV24" s="50">
        <v>47</v>
      </c>
      <c r="AW24" s="167">
        <v>65</v>
      </c>
      <c r="AX24" s="20" t="s">
        <v>166</v>
      </c>
      <c r="AY24" s="3" t="s">
        <v>166</v>
      </c>
      <c r="AZ24" s="3" t="s">
        <v>166</v>
      </c>
      <c r="BA24" s="4" t="s">
        <v>166</v>
      </c>
      <c r="BB24" s="16">
        <v>1</v>
      </c>
      <c r="BC24" s="6">
        <v>0.6</v>
      </c>
      <c r="BD24" s="16">
        <v>71.8</v>
      </c>
      <c r="BE24" s="16">
        <v>78.900000000000006</v>
      </c>
      <c r="BF24" s="211">
        <v>1338404</v>
      </c>
      <c r="BG24" s="211">
        <v>18173</v>
      </c>
      <c r="BH24" s="211">
        <v>1501</v>
      </c>
      <c r="BI24" s="33">
        <f t="shared" si="12"/>
        <v>135.78112438396778</v>
      </c>
      <c r="BJ24" s="17">
        <f t="shared" si="13"/>
        <v>11.214849925732439</v>
      </c>
      <c r="BK24" s="6">
        <v>16.5</v>
      </c>
      <c r="BL24" s="6">
        <v>5.3</v>
      </c>
      <c r="BM24" s="6">
        <v>39.9</v>
      </c>
      <c r="BN24" s="6">
        <v>29.8</v>
      </c>
      <c r="BO24" s="6">
        <v>26.9</v>
      </c>
      <c r="BP24" s="6">
        <v>30.3</v>
      </c>
      <c r="BQ24" s="6">
        <v>16.7</v>
      </c>
      <c r="BR24" s="6">
        <v>34.6</v>
      </c>
      <c r="BS24" s="61" t="s">
        <v>166</v>
      </c>
      <c r="BT24" s="61" t="s">
        <v>166</v>
      </c>
      <c r="BU24" s="61" t="s">
        <v>166</v>
      </c>
      <c r="BV24" s="61" t="s">
        <v>166</v>
      </c>
      <c r="BW24" s="61" t="s">
        <v>166</v>
      </c>
      <c r="BX24" s="61" t="s">
        <v>166</v>
      </c>
      <c r="BY24" s="61" t="s">
        <v>166</v>
      </c>
      <c r="BZ24" s="61" t="s">
        <v>166</v>
      </c>
      <c r="CA24" s="61" t="s">
        <v>166</v>
      </c>
      <c r="CB24" s="61" t="s">
        <v>166</v>
      </c>
      <c r="CC24" s="61" t="s">
        <v>166</v>
      </c>
      <c r="CD24" s="61" t="s">
        <v>166</v>
      </c>
      <c r="CE24" s="61" t="s">
        <v>166</v>
      </c>
      <c r="CF24" s="1">
        <v>55.9</v>
      </c>
      <c r="CG24" s="1">
        <v>71</v>
      </c>
      <c r="CH24" s="1">
        <v>-15.1</v>
      </c>
      <c r="CI24" s="1">
        <v>51.2</v>
      </c>
      <c r="CJ24" s="1">
        <v>63.5</v>
      </c>
      <c r="CK24" s="16">
        <v>-12.299999999999997</v>
      </c>
      <c r="CL24" s="1">
        <v>68.2</v>
      </c>
      <c r="CM24" s="1">
        <v>73.5</v>
      </c>
      <c r="CN24" s="1">
        <v>-5.3</v>
      </c>
      <c r="CO24" s="1">
        <v>65.2</v>
      </c>
      <c r="CP24" s="1">
        <v>65.7</v>
      </c>
      <c r="CQ24" s="1">
        <v>-0.5</v>
      </c>
      <c r="CR24" s="1">
        <f t="shared" si="14"/>
        <v>3</v>
      </c>
      <c r="CS24" s="1">
        <f t="shared" si="15"/>
        <v>7.7999999999999972</v>
      </c>
      <c r="CT24" s="1">
        <f t="shared" si="16"/>
        <v>-4.8</v>
      </c>
    </row>
    <row r="25" spans="1:98">
      <c r="A25" s="29" t="s">
        <v>94</v>
      </c>
      <c r="B25" s="29" t="s">
        <v>95</v>
      </c>
      <c r="C25" s="34"/>
      <c r="D25" s="6">
        <v>3635059</v>
      </c>
      <c r="E25" s="6">
        <v>320411</v>
      </c>
      <c r="F25" s="6">
        <v>300312</v>
      </c>
      <c r="G25" s="6">
        <v>172501</v>
      </c>
      <c r="H25" s="6">
        <v>168904</v>
      </c>
      <c r="I25" s="6">
        <v>20099</v>
      </c>
      <c r="J25" s="6">
        <v>3314648</v>
      </c>
      <c r="K25" s="6">
        <v>3011904</v>
      </c>
      <c r="L25" s="6">
        <v>2671960</v>
      </c>
      <c r="M25" s="6">
        <v>430526</v>
      </c>
      <c r="N25" s="6">
        <v>302744</v>
      </c>
      <c r="O25" s="6">
        <v>851800</v>
      </c>
      <c r="P25" s="6">
        <v>266897</v>
      </c>
      <c r="Q25" s="6">
        <v>264376</v>
      </c>
      <c r="R25" s="6">
        <v>175610</v>
      </c>
      <c r="S25" s="6">
        <v>258267</v>
      </c>
      <c r="T25" s="6">
        <v>2521</v>
      </c>
      <c r="U25" s="6">
        <v>584903</v>
      </c>
      <c r="V25" s="6">
        <v>578725</v>
      </c>
      <c r="W25" s="6">
        <v>431736</v>
      </c>
      <c r="X25" s="6">
        <v>542921</v>
      </c>
      <c r="Y25" s="6">
        <v>6178</v>
      </c>
      <c r="Z25" s="33">
        <f t="shared" si="0"/>
        <v>6.2728807687626205</v>
      </c>
      <c r="AA25" s="33">
        <f t="shared" si="1"/>
        <v>9.1335188532839684</v>
      </c>
      <c r="AB25" s="33">
        <f t="shared" si="2"/>
        <v>0.94455913704537697</v>
      </c>
      <c r="AC25" s="33">
        <f t="shared" si="3"/>
        <v>1.0562435138817889</v>
      </c>
      <c r="AD25" s="33">
        <f t="shared" si="4"/>
        <v>53.837415070019446</v>
      </c>
      <c r="AE25" s="33">
        <f t="shared" si="5"/>
        <v>80.610671178357393</v>
      </c>
      <c r="AF25" s="33">
        <f t="shared" si="6"/>
        <v>65.796917912153376</v>
      </c>
      <c r="AG25" s="30">
        <f t="shared" si="7"/>
        <v>73.81326476355909</v>
      </c>
      <c r="AH25" s="16">
        <v>638104</v>
      </c>
      <c r="AI25" s="16">
        <v>5263199</v>
      </c>
      <c r="AJ25" s="16">
        <v>600417</v>
      </c>
      <c r="AK25" s="16">
        <v>5193054</v>
      </c>
      <c r="AL25" s="155">
        <v>129523</v>
      </c>
      <c r="AM25" s="155">
        <v>854494</v>
      </c>
      <c r="AN25" s="16">
        <v>152500</v>
      </c>
      <c r="AO25" s="58">
        <v>1122200</v>
      </c>
      <c r="AP25" s="33">
        <f t="shared" si="8"/>
        <v>20.298101876810048</v>
      </c>
      <c r="AQ25" s="33">
        <f t="shared" si="9"/>
        <v>16.235259202625627</v>
      </c>
      <c r="AR25" s="33">
        <f t="shared" si="10"/>
        <v>25.399014351692241</v>
      </c>
      <c r="AS25" s="57">
        <f t="shared" si="11"/>
        <v>21.609634715910907</v>
      </c>
      <c r="AT25" s="163">
        <v>25</v>
      </c>
      <c r="AU25" s="163">
        <v>25</v>
      </c>
      <c r="AV25" s="50">
        <v>42</v>
      </c>
      <c r="AW25" s="167">
        <v>45</v>
      </c>
      <c r="AX25" s="20" t="s">
        <v>166</v>
      </c>
      <c r="AY25" s="3" t="s">
        <v>166</v>
      </c>
      <c r="AZ25" s="3" t="s">
        <v>166</v>
      </c>
      <c r="BA25" s="4" t="s">
        <v>166</v>
      </c>
      <c r="BB25" s="16">
        <v>10.1</v>
      </c>
      <c r="BC25" s="6">
        <v>8.5</v>
      </c>
      <c r="BD25" s="16">
        <v>67.3</v>
      </c>
      <c r="BE25" s="16">
        <v>74.3</v>
      </c>
      <c r="BF25" s="211">
        <v>6042718</v>
      </c>
      <c r="BG25" s="211">
        <v>122864</v>
      </c>
      <c r="BH25" s="211">
        <v>28320</v>
      </c>
      <c r="BI25" s="33">
        <f t="shared" si="12"/>
        <v>203.32572196816068</v>
      </c>
      <c r="BJ25" s="17">
        <f t="shared" si="13"/>
        <v>46.866327371225992</v>
      </c>
      <c r="BK25" s="6">
        <v>19.2</v>
      </c>
      <c r="BL25" s="6">
        <v>8.3000000000000007</v>
      </c>
      <c r="BM25" s="6">
        <v>33.1</v>
      </c>
      <c r="BN25" s="6">
        <v>23.3</v>
      </c>
      <c r="BO25" s="6">
        <v>25.3</v>
      </c>
      <c r="BP25" s="6">
        <v>25.6</v>
      </c>
      <c r="BQ25" s="6">
        <v>22.5</v>
      </c>
      <c r="BR25" s="6">
        <v>42.8</v>
      </c>
      <c r="BS25" s="61" t="s">
        <v>166</v>
      </c>
      <c r="BT25" s="61" t="s">
        <v>166</v>
      </c>
      <c r="BU25" s="61" t="s">
        <v>166</v>
      </c>
      <c r="BV25" s="61" t="s">
        <v>166</v>
      </c>
      <c r="BW25" s="61" t="s">
        <v>166</v>
      </c>
      <c r="BX25" s="61" t="s">
        <v>166</v>
      </c>
      <c r="BY25" s="61" t="s">
        <v>166</v>
      </c>
      <c r="BZ25" s="61" t="s">
        <v>166</v>
      </c>
      <c r="CA25" s="61" t="s">
        <v>166</v>
      </c>
      <c r="CB25" s="61" t="s">
        <v>166</v>
      </c>
      <c r="CC25" s="61" t="s">
        <v>166</v>
      </c>
      <c r="CD25" s="61" t="s">
        <v>166</v>
      </c>
      <c r="CE25" s="61" t="s">
        <v>166</v>
      </c>
      <c r="CF25" s="1">
        <v>58.3</v>
      </c>
      <c r="CG25" s="1">
        <v>66</v>
      </c>
      <c r="CH25" s="1">
        <v>-7.7</v>
      </c>
      <c r="CI25" s="1">
        <v>47.4</v>
      </c>
      <c r="CJ25" s="1">
        <v>49.1</v>
      </c>
      <c r="CK25" s="16">
        <v>-1.7000000000000028</v>
      </c>
      <c r="CL25" s="1">
        <v>60.4</v>
      </c>
      <c r="CM25" s="1">
        <v>66.400000000000006</v>
      </c>
      <c r="CN25" s="1">
        <v>-6</v>
      </c>
      <c r="CO25" s="1">
        <v>41.8</v>
      </c>
      <c r="CP25" s="1">
        <v>55.8</v>
      </c>
      <c r="CQ25" s="1">
        <v>-14.1</v>
      </c>
      <c r="CR25" s="1">
        <f t="shared" si="14"/>
        <v>18.600000000000001</v>
      </c>
      <c r="CS25" s="1">
        <f t="shared" si="15"/>
        <v>10.600000000000009</v>
      </c>
      <c r="CT25" s="1">
        <f t="shared" si="16"/>
        <v>8.1</v>
      </c>
    </row>
    <row r="26" spans="1:98">
      <c r="A26" s="29" t="s">
        <v>96</v>
      </c>
      <c r="B26" s="29" t="s">
        <v>97</v>
      </c>
      <c r="C26" s="34"/>
      <c r="D26" s="6">
        <v>4232102</v>
      </c>
      <c r="E26" s="6">
        <v>382120</v>
      </c>
      <c r="F26" s="6">
        <v>370412</v>
      </c>
      <c r="G26" s="6">
        <v>169361</v>
      </c>
      <c r="H26" s="6">
        <v>245907</v>
      </c>
      <c r="I26" s="6">
        <v>11708</v>
      </c>
      <c r="J26" s="6">
        <v>3849982</v>
      </c>
      <c r="K26" s="6">
        <v>3696067</v>
      </c>
      <c r="L26" s="6">
        <v>3102135</v>
      </c>
      <c r="M26" s="6">
        <v>705330</v>
      </c>
      <c r="N26" s="6">
        <v>153915</v>
      </c>
      <c r="O26" s="6">
        <v>1041621</v>
      </c>
      <c r="P26" s="6">
        <v>335501</v>
      </c>
      <c r="Q26" s="6">
        <v>334543</v>
      </c>
      <c r="R26" s="6">
        <v>197761</v>
      </c>
      <c r="S26" s="6">
        <v>327888</v>
      </c>
      <c r="T26" s="6">
        <v>958</v>
      </c>
      <c r="U26" s="6">
        <v>706120</v>
      </c>
      <c r="V26" s="6">
        <v>703186</v>
      </c>
      <c r="W26" s="6">
        <v>493075</v>
      </c>
      <c r="X26" s="6">
        <v>659716</v>
      </c>
      <c r="Y26" s="6">
        <v>2934</v>
      </c>
      <c r="Z26" s="33">
        <f t="shared" si="0"/>
        <v>3.0639589657699151</v>
      </c>
      <c r="AA26" s="33">
        <f t="shared" si="1"/>
        <v>3.9978108988561503</v>
      </c>
      <c r="AB26" s="33">
        <f t="shared" si="2"/>
        <v>0.28554311313528125</v>
      </c>
      <c r="AC26" s="33">
        <f t="shared" si="3"/>
        <v>0.41551011159576279</v>
      </c>
      <c r="AD26" s="33">
        <f t="shared" si="4"/>
        <v>44.321417355804456</v>
      </c>
      <c r="AE26" s="33">
        <f t="shared" si="5"/>
        <v>80.575311780678462</v>
      </c>
      <c r="AF26" s="33">
        <f t="shared" si="6"/>
        <v>58.944980789923129</v>
      </c>
      <c r="AG26" s="30">
        <f t="shared" si="7"/>
        <v>69.828782643176794</v>
      </c>
      <c r="AH26" s="16">
        <v>781740</v>
      </c>
      <c r="AI26" s="16">
        <v>5931962</v>
      </c>
      <c r="AJ26" s="16">
        <v>744676</v>
      </c>
      <c r="AK26" s="16">
        <v>5833955</v>
      </c>
      <c r="AL26" s="155">
        <v>205738</v>
      </c>
      <c r="AM26" s="155">
        <v>1069812</v>
      </c>
      <c r="AN26" s="16">
        <v>404400</v>
      </c>
      <c r="AO26" s="58">
        <v>1549800</v>
      </c>
      <c r="AP26" s="33">
        <f t="shared" si="8"/>
        <v>26.317957377133062</v>
      </c>
      <c r="AQ26" s="33">
        <f t="shared" si="9"/>
        <v>18.034707572300697</v>
      </c>
      <c r="AR26" s="33">
        <f t="shared" si="10"/>
        <v>54.305496618663682</v>
      </c>
      <c r="AS26" s="57">
        <f t="shared" si="11"/>
        <v>26.565168911998803</v>
      </c>
      <c r="AT26" s="163">
        <v>31</v>
      </c>
      <c r="AU26" s="163">
        <v>30</v>
      </c>
      <c r="AV26" s="50">
        <v>50</v>
      </c>
      <c r="AW26" s="167">
        <v>51</v>
      </c>
      <c r="AX26" s="20" t="s">
        <v>166</v>
      </c>
      <c r="AY26" s="3" t="s">
        <v>166</v>
      </c>
      <c r="AZ26" s="3" t="s">
        <v>166</v>
      </c>
      <c r="BA26" s="4" t="s">
        <v>166</v>
      </c>
      <c r="BB26" s="16">
        <v>9.6999999999999993</v>
      </c>
      <c r="BC26" s="6">
        <v>10.3</v>
      </c>
      <c r="BD26" s="16">
        <v>65</v>
      </c>
      <c r="BE26" s="16">
        <v>70.5</v>
      </c>
      <c r="BF26" s="211">
        <v>6902149</v>
      </c>
      <c r="BG26" s="211">
        <v>87196</v>
      </c>
      <c r="BH26" s="211">
        <v>23337</v>
      </c>
      <c r="BI26" s="33">
        <f t="shared" si="12"/>
        <v>126.33166858611716</v>
      </c>
      <c r="BJ26" s="17">
        <f t="shared" si="13"/>
        <v>33.811208654000367</v>
      </c>
      <c r="BK26" s="6">
        <v>21.5</v>
      </c>
      <c r="BL26" s="6">
        <v>7.3</v>
      </c>
      <c r="BM26" s="6">
        <v>33.200000000000003</v>
      </c>
      <c r="BN26" s="6">
        <v>22.4</v>
      </c>
      <c r="BO26" s="6">
        <v>24.1</v>
      </c>
      <c r="BP26" s="6">
        <v>23.2</v>
      </c>
      <c r="BQ26" s="6">
        <v>21.3</v>
      </c>
      <c r="BR26" s="6">
        <v>47.1</v>
      </c>
      <c r="BS26" s="61" t="s">
        <v>166</v>
      </c>
      <c r="BT26" s="61" t="s">
        <v>166</v>
      </c>
      <c r="BU26" s="61" t="s">
        <v>166</v>
      </c>
      <c r="BV26" s="61" t="s">
        <v>166</v>
      </c>
      <c r="BW26" s="61" t="s">
        <v>166</v>
      </c>
      <c r="BX26" s="61" t="s">
        <v>166</v>
      </c>
      <c r="BY26" s="61" t="s">
        <v>166</v>
      </c>
      <c r="BZ26" s="61" t="s">
        <v>166</v>
      </c>
      <c r="CA26" s="61" t="s">
        <v>166</v>
      </c>
      <c r="CB26" s="61" t="s">
        <v>166</v>
      </c>
      <c r="CC26" s="61" t="s">
        <v>166</v>
      </c>
      <c r="CD26" s="61" t="s">
        <v>166</v>
      </c>
      <c r="CE26" s="61" t="s">
        <v>166</v>
      </c>
      <c r="CF26" s="1">
        <v>59.7</v>
      </c>
      <c r="CG26" s="1">
        <v>72.3</v>
      </c>
      <c r="CH26" s="1">
        <v>-12.6</v>
      </c>
      <c r="CI26" s="1">
        <v>42.3</v>
      </c>
      <c r="CJ26" s="1">
        <v>47.5</v>
      </c>
      <c r="CK26" s="16">
        <v>-5.2000000000000028</v>
      </c>
      <c r="CL26" s="1">
        <v>59.6</v>
      </c>
      <c r="CM26" s="1">
        <v>67.599999999999994</v>
      </c>
      <c r="CN26" s="1">
        <v>-8.1</v>
      </c>
      <c r="CO26" s="1">
        <v>47.8</v>
      </c>
      <c r="CP26" s="1">
        <v>56.5</v>
      </c>
      <c r="CQ26" s="1">
        <v>-8.7000000000000028</v>
      </c>
      <c r="CR26" s="1">
        <f t="shared" si="14"/>
        <v>11.800000000000004</v>
      </c>
      <c r="CS26" s="1">
        <f t="shared" si="15"/>
        <v>11.099999999999994</v>
      </c>
      <c r="CT26" s="1">
        <f t="shared" si="16"/>
        <v>0.6000000000000032</v>
      </c>
    </row>
    <row r="27" spans="1:98">
      <c r="A27" s="29" t="s">
        <v>98</v>
      </c>
      <c r="B27" s="29" t="s">
        <v>99</v>
      </c>
      <c r="C27" s="34"/>
      <c r="D27" s="6">
        <v>5933789</v>
      </c>
      <c r="E27" s="6">
        <v>733129</v>
      </c>
      <c r="F27" s="6">
        <v>688099</v>
      </c>
      <c r="G27" s="6">
        <v>328988</v>
      </c>
      <c r="H27" s="6">
        <v>458814</v>
      </c>
      <c r="I27" s="6">
        <v>45030</v>
      </c>
      <c r="J27" s="6">
        <v>5200660</v>
      </c>
      <c r="K27" s="6">
        <v>4731375</v>
      </c>
      <c r="L27" s="6">
        <v>4056888</v>
      </c>
      <c r="M27" s="6">
        <v>820688</v>
      </c>
      <c r="N27" s="6">
        <v>469285</v>
      </c>
      <c r="O27" s="6">
        <v>1582124</v>
      </c>
      <c r="P27" s="6">
        <v>552658</v>
      </c>
      <c r="Q27" s="6">
        <v>551341</v>
      </c>
      <c r="R27" s="6">
        <v>385901</v>
      </c>
      <c r="S27" s="6">
        <v>546412</v>
      </c>
      <c r="T27" s="6">
        <v>1317</v>
      </c>
      <c r="U27" s="6">
        <v>1029466</v>
      </c>
      <c r="V27" s="6">
        <v>1025286</v>
      </c>
      <c r="W27" s="6">
        <v>775953</v>
      </c>
      <c r="X27" s="6">
        <v>998340</v>
      </c>
      <c r="Y27" s="6">
        <v>4180</v>
      </c>
      <c r="Z27" s="33">
        <f t="shared" si="0"/>
        <v>6.1421659762470178</v>
      </c>
      <c r="AA27" s="33">
        <f t="shared" si="1"/>
        <v>9.0235662396695808</v>
      </c>
      <c r="AB27" s="33">
        <f t="shared" si="2"/>
        <v>0.23830289256646969</v>
      </c>
      <c r="AC27" s="33">
        <f t="shared" si="3"/>
        <v>0.40603575057359831</v>
      </c>
      <c r="AD27" s="33">
        <f t="shared" si="4"/>
        <v>44.874503668522181</v>
      </c>
      <c r="AE27" s="33">
        <f t="shared" si="5"/>
        <v>78.007176012275366</v>
      </c>
      <c r="AF27" s="33">
        <f t="shared" si="6"/>
        <v>69.826366396577981</v>
      </c>
      <c r="AG27" s="30">
        <f t="shared" si="7"/>
        <v>75.374320278668748</v>
      </c>
      <c r="AH27" s="16">
        <v>1401476</v>
      </c>
      <c r="AI27" s="16">
        <v>8413238</v>
      </c>
      <c r="AJ27" s="16">
        <v>1362413</v>
      </c>
      <c r="AK27" s="16">
        <v>8414744</v>
      </c>
      <c r="AL27" s="155">
        <v>346072</v>
      </c>
      <c r="AM27" s="155">
        <v>1635404</v>
      </c>
      <c r="AN27" s="16">
        <v>396600</v>
      </c>
      <c r="AO27" s="58">
        <v>2156700</v>
      </c>
      <c r="AP27" s="33">
        <f t="shared" si="8"/>
        <v>24.693394678182145</v>
      </c>
      <c r="AQ27" s="33">
        <f t="shared" si="9"/>
        <v>19.438461148965473</v>
      </c>
      <c r="AR27" s="33">
        <f t="shared" si="10"/>
        <v>29.110115655091374</v>
      </c>
      <c r="AS27" s="57">
        <f t="shared" si="11"/>
        <v>25.630013224407065</v>
      </c>
      <c r="AT27" s="163">
        <v>29</v>
      </c>
      <c r="AU27" s="163">
        <v>26</v>
      </c>
      <c r="AV27" s="50">
        <v>48</v>
      </c>
      <c r="AW27" s="167">
        <v>47</v>
      </c>
      <c r="AX27" s="20" t="s">
        <v>166</v>
      </c>
      <c r="AY27" s="3" t="s">
        <v>166</v>
      </c>
      <c r="AZ27" s="3" t="s">
        <v>166</v>
      </c>
      <c r="BA27" s="4" t="s">
        <v>166</v>
      </c>
      <c r="BB27" s="16">
        <v>3.3</v>
      </c>
      <c r="BC27" s="6">
        <v>1.2</v>
      </c>
      <c r="BD27" s="16">
        <v>74.2</v>
      </c>
      <c r="BE27" s="16">
        <v>83</v>
      </c>
      <c r="BF27" s="211">
        <v>9995915</v>
      </c>
      <c r="BG27" s="211">
        <v>165280</v>
      </c>
      <c r="BH27" s="211">
        <v>44918</v>
      </c>
      <c r="BI27" s="33">
        <f t="shared" si="12"/>
        <v>165.34754447191679</v>
      </c>
      <c r="BJ27" s="17">
        <f t="shared" si="13"/>
        <v>44.936356501630918</v>
      </c>
      <c r="BK27" s="6">
        <v>18.899999999999999</v>
      </c>
      <c r="BL27" s="6">
        <v>7.1</v>
      </c>
      <c r="BM27" s="6">
        <v>36.5</v>
      </c>
      <c r="BN27" s="6">
        <v>27.1</v>
      </c>
      <c r="BO27" s="6">
        <v>30.6</v>
      </c>
      <c r="BP27" s="6">
        <v>33.5</v>
      </c>
      <c r="BQ27" s="6">
        <v>14</v>
      </c>
      <c r="BR27" s="6">
        <v>32.200000000000003</v>
      </c>
      <c r="BS27" s="61" t="s">
        <v>166</v>
      </c>
      <c r="BT27" s="61" t="s">
        <v>166</v>
      </c>
      <c r="BU27" s="61" t="s">
        <v>166</v>
      </c>
      <c r="BV27" s="61" t="s">
        <v>166</v>
      </c>
      <c r="BW27" s="61" t="s">
        <v>166</v>
      </c>
      <c r="BX27" s="61" t="s">
        <v>166</v>
      </c>
      <c r="BY27" s="61" t="s">
        <v>166</v>
      </c>
      <c r="BZ27" s="61" t="s">
        <v>166</v>
      </c>
      <c r="CA27" s="61" t="s">
        <v>166</v>
      </c>
      <c r="CB27" s="61" t="s">
        <v>166</v>
      </c>
      <c r="CC27" s="61" t="s">
        <v>166</v>
      </c>
      <c r="CD27" s="61" t="s">
        <v>166</v>
      </c>
      <c r="CE27" s="61" t="s">
        <v>166</v>
      </c>
      <c r="CF27" s="1">
        <v>60.7</v>
      </c>
      <c r="CG27" s="1">
        <v>68</v>
      </c>
      <c r="CH27" s="1">
        <v>-7.3</v>
      </c>
      <c r="CI27" s="1">
        <v>50.1</v>
      </c>
      <c r="CJ27" s="1">
        <v>46.7</v>
      </c>
      <c r="CK27" s="16">
        <v>3.5</v>
      </c>
      <c r="CL27" s="1">
        <v>63.7</v>
      </c>
      <c r="CM27" s="1">
        <v>64.400000000000006</v>
      </c>
      <c r="CN27" s="1">
        <v>-0.7</v>
      </c>
      <c r="CO27" s="1">
        <v>54.7</v>
      </c>
      <c r="CP27" s="1">
        <v>60.2</v>
      </c>
      <c r="CQ27" s="1">
        <v>-5.5</v>
      </c>
      <c r="CR27" s="1">
        <f t="shared" si="14"/>
        <v>9</v>
      </c>
      <c r="CS27" s="1">
        <f t="shared" si="15"/>
        <v>4.2000000000000028</v>
      </c>
      <c r="CT27" s="1">
        <f t="shared" si="16"/>
        <v>4.8</v>
      </c>
    </row>
    <row r="28" spans="1:98">
      <c r="A28" s="29" t="s">
        <v>100</v>
      </c>
      <c r="B28" s="29" t="s">
        <v>101</v>
      </c>
      <c r="C28" s="34"/>
      <c r="D28" s="6">
        <v>3304021</v>
      </c>
      <c r="E28" s="6">
        <v>288091</v>
      </c>
      <c r="F28" s="6">
        <v>271470</v>
      </c>
      <c r="G28" s="6">
        <v>141742</v>
      </c>
      <c r="H28" s="6">
        <v>161968</v>
      </c>
      <c r="I28" s="6">
        <v>16621</v>
      </c>
      <c r="J28" s="6">
        <v>3015930</v>
      </c>
      <c r="K28" s="6">
        <v>2827936</v>
      </c>
      <c r="L28" s="6">
        <v>2495129</v>
      </c>
      <c r="M28" s="6">
        <v>411493</v>
      </c>
      <c r="N28" s="6">
        <v>187994</v>
      </c>
      <c r="O28" s="6">
        <v>799848</v>
      </c>
      <c r="P28" s="6">
        <v>249859</v>
      </c>
      <c r="Q28" s="6">
        <v>248935</v>
      </c>
      <c r="R28" s="6">
        <v>168697</v>
      </c>
      <c r="S28" s="6">
        <v>246552</v>
      </c>
      <c r="T28" s="6">
        <v>924</v>
      </c>
      <c r="U28" s="6">
        <v>549989</v>
      </c>
      <c r="V28" s="6">
        <v>548553</v>
      </c>
      <c r="W28" s="6">
        <v>407573</v>
      </c>
      <c r="X28" s="6">
        <v>531526</v>
      </c>
      <c r="Y28" s="6">
        <v>1436</v>
      </c>
      <c r="Z28" s="33">
        <f t="shared" si="0"/>
        <v>5.7693575988142634</v>
      </c>
      <c r="AA28" s="33">
        <f t="shared" si="1"/>
        <v>6.2333674853196195</v>
      </c>
      <c r="AB28" s="33">
        <f t="shared" si="2"/>
        <v>0.36980857203462753</v>
      </c>
      <c r="AC28" s="33">
        <f t="shared" si="3"/>
        <v>0.26109613101352935</v>
      </c>
      <c r="AD28" s="33">
        <f t="shared" si="4"/>
        <v>49.200426254204402</v>
      </c>
      <c r="AE28" s="33">
        <f t="shared" si="5"/>
        <v>82.731661543868725</v>
      </c>
      <c r="AF28" s="33">
        <f t="shared" si="6"/>
        <v>67.516879520049315</v>
      </c>
      <c r="AG28" s="30">
        <f t="shared" si="7"/>
        <v>74.105663931460455</v>
      </c>
      <c r="AH28" s="16">
        <v>584974</v>
      </c>
      <c r="AI28" s="16">
        <v>4847818</v>
      </c>
      <c r="AJ28" s="16">
        <v>547424</v>
      </c>
      <c r="AK28" s="16">
        <v>4777827</v>
      </c>
      <c r="AL28" s="155">
        <v>124305</v>
      </c>
      <c r="AM28" s="155">
        <v>842965</v>
      </c>
      <c r="AN28" s="16">
        <v>142800</v>
      </c>
      <c r="AO28" s="58">
        <v>1164800</v>
      </c>
      <c r="AP28" s="33">
        <f t="shared" si="8"/>
        <v>21.249662378156977</v>
      </c>
      <c r="AQ28" s="33">
        <f t="shared" si="9"/>
        <v>17.388544701966946</v>
      </c>
      <c r="AR28" s="33">
        <f t="shared" si="10"/>
        <v>26.085812825159294</v>
      </c>
      <c r="AS28" s="57">
        <f t="shared" si="11"/>
        <v>24.379283720402601</v>
      </c>
      <c r="AT28" s="163">
        <v>31</v>
      </c>
      <c r="AU28" s="163">
        <v>21</v>
      </c>
      <c r="AV28" s="50">
        <v>42</v>
      </c>
      <c r="AW28" s="167">
        <v>48</v>
      </c>
      <c r="AX28" s="20" t="s">
        <v>166</v>
      </c>
      <c r="AY28" s="3" t="s">
        <v>166</v>
      </c>
      <c r="AZ28" s="3" t="s">
        <v>166</v>
      </c>
      <c r="BA28" s="4" t="s">
        <v>166</v>
      </c>
      <c r="BB28" s="16">
        <v>8.4</v>
      </c>
      <c r="BC28" s="6">
        <v>3.3</v>
      </c>
      <c r="BD28" s="16">
        <v>65.599999999999994</v>
      </c>
      <c r="BE28" s="16">
        <v>78.599999999999994</v>
      </c>
      <c r="BF28" s="211">
        <v>5611179</v>
      </c>
      <c r="BG28" s="211">
        <v>111874</v>
      </c>
      <c r="BH28" s="211">
        <v>12369</v>
      </c>
      <c r="BI28" s="33">
        <f t="shared" si="12"/>
        <v>199.37699367637353</v>
      </c>
      <c r="BJ28" s="17">
        <f t="shared" si="13"/>
        <v>22.043495671765239</v>
      </c>
      <c r="BK28" s="6">
        <v>14.9</v>
      </c>
      <c r="BL28" s="6">
        <v>5.5</v>
      </c>
      <c r="BM28" s="6">
        <v>35.799999999999997</v>
      </c>
      <c r="BN28" s="6">
        <v>22.8</v>
      </c>
      <c r="BO28" s="6">
        <v>30.5</v>
      </c>
      <c r="BP28" s="6">
        <v>33.1</v>
      </c>
      <c r="BQ28" s="6">
        <v>18.8</v>
      </c>
      <c r="BR28" s="6">
        <v>38.5</v>
      </c>
      <c r="BS28" s="61" t="s">
        <v>166</v>
      </c>
      <c r="BT28" s="61" t="s">
        <v>166</v>
      </c>
      <c r="BU28" s="61" t="s">
        <v>166</v>
      </c>
      <c r="BV28" s="61" t="s">
        <v>166</v>
      </c>
      <c r="BW28" s="61" t="s">
        <v>166</v>
      </c>
      <c r="BX28" s="61" t="s">
        <v>166</v>
      </c>
      <c r="BY28" s="61" t="s">
        <v>166</v>
      </c>
      <c r="BZ28" s="61" t="s">
        <v>166</v>
      </c>
      <c r="CA28" s="61" t="s">
        <v>166</v>
      </c>
      <c r="CB28" s="61" t="s">
        <v>166</v>
      </c>
      <c r="CC28" s="61" t="s">
        <v>166</v>
      </c>
      <c r="CD28" s="61" t="s">
        <v>166</v>
      </c>
      <c r="CE28" s="61" t="s">
        <v>166</v>
      </c>
      <c r="CF28" s="1">
        <v>65.7</v>
      </c>
      <c r="CG28" s="1">
        <v>74.2</v>
      </c>
      <c r="CH28" s="1">
        <v>-8.4</v>
      </c>
      <c r="CI28" s="1">
        <v>46.7</v>
      </c>
      <c r="CJ28" s="1">
        <v>52.8</v>
      </c>
      <c r="CK28" s="16">
        <v>-6.0999999999999943</v>
      </c>
      <c r="CL28" s="1">
        <v>58.7</v>
      </c>
      <c r="CM28" s="1">
        <v>69.900000000000006</v>
      </c>
      <c r="CN28" s="1">
        <v>-11.2</v>
      </c>
      <c r="CO28" s="1">
        <v>45.7</v>
      </c>
      <c r="CP28" s="1">
        <v>65.2</v>
      </c>
      <c r="CQ28" s="1">
        <v>-19.5</v>
      </c>
      <c r="CR28" s="1">
        <f t="shared" si="14"/>
        <v>13</v>
      </c>
      <c r="CS28" s="1">
        <f t="shared" si="15"/>
        <v>4.7000000000000028</v>
      </c>
      <c r="CT28" s="1">
        <f t="shared" si="16"/>
        <v>8.3000000000000007</v>
      </c>
    </row>
    <row r="29" spans="1:98">
      <c r="A29" s="29" t="s">
        <v>102</v>
      </c>
      <c r="B29" s="29" t="s">
        <v>103</v>
      </c>
      <c r="C29" s="34"/>
      <c r="D29" s="6">
        <v>1722642</v>
      </c>
      <c r="E29" s="6">
        <v>257054</v>
      </c>
      <c r="F29" s="6">
        <v>214312</v>
      </c>
      <c r="G29" s="6">
        <v>97917</v>
      </c>
      <c r="H29" s="6">
        <v>144024</v>
      </c>
      <c r="I29" s="6">
        <v>42742</v>
      </c>
      <c r="J29" s="6">
        <v>1465588</v>
      </c>
      <c r="K29" s="6">
        <v>1177476</v>
      </c>
      <c r="L29" s="6">
        <v>1048448</v>
      </c>
      <c r="M29" s="6">
        <v>171661</v>
      </c>
      <c r="N29" s="6">
        <v>288112</v>
      </c>
      <c r="O29" s="6">
        <v>436266</v>
      </c>
      <c r="P29" s="6">
        <v>183467</v>
      </c>
      <c r="Q29" s="6">
        <v>182877</v>
      </c>
      <c r="R29" s="6">
        <v>93142</v>
      </c>
      <c r="S29" s="6">
        <v>181742</v>
      </c>
      <c r="T29" s="6">
        <v>590</v>
      </c>
      <c r="U29" s="6">
        <v>252799</v>
      </c>
      <c r="V29" s="6">
        <v>251749</v>
      </c>
      <c r="W29" s="6">
        <v>146661</v>
      </c>
      <c r="X29" s="6">
        <v>245330</v>
      </c>
      <c r="Y29" s="6">
        <v>1050</v>
      </c>
      <c r="Z29" s="33">
        <f t="shared" si="0"/>
        <v>16.627634660421545</v>
      </c>
      <c r="AA29" s="33">
        <f t="shared" si="1"/>
        <v>19.658457902220817</v>
      </c>
      <c r="AB29" s="33">
        <f t="shared" si="2"/>
        <v>0.32158371805283781</v>
      </c>
      <c r="AC29" s="33">
        <f t="shared" si="3"/>
        <v>0.4153497442632289</v>
      </c>
      <c r="AD29" s="33">
        <f t="shared" si="4"/>
        <v>38.091996234254282</v>
      </c>
      <c r="AE29" s="33">
        <f t="shared" si="5"/>
        <v>71.537703638403144</v>
      </c>
      <c r="AF29" s="33">
        <f t="shared" si="6"/>
        <v>50.767712994707495</v>
      </c>
      <c r="AG29" s="30">
        <f t="shared" si="7"/>
        <v>58.01486556513278</v>
      </c>
      <c r="AH29" s="16">
        <v>476197</v>
      </c>
      <c r="AI29" s="16">
        <v>2445431</v>
      </c>
      <c r="AJ29" s="16">
        <v>477388</v>
      </c>
      <c r="AK29" s="16">
        <v>2439247</v>
      </c>
      <c r="AL29" s="155">
        <v>128254</v>
      </c>
      <c r="AM29" s="155">
        <v>451759</v>
      </c>
      <c r="AN29" s="16">
        <v>177800</v>
      </c>
      <c r="AO29" s="58">
        <v>605200</v>
      </c>
      <c r="AP29" s="33">
        <f t="shared" si="8"/>
        <v>26.932971018297046</v>
      </c>
      <c r="AQ29" s="33">
        <f t="shared" si="9"/>
        <v>18.473594225312429</v>
      </c>
      <c r="AR29" s="33">
        <f t="shared" si="10"/>
        <v>37.244337938951126</v>
      </c>
      <c r="AS29" s="57">
        <f t="shared" si="11"/>
        <v>24.810935505916376</v>
      </c>
      <c r="AT29" s="163">
        <v>17</v>
      </c>
      <c r="AU29" s="163">
        <v>17</v>
      </c>
      <c r="AV29" s="50">
        <v>34</v>
      </c>
      <c r="AW29" s="167">
        <v>34</v>
      </c>
      <c r="AX29" s="20" t="s">
        <v>166</v>
      </c>
      <c r="AY29" s="3" t="s">
        <v>166</v>
      </c>
      <c r="AZ29" s="3" t="s">
        <v>166</v>
      </c>
      <c r="BA29" s="4" t="s">
        <v>166</v>
      </c>
      <c r="BB29" s="16">
        <v>0.5</v>
      </c>
      <c r="BC29" s="6">
        <v>0.3</v>
      </c>
      <c r="BD29" s="16">
        <v>79.400000000000006</v>
      </c>
      <c r="BE29" s="16">
        <v>86</v>
      </c>
      <c r="BF29" s="211">
        <v>2986530</v>
      </c>
      <c r="BG29" s="211">
        <v>71766</v>
      </c>
      <c r="BH29" s="211">
        <v>6999</v>
      </c>
      <c r="BI29" s="33">
        <f t="shared" si="12"/>
        <v>240.29894225070566</v>
      </c>
      <c r="BJ29" s="17">
        <f t="shared" si="13"/>
        <v>23.435224156462517</v>
      </c>
      <c r="BK29" s="6">
        <v>27.5</v>
      </c>
      <c r="BL29" s="6">
        <v>12.1</v>
      </c>
      <c r="BM29" s="6">
        <v>33.4</v>
      </c>
      <c r="BN29" s="6">
        <v>29.2</v>
      </c>
      <c r="BO29" s="6">
        <v>27.3</v>
      </c>
      <c r="BP29" s="6">
        <v>33.5</v>
      </c>
      <c r="BQ29" s="6">
        <v>11.8</v>
      </c>
      <c r="BR29" s="6">
        <v>25.1</v>
      </c>
      <c r="BS29" s="61" t="s">
        <v>166</v>
      </c>
      <c r="BT29" s="61" t="s">
        <v>166</v>
      </c>
      <c r="BU29" s="61" t="s">
        <v>166</v>
      </c>
      <c r="BV29" s="61" t="s">
        <v>166</v>
      </c>
      <c r="BW29" s="61" t="s">
        <v>166</v>
      </c>
      <c r="BX29" s="61" t="s">
        <v>166</v>
      </c>
      <c r="BY29" s="61" t="s">
        <v>166</v>
      </c>
      <c r="BZ29" s="61" t="s">
        <v>166</v>
      </c>
      <c r="CA29" s="61" t="s">
        <v>166</v>
      </c>
      <c r="CB29" s="61" t="s">
        <v>166</v>
      </c>
      <c r="CC29" s="61" t="s">
        <v>166</v>
      </c>
      <c r="CD29" s="61" t="s">
        <v>166</v>
      </c>
      <c r="CE29" s="61" t="s">
        <v>166</v>
      </c>
      <c r="CF29" s="1">
        <v>67.900000000000006</v>
      </c>
      <c r="CG29" s="1">
        <v>75.900000000000006</v>
      </c>
      <c r="CH29" s="1">
        <v>-8</v>
      </c>
      <c r="CI29" s="1">
        <v>38</v>
      </c>
      <c r="CJ29" s="1">
        <v>43.2</v>
      </c>
      <c r="CK29" s="16">
        <v>-5.3</v>
      </c>
      <c r="CL29" s="1">
        <v>63.2</v>
      </c>
      <c r="CM29" s="1">
        <v>68.599999999999994</v>
      </c>
      <c r="CN29" s="1">
        <v>-5.3</v>
      </c>
      <c r="CO29" s="1">
        <v>53.4</v>
      </c>
      <c r="CP29" s="1">
        <v>54.3</v>
      </c>
      <c r="CQ29" s="1">
        <v>-0.89999999999999858</v>
      </c>
      <c r="CR29" s="1">
        <f t="shared" si="14"/>
        <v>9.8000000000000043</v>
      </c>
      <c r="CS29" s="1">
        <f t="shared" si="15"/>
        <v>14.299999999999997</v>
      </c>
      <c r="CT29" s="1">
        <f t="shared" si="16"/>
        <v>-4.4000000000000012</v>
      </c>
    </row>
    <row r="30" spans="1:98">
      <c r="A30" s="29" t="s">
        <v>104</v>
      </c>
      <c r="B30" s="29" t="s">
        <v>105</v>
      </c>
      <c r="C30" s="34"/>
      <c r="D30" s="6">
        <v>3572805</v>
      </c>
      <c r="E30" s="6">
        <v>455039</v>
      </c>
      <c r="F30" s="6">
        <v>394830</v>
      </c>
      <c r="G30" s="6">
        <v>209102</v>
      </c>
      <c r="H30" s="6">
        <v>235405</v>
      </c>
      <c r="I30" s="6">
        <v>60209</v>
      </c>
      <c r="J30" s="6">
        <v>3117766</v>
      </c>
      <c r="K30" s="6">
        <v>2686530</v>
      </c>
      <c r="L30" s="6">
        <v>2506071</v>
      </c>
      <c r="M30" s="6">
        <v>250974</v>
      </c>
      <c r="N30" s="6">
        <v>431236</v>
      </c>
      <c r="O30" s="6">
        <v>943934</v>
      </c>
      <c r="P30" s="6">
        <v>347143</v>
      </c>
      <c r="Q30" s="6">
        <v>345983</v>
      </c>
      <c r="R30" s="6">
        <v>199211</v>
      </c>
      <c r="S30" s="6">
        <v>342665</v>
      </c>
      <c r="T30" s="6">
        <v>1160</v>
      </c>
      <c r="U30" s="6">
        <v>596791</v>
      </c>
      <c r="V30" s="6">
        <v>593634</v>
      </c>
      <c r="W30" s="6">
        <v>368239</v>
      </c>
      <c r="X30" s="6">
        <v>575933</v>
      </c>
      <c r="Y30" s="6">
        <v>3157</v>
      </c>
      <c r="Z30" s="33">
        <f t="shared" si="0"/>
        <v>13.231613114480298</v>
      </c>
      <c r="AA30" s="33">
        <f t="shared" si="1"/>
        <v>13.831570425747152</v>
      </c>
      <c r="AB30" s="33">
        <f t="shared" si="2"/>
        <v>0.33415624108796665</v>
      </c>
      <c r="AC30" s="33">
        <f t="shared" si="3"/>
        <v>0.5289959131421218</v>
      </c>
      <c r="AD30" s="33">
        <f t="shared" si="4"/>
        <v>45.952544726935493</v>
      </c>
      <c r="AE30" s="33">
        <f t="shared" si="5"/>
        <v>80.380342848052095</v>
      </c>
      <c r="AF30" s="33">
        <f t="shared" si="6"/>
        <v>57.385861158081831</v>
      </c>
      <c r="AG30" s="30">
        <f t="shared" si="7"/>
        <v>61.703175818670189</v>
      </c>
      <c r="AH30" s="16">
        <v>865207</v>
      </c>
      <c r="AI30" s="16">
        <v>5096307</v>
      </c>
      <c r="AJ30" s="16">
        <v>835980</v>
      </c>
      <c r="AK30" s="16">
        <v>5078701</v>
      </c>
      <c r="AL30" s="155">
        <v>212027</v>
      </c>
      <c r="AM30" s="155">
        <v>970938</v>
      </c>
      <c r="AN30" s="16">
        <v>202400</v>
      </c>
      <c r="AO30" s="58">
        <v>871300</v>
      </c>
      <c r="AP30" s="33">
        <f t="shared" si="8"/>
        <v>24.505927483249675</v>
      </c>
      <c r="AQ30" s="33">
        <f t="shared" si="9"/>
        <v>19.051795741504584</v>
      </c>
      <c r="AR30" s="33">
        <f t="shared" si="10"/>
        <v>24.211105528840406</v>
      </c>
      <c r="AS30" s="57">
        <f t="shared" si="11"/>
        <v>17.155961731159209</v>
      </c>
      <c r="AT30" s="163">
        <v>23</v>
      </c>
      <c r="AU30" s="163">
        <v>23</v>
      </c>
      <c r="AV30" s="50">
        <v>39</v>
      </c>
      <c r="AW30" s="167">
        <v>43</v>
      </c>
      <c r="AX30" s="20" t="s">
        <v>166</v>
      </c>
      <c r="AY30" s="3" t="s">
        <v>166</v>
      </c>
      <c r="AZ30" s="3" t="s">
        <v>166</v>
      </c>
      <c r="BA30" s="4" t="s">
        <v>166</v>
      </c>
      <c r="BB30" s="16">
        <v>2.9</v>
      </c>
      <c r="BC30" s="6">
        <v>1.3</v>
      </c>
      <c r="BD30" s="16">
        <v>74.2</v>
      </c>
      <c r="BE30" s="16">
        <v>82.7</v>
      </c>
      <c r="BF30" s="211">
        <v>6126452</v>
      </c>
      <c r="BG30" s="211">
        <v>162173</v>
      </c>
      <c r="BH30" s="211">
        <v>30758</v>
      </c>
      <c r="BI30" s="33">
        <f t="shared" si="12"/>
        <v>264.70949254152322</v>
      </c>
      <c r="BJ30" s="17">
        <f t="shared" si="13"/>
        <v>50.205241141202116</v>
      </c>
      <c r="BK30" s="6">
        <v>20.2</v>
      </c>
      <c r="BL30" s="6">
        <v>7.8</v>
      </c>
      <c r="BM30" s="6">
        <v>37.9</v>
      </c>
      <c r="BN30" s="6">
        <v>28.6</v>
      </c>
      <c r="BO30" s="6">
        <v>28</v>
      </c>
      <c r="BP30" s="6">
        <v>30.9</v>
      </c>
      <c r="BQ30" s="6">
        <v>13.8</v>
      </c>
      <c r="BR30" s="6">
        <v>32.6</v>
      </c>
      <c r="BS30" s="61" t="s">
        <v>166</v>
      </c>
      <c r="BT30" s="61" t="s">
        <v>166</v>
      </c>
      <c r="BU30" s="61" t="s">
        <v>166</v>
      </c>
      <c r="BV30" s="61" t="s">
        <v>166</v>
      </c>
      <c r="BW30" s="61" t="s">
        <v>166</v>
      </c>
      <c r="BX30" s="61" t="s">
        <v>166</v>
      </c>
      <c r="BY30" s="61" t="s">
        <v>166</v>
      </c>
      <c r="BZ30" s="61" t="s">
        <v>166</v>
      </c>
      <c r="CA30" s="61" t="s">
        <v>166</v>
      </c>
      <c r="CB30" s="61" t="s">
        <v>166</v>
      </c>
      <c r="CC30" s="61" t="s">
        <v>166</v>
      </c>
      <c r="CD30" s="61" t="s">
        <v>166</v>
      </c>
      <c r="CE30" s="61" t="s">
        <v>166</v>
      </c>
      <c r="CF30" s="1">
        <v>53.5</v>
      </c>
      <c r="CG30" s="1">
        <v>65.8</v>
      </c>
      <c r="CH30" s="1">
        <v>-12.2</v>
      </c>
      <c r="CI30" s="1">
        <v>33.9</v>
      </c>
      <c r="CJ30" s="1">
        <v>39.5</v>
      </c>
      <c r="CK30" s="16">
        <v>-5.6000000000000014</v>
      </c>
      <c r="CL30" s="1">
        <v>55.9</v>
      </c>
      <c r="CM30" s="1">
        <v>66.2</v>
      </c>
      <c r="CN30" s="1">
        <v>-10.3</v>
      </c>
      <c r="CO30" s="1">
        <v>51.3</v>
      </c>
      <c r="CP30" s="1">
        <v>55.7</v>
      </c>
      <c r="CQ30" s="1">
        <v>-4.4000000000000057</v>
      </c>
      <c r="CR30" s="1">
        <f t="shared" si="14"/>
        <v>4.6000000000000014</v>
      </c>
      <c r="CS30" s="1">
        <f t="shared" si="15"/>
        <v>10.5</v>
      </c>
      <c r="CT30" s="1">
        <f t="shared" si="16"/>
        <v>-5.899999999999995</v>
      </c>
    </row>
    <row r="31" spans="1:98">
      <c r="A31" s="29" t="s">
        <v>106</v>
      </c>
      <c r="B31" s="29" t="s">
        <v>107</v>
      </c>
      <c r="C31" s="34"/>
      <c r="D31" s="6">
        <v>607261</v>
      </c>
      <c r="E31" s="6">
        <v>68465</v>
      </c>
      <c r="F31" s="6">
        <v>60401</v>
      </c>
      <c r="G31" s="6">
        <v>32245</v>
      </c>
      <c r="H31" s="6">
        <v>35863</v>
      </c>
      <c r="I31" s="6">
        <v>8064</v>
      </c>
      <c r="J31" s="6">
        <v>538796</v>
      </c>
      <c r="K31" s="6">
        <v>458957</v>
      </c>
      <c r="L31" s="6">
        <v>412492</v>
      </c>
      <c r="M31" s="6">
        <v>64534</v>
      </c>
      <c r="N31" s="6">
        <v>79839</v>
      </c>
      <c r="O31" s="6">
        <v>179115</v>
      </c>
      <c r="P31" s="6">
        <v>61377</v>
      </c>
      <c r="Q31" s="6">
        <v>61230</v>
      </c>
      <c r="R31" s="6">
        <v>37166</v>
      </c>
      <c r="S31" s="6">
        <v>60756</v>
      </c>
      <c r="T31" s="6">
        <v>147</v>
      </c>
      <c r="U31" s="6">
        <v>117738</v>
      </c>
      <c r="V31" s="6">
        <v>117255</v>
      </c>
      <c r="W31" s="6">
        <v>75943</v>
      </c>
      <c r="X31" s="6">
        <v>114751</v>
      </c>
      <c r="Y31" s="6">
        <v>483</v>
      </c>
      <c r="Z31" s="33">
        <f t="shared" si="0"/>
        <v>11.778280873438982</v>
      </c>
      <c r="AA31" s="33">
        <f t="shared" si="1"/>
        <v>14.818038738223743</v>
      </c>
      <c r="AB31" s="33">
        <f t="shared" si="2"/>
        <v>0.23950339703797838</v>
      </c>
      <c r="AC31" s="33">
        <f t="shared" si="3"/>
        <v>0.41023288997604856</v>
      </c>
      <c r="AD31" s="33">
        <f t="shared" si="4"/>
        <v>47.09705689038195</v>
      </c>
      <c r="AE31" s="33">
        <f t="shared" si="5"/>
        <v>76.558103623634921</v>
      </c>
      <c r="AF31" s="33">
        <f t="shared" si="6"/>
        <v>60.55362758036398</v>
      </c>
      <c r="AG31" s="30">
        <f t="shared" si="7"/>
        <v>64.501690193480442</v>
      </c>
      <c r="AH31" s="16">
        <v>138205</v>
      </c>
      <c r="AI31" s="16">
        <v>876391</v>
      </c>
      <c r="AJ31" s="16">
        <v>129870</v>
      </c>
      <c r="AK31" s="16">
        <v>861131</v>
      </c>
      <c r="AL31" s="155">
        <v>27698</v>
      </c>
      <c r="AM31" s="155">
        <v>187794</v>
      </c>
      <c r="AN31" s="16">
        <v>33900</v>
      </c>
      <c r="AO31" s="58">
        <v>145800</v>
      </c>
      <c r="AP31" s="33">
        <f t="shared" si="8"/>
        <v>20.041243080930503</v>
      </c>
      <c r="AQ31" s="33">
        <f t="shared" si="9"/>
        <v>21.428106860978719</v>
      </c>
      <c r="AR31" s="33">
        <f t="shared" si="10"/>
        <v>26.103026103026107</v>
      </c>
      <c r="AS31" s="57">
        <f t="shared" si="11"/>
        <v>16.931221846617994</v>
      </c>
      <c r="AT31" s="163">
        <v>20</v>
      </c>
      <c r="AU31" s="163">
        <v>35</v>
      </c>
      <c r="AV31" s="50">
        <v>36</v>
      </c>
      <c r="AW31" s="167">
        <v>59</v>
      </c>
      <c r="AX31" s="20" t="s">
        <v>166</v>
      </c>
      <c r="AY31" s="3" t="s">
        <v>166</v>
      </c>
      <c r="AZ31" s="3" t="s">
        <v>166</v>
      </c>
      <c r="BA31" s="4" t="s">
        <v>166</v>
      </c>
      <c r="BB31" s="16">
        <v>2.2000000000000002</v>
      </c>
      <c r="BC31" s="6">
        <v>0.7</v>
      </c>
      <c r="BD31" s="16">
        <v>67.5</v>
      </c>
      <c r="BE31" s="16">
        <v>76.3</v>
      </c>
      <c r="BF31" s="211">
        <v>1062305</v>
      </c>
      <c r="BG31" s="211">
        <v>26518</v>
      </c>
      <c r="BH31" s="211">
        <v>3974</v>
      </c>
      <c r="BI31" s="33">
        <f t="shared" si="12"/>
        <v>249.62699036529057</v>
      </c>
      <c r="BJ31" s="17">
        <f t="shared" si="13"/>
        <v>37.409218633066772</v>
      </c>
      <c r="BK31" s="6">
        <v>13.3</v>
      </c>
      <c r="BL31" s="6">
        <v>5.2</v>
      </c>
      <c r="BM31" s="6">
        <v>36.799999999999997</v>
      </c>
      <c r="BN31" s="6">
        <v>27.4</v>
      </c>
      <c r="BO31" s="6">
        <v>31.4</v>
      </c>
      <c r="BP31" s="6">
        <v>33.1</v>
      </c>
      <c r="BQ31" s="6">
        <v>18.5</v>
      </c>
      <c r="BR31" s="6">
        <v>34.299999999999997</v>
      </c>
      <c r="BS31" s="61" t="s">
        <v>166</v>
      </c>
      <c r="BT31" s="61" t="s">
        <v>166</v>
      </c>
      <c r="BU31" s="61" t="s">
        <v>166</v>
      </c>
      <c r="BV31" s="61" t="s">
        <v>166</v>
      </c>
      <c r="BW31" s="61" t="s">
        <v>166</v>
      </c>
      <c r="BX31" s="61" t="s">
        <v>166</v>
      </c>
      <c r="BY31" s="61" t="s">
        <v>166</v>
      </c>
      <c r="BZ31" s="61" t="s">
        <v>166</v>
      </c>
      <c r="CA31" s="61" t="s">
        <v>166</v>
      </c>
      <c r="CB31" s="61" t="s">
        <v>166</v>
      </c>
      <c r="CC31" s="61" t="s">
        <v>166</v>
      </c>
      <c r="CD31" s="61" t="s">
        <v>166</v>
      </c>
      <c r="CE31" s="61" t="s">
        <v>166</v>
      </c>
      <c r="CF31" s="1">
        <v>64.900000000000006</v>
      </c>
      <c r="CG31" s="1">
        <v>65.8</v>
      </c>
      <c r="CH31" s="1">
        <v>-0.9</v>
      </c>
      <c r="CI31" s="1">
        <v>42.9</v>
      </c>
      <c r="CJ31" s="1">
        <v>51.3</v>
      </c>
      <c r="CK31" s="16">
        <v>-8.3000000000000007</v>
      </c>
      <c r="CL31" s="1">
        <v>67</v>
      </c>
      <c r="CM31" s="1">
        <v>65.7</v>
      </c>
      <c r="CN31" s="1">
        <v>1.3</v>
      </c>
      <c r="CO31" s="1">
        <v>63.4</v>
      </c>
      <c r="CP31" s="1">
        <v>63.9</v>
      </c>
      <c r="CQ31" s="1">
        <f>CO31-CP31</f>
        <v>-0.5</v>
      </c>
      <c r="CR31" s="1">
        <f t="shared" si="14"/>
        <v>3.6000000000000014</v>
      </c>
      <c r="CS31" s="1">
        <f t="shared" si="15"/>
        <v>1.8000000000000043</v>
      </c>
      <c r="CT31" s="1">
        <f>CN31-CQ31</f>
        <v>1.8</v>
      </c>
    </row>
    <row r="32" spans="1:98">
      <c r="A32" s="29" t="s">
        <v>108</v>
      </c>
      <c r="B32" s="29" t="s">
        <v>109</v>
      </c>
      <c r="C32" s="34"/>
      <c r="D32" s="6">
        <v>1103826</v>
      </c>
      <c r="E32" s="6">
        <v>103624</v>
      </c>
      <c r="F32" s="6">
        <v>88792</v>
      </c>
      <c r="G32" s="6">
        <v>56857</v>
      </c>
      <c r="H32" s="6">
        <v>44251</v>
      </c>
      <c r="I32" s="6">
        <v>14832</v>
      </c>
      <c r="J32" s="6">
        <v>1000202</v>
      </c>
      <c r="K32" s="6">
        <v>884060</v>
      </c>
      <c r="L32" s="6">
        <v>843453</v>
      </c>
      <c r="M32" s="6">
        <v>65099</v>
      </c>
      <c r="N32" s="6">
        <v>116142</v>
      </c>
      <c r="O32" s="6">
        <v>274166</v>
      </c>
      <c r="P32" s="6">
        <v>93383</v>
      </c>
      <c r="Q32" s="6">
        <v>93175</v>
      </c>
      <c r="R32" s="6">
        <v>58665</v>
      </c>
      <c r="S32" s="6">
        <v>92265</v>
      </c>
      <c r="T32" s="6">
        <v>208</v>
      </c>
      <c r="U32" s="6">
        <v>180783</v>
      </c>
      <c r="V32" s="6">
        <v>179782</v>
      </c>
      <c r="W32" s="6">
        <v>120566</v>
      </c>
      <c r="X32" s="6">
        <v>173560</v>
      </c>
      <c r="Y32" s="6">
        <v>1001</v>
      </c>
      <c r="Z32" s="33">
        <f t="shared" si="0"/>
        <v>14.313286497336525</v>
      </c>
      <c r="AA32" s="33">
        <f t="shared" si="1"/>
        <v>11.611854405410108</v>
      </c>
      <c r="AB32" s="33">
        <f t="shared" si="2"/>
        <v>0.22273861409464252</v>
      </c>
      <c r="AC32" s="33">
        <f t="shared" si="3"/>
        <v>0.55370250521343267</v>
      </c>
      <c r="AD32" s="33">
        <f t="shared" si="4"/>
        <v>54.868563267196791</v>
      </c>
      <c r="AE32" s="33">
        <f t="shared" si="5"/>
        <v>84.328265690330554</v>
      </c>
      <c r="AF32" s="33">
        <f t="shared" si="6"/>
        <v>62.821926903183666</v>
      </c>
      <c r="AG32" s="30">
        <f t="shared" si="7"/>
        <v>66.691005238324394</v>
      </c>
      <c r="AH32" s="16">
        <v>213642</v>
      </c>
      <c r="AI32" s="16">
        <v>1651386</v>
      </c>
      <c r="AJ32" s="16">
        <v>200567</v>
      </c>
      <c r="AK32" s="16">
        <v>1626940</v>
      </c>
      <c r="AL32" s="155">
        <v>41763</v>
      </c>
      <c r="AM32" s="155">
        <v>287718</v>
      </c>
      <c r="AN32" s="16">
        <v>48800</v>
      </c>
      <c r="AO32" s="58">
        <v>233200</v>
      </c>
      <c r="AP32" s="33">
        <f t="shared" si="8"/>
        <v>19.548122560170754</v>
      </c>
      <c r="AQ32" s="33">
        <f t="shared" si="9"/>
        <v>17.422819377177717</v>
      </c>
      <c r="AR32" s="33">
        <f t="shared" si="10"/>
        <v>24.331021553894708</v>
      </c>
      <c r="AS32" s="57">
        <f t="shared" si="11"/>
        <v>14.333657049430219</v>
      </c>
      <c r="AT32" s="163">
        <v>22</v>
      </c>
      <c r="AU32" s="163">
        <v>23</v>
      </c>
      <c r="AV32" s="50">
        <v>36</v>
      </c>
      <c r="AW32" s="167">
        <v>44</v>
      </c>
      <c r="AX32" s="20" t="s">
        <v>166</v>
      </c>
      <c r="AY32" s="3" t="s">
        <v>166</v>
      </c>
      <c r="AZ32" s="3" t="s">
        <v>166</v>
      </c>
      <c r="BA32" s="4" t="s">
        <v>166</v>
      </c>
      <c r="BB32" s="16">
        <v>1.6</v>
      </c>
      <c r="BC32" s="6">
        <v>0.6</v>
      </c>
      <c r="BD32" s="16">
        <v>74.2</v>
      </c>
      <c r="BE32" s="16">
        <v>82.4</v>
      </c>
      <c r="BF32" s="211">
        <v>1929268</v>
      </c>
      <c r="BG32" s="211">
        <v>40126</v>
      </c>
      <c r="BH32" s="211">
        <v>5494</v>
      </c>
      <c r="BI32" s="33">
        <f t="shared" si="12"/>
        <v>207.98561941627602</v>
      </c>
      <c r="BJ32" s="17">
        <f t="shared" si="13"/>
        <v>28.477121892862993</v>
      </c>
      <c r="BK32" s="6">
        <v>14.8</v>
      </c>
      <c r="BL32" s="6">
        <v>7.6</v>
      </c>
      <c r="BM32" s="6">
        <v>35.9</v>
      </c>
      <c r="BN32" s="6">
        <v>24.3</v>
      </c>
      <c r="BO32" s="6">
        <v>32.799999999999997</v>
      </c>
      <c r="BP32" s="6">
        <v>33.700000000000003</v>
      </c>
      <c r="BQ32" s="6">
        <v>16.399999999999999</v>
      </c>
      <c r="BR32" s="6">
        <v>34.4</v>
      </c>
      <c r="BS32" s="61" t="s">
        <v>166</v>
      </c>
      <c r="BT32" s="61" t="s">
        <v>166</v>
      </c>
      <c r="BU32" s="61" t="s">
        <v>166</v>
      </c>
      <c r="BV32" s="61" t="s">
        <v>166</v>
      </c>
      <c r="BW32" s="61" t="s">
        <v>166</v>
      </c>
      <c r="BX32" s="61" t="s">
        <v>166</v>
      </c>
      <c r="BY32" s="61" t="s">
        <v>166</v>
      </c>
      <c r="BZ32" s="61" t="s">
        <v>166</v>
      </c>
      <c r="CA32" s="61" t="s">
        <v>166</v>
      </c>
      <c r="CB32" s="61" t="s">
        <v>166</v>
      </c>
      <c r="CC32" s="61" t="s">
        <v>166</v>
      </c>
      <c r="CD32" s="61" t="s">
        <v>166</v>
      </c>
      <c r="CE32" s="61" t="s">
        <v>166</v>
      </c>
      <c r="CF32" s="1">
        <v>62.2</v>
      </c>
      <c r="CG32" s="1">
        <v>61.5</v>
      </c>
      <c r="CH32" s="1">
        <v>0.7</v>
      </c>
      <c r="CI32" s="1">
        <v>47.6</v>
      </c>
      <c r="CJ32" s="1">
        <v>43.8</v>
      </c>
      <c r="CK32" s="16">
        <v>3.8000000000000043</v>
      </c>
      <c r="CL32" s="1">
        <v>70.400000000000006</v>
      </c>
      <c r="CM32" s="1">
        <v>66.2</v>
      </c>
      <c r="CN32" s="1">
        <v>4.2</v>
      </c>
      <c r="CO32" s="1">
        <v>42.2</v>
      </c>
      <c r="CP32" s="1">
        <v>52</v>
      </c>
      <c r="CQ32" s="1">
        <f t="shared" ref="CQ32:CQ43" si="17">CO32-CP32</f>
        <v>-9.7999999999999972</v>
      </c>
      <c r="CR32" s="1">
        <f t="shared" si="14"/>
        <v>28.200000000000003</v>
      </c>
      <c r="CS32" s="1">
        <f t="shared" si="15"/>
        <v>14.200000000000003</v>
      </c>
      <c r="CT32" s="1">
        <f>CN32-CQ32</f>
        <v>13.999999999999996</v>
      </c>
    </row>
    <row r="33" spans="1:98">
      <c r="A33" s="29" t="s">
        <v>110</v>
      </c>
      <c r="B33" s="29" t="s">
        <v>111</v>
      </c>
      <c r="C33" s="34"/>
      <c r="D33" s="6">
        <v>1746788</v>
      </c>
      <c r="E33" s="6">
        <v>187552</v>
      </c>
      <c r="F33" s="6">
        <v>164964</v>
      </c>
      <c r="G33" s="6">
        <v>90706</v>
      </c>
      <c r="H33" s="6">
        <v>93879</v>
      </c>
      <c r="I33" s="6">
        <v>22588</v>
      </c>
      <c r="J33" s="6">
        <v>1559236</v>
      </c>
      <c r="K33" s="6">
        <v>1300393</v>
      </c>
      <c r="L33" s="6">
        <v>1134865</v>
      </c>
      <c r="M33" s="6">
        <v>209501</v>
      </c>
      <c r="N33" s="6">
        <v>258843</v>
      </c>
      <c r="O33" s="6">
        <v>433719</v>
      </c>
      <c r="P33" s="6">
        <v>150831</v>
      </c>
      <c r="Q33" s="6">
        <v>148844</v>
      </c>
      <c r="R33" s="6">
        <v>74216</v>
      </c>
      <c r="S33" s="6">
        <v>145802</v>
      </c>
      <c r="T33" s="6">
        <v>1987</v>
      </c>
      <c r="U33" s="6">
        <v>282888</v>
      </c>
      <c r="V33" s="6">
        <v>277878</v>
      </c>
      <c r="W33" s="6">
        <v>153558</v>
      </c>
      <c r="X33" s="6">
        <v>266646</v>
      </c>
      <c r="Y33" s="6">
        <v>5010</v>
      </c>
      <c r="Z33" s="33">
        <f t="shared" si="0"/>
        <v>12.04359324347381</v>
      </c>
      <c r="AA33" s="33">
        <f t="shared" si="1"/>
        <v>16.600630052153747</v>
      </c>
      <c r="AB33" s="33">
        <f t="shared" si="2"/>
        <v>1.3173684454787145</v>
      </c>
      <c r="AC33" s="33">
        <f t="shared" si="3"/>
        <v>1.771018919148214</v>
      </c>
      <c r="AD33" s="33">
        <f t="shared" si="4"/>
        <v>48.363120627879205</v>
      </c>
      <c r="AE33" s="33">
        <f t="shared" si="5"/>
        <v>72.783401614636915</v>
      </c>
      <c r="AF33" s="33">
        <f t="shared" si="6"/>
        <v>49.204739078836582</v>
      </c>
      <c r="AG33" s="30">
        <f t="shared" si="7"/>
        <v>54.282260117078138</v>
      </c>
      <c r="AH33" s="16">
        <v>370381</v>
      </c>
      <c r="AI33" s="16">
        <v>2482312</v>
      </c>
      <c r="AJ33" s="16">
        <v>328600</v>
      </c>
      <c r="AK33" s="16">
        <v>2397756</v>
      </c>
      <c r="AL33" s="155">
        <v>64766</v>
      </c>
      <c r="AM33" s="155">
        <v>427559</v>
      </c>
      <c r="AN33" s="16">
        <v>73100</v>
      </c>
      <c r="AO33" s="58">
        <v>537900</v>
      </c>
      <c r="AP33" s="33">
        <f t="shared" si="8"/>
        <v>17.486318142669305</v>
      </c>
      <c r="AQ33" s="33">
        <f t="shared" si="9"/>
        <v>17.22422483555653</v>
      </c>
      <c r="AR33" s="33">
        <f t="shared" si="10"/>
        <v>22.245891661594644</v>
      </c>
      <c r="AS33" s="57">
        <f t="shared" si="11"/>
        <v>22.433475299404943</v>
      </c>
      <c r="AT33" s="163">
        <v>21</v>
      </c>
      <c r="AU33" s="163">
        <v>25</v>
      </c>
      <c r="AV33" s="50">
        <v>39</v>
      </c>
      <c r="AW33" s="167">
        <v>46</v>
      </c>
      <c r="AX33" s="20" t="s">
        <v>166</v>
      </c>
      <c r="AY33" s="3" t="s">
        <v>166</v>
      </c>
      <c r="AZ33" s="3" t="s">
        <v>166</v>
      </c>
      <c r="BA33" s="4" t="s">
        <v>166</v>
      </c>
      <c r="BB33" s="16">
        <v>6.9</v>
      </c>
      <c r="BC33" s="6">
        <v>3.2</v>
      </c>
      <c r="BD33" s="16">
        <v>70.8</v>
      </c>
      <c r="BE33" s="16">
        <v>78.7</v>
      </c>
      <c r="BF33" s="211">
        <v>3034392</v>
      </c>
      <c r="BG33" s="211">
        <v>73985</v>
      </c>
      <c r="BH33" s="211">
        <v>16420</v>
      </c>
      <c r="BI33" s="33">
        <f t="shared" si="12"/>
        <v>243.82149702477463</v>
      </c>
      <c r="BJ33" s="17">
        <f t="shared" si="13"/>
        <v>54.11298210646482</v>
      </c>
      <c r="BK33" s="6">
        <v>17.899999999999999</v>
      </c>
      <c r="BL33" s="6">
        <v>12.8</v>
      </c>
      <c r="BM33" s="6">
        <v>31.3</v>
      </c>
      <c r="BN33" s="6">
        <v>27.5</v>
      </c>
      <c r="BO33" s="6">
        <v>34.299999999999997</v>
      </c>
      <c r="BP33" s="6">
        <v>33.799999999999997</v>
      </c>
      <c r="BQ33" s="6">
        <v>16.399999999999999</v>
      </c>
      <c r="BR33" s="6">
        <v>26</v>
      </c>
      <c r="BS33" s="61" t="s">
        <v>166</v>
      </c>
      <c r="BT33" s="61" t="s">
        <v>166</v>
      </c>
      <c r="BU33" s="61" t="s">
        <v>166</v>
      </c>
      <c r="BV33" s="61" t="s">
        <v>166</v>
      </c>
      <c r="BW33" s="61" t="s">
        <v>166</v>
      </c>
      <c r="BX33" s="61" t="s">
        <v>166</v>
      </c>
      <c r="BY33" s="61" t="s">
        <v>166</v>
      </c>
      <c r="BZ33" s="61" t="s">
        <v>166</v>
      </c>
      <c r="CA33" s="61" t="s">
        <v>166</v>
      </c>
      <c r="CB33" s="61" t="s">
        <v>166</v>
      </c>
      <c r="CC33" s="61" t="s">
        <v>166</v>
      </c>
      <c r="CD33" s="61" t="s">
        <v>166</v>
      </c>
      <c r="CE33" s="61" t="s">
        <v>166</v>
      </c>
      <c r="CF33" s="1">
        <v>58.5</v>
      </c>
      <c r="CG33" s="1">
        <v>57.9</v>
      </c>
      <c r="CH33" s="1">
        <v>0.7</v>
      </c>
      <c r="CI33" s="1">
        <v>39.6</v>
      </c>
      <c r="CJ33" s="1">
        <v>37</v>
      </c>
      <c r="CK33" s="16">
        <v>2.6000000000000014</v>
      </c>
      <c r="CL33" s="1">
        <v>58.2</v>
      </c>
      <c r="CM33" s="1">
        <v>60.8</v>
      </c>
      <c r="CN33" s="1">
        <v>-2.6</v>
      </c>
      <c r="CO33" s="1">
        <v>49.6</v>
      </c>
      <c r="CP33" s="1">
        <v>48.6</v>
      </c>
      <c r="CQ33" s="1">
        <f t="shared" si="17"/>
        <v>1</v>
      </c>
      <c r="CR33" s="1">
        <f t="shared" si="14"/>
        <v>8.6000000000000014</v>
      </c>
      <c r="CS33" s="1">
        <f t="shared" si="15"/>
        <v>12.199999999999996</v>
      </c>
      <c r="CT33" s="1">
        <f t="shared" si="16"/>
        <v>-3.6</v>
      </c>
    </row>
    <row r="34" spans="1:98">
      <c r="A34" s="29" t="s">
        <v>112</v>
      </c>
      <c r="B34" s="29" t="s">
        <v>113</v>
      </c>
      <c r="C34" s="34"/>
      <c r="D34" s="6">
        <v>824672</v>
      </c>
      <c r="E34" s="6">
        <v>83783</v>
      </c>
      <c r="F34" s="6">
        <v>76769</v>
      </c>
      <c r="G34" s="6">
        <v>43317</v>
      </c>
      <c r="H34" s="6">
        <v>42994</v>
      </c>
      <c r="I34" s="6">
        <v>7014</v>
      </c>
      <c r="J34" s="6">
        <v>740889</v>
      </c>
      <c r="K34" s="6">
        <v>670664</v>
      </c>
      <c r="L34" s="6">
        <v>621938</v>
      </c>
      <c r="M34" s="6">
        <v>64879</v>
      </c>
      <c r="N34" s="6">
        <v>70225</v>
      </c>
      <c r="O34" s="6">
        <v>219404</v>
      </c>
      <c r="P34" s="6">
        <v>69967</v>
      </c>
      <c r="Q34" s="6">
        <v>69832</v>
      </c>
      <c r="R34" s="6">
        <v>46129</v>
      </c>
      <c r="S34" s="6">
        <v>68790</v>
      </c>
      <c r="T34" s="6">
        <v>135</v>
      </c>
      <c r="U34" s="6">
        <v>149437</v>
      </c>
      <c r="V34" s="6">
        <v>148876</v>
      </c>
      <c r="W34" s="6">
        <v>105926</v>
      </c>
      <c r="X34" s="6">
        <v>143212</v>
      </c>
      <c r="Y34" s="6">
        <v>561</v>
      </c>
      <c r="Z34" s="33">
        <f t="shared" si="0"/>
        <v>8.3716267023143125</v>
      </c>
      <c r="AA34" s="33">
        <f t="shared" si="1"/>
        <v>9.4784778826517861</v>
      </c>
      <c r="AB34" s="33">
        <f t="shared" si="2"/>
        <v>0.19294810410622151</v>
      </c>
      <c r="AC34" s="33">
        <f t="shared" si="3"/>
        <v>0.37540903524562191</v>
      </c>
      <c r="AD34" s="33">
        <f t="shared" si="4"/>
        <v>51.701419142308104</v>
      </c>
      <c r="AE34" s="33">
        <f t="shared" si="5"/>
        <v>83.944828442587209</v>
      </c>
      <c r="AF34" s="33">
        <f t="shared" si="6"/>
        <v>65.929652550488086</v>
      </c>
      <c r="AG34" s="30">
        <f t="shared" si="7"/>
        <v>70.883382294880121</v>
      </c>
      <c r="AH34" s="16">
        <v>165149</v>
      </c>
      <c r="AI34" s="16">
        <v>1149726</v>
      </c>
      <c r="AJ34" s="16">
        <v>153720</v>
      </c>
      <c r="AK34" s="16">
        <v>1152595</v>
      </c>
      <c r="AL34" s="155">
        <v>47138</v>
      </c>
      <c r="AM34" s="155">
        <v>233852</v>
      </c>
      <c r="AN34" s="16">
        <v>21100</v>
      </c>
      <c r="AO34" s="58">
        <v>155000</v>
      </c>
      <c r="AP34" s="33">
        <f t="shared" si="8"/>
        <v>28.542709916499646</v>
      </c>
      <c r="AQ34" s="33">
        <f t="shared" si="9"/>
        <v>20.339802700817412</v>
      </c>
      <c r="AR34" s="33">
        <f t="shared" si="10"/>
        <v>13.726255529534217</v>
      </c>
      <c r="AS34" s="57">
        <f t="shared" si="11"/>
        <v>13.447915356217926</v>
      </c>
      <c r="AT34" s="163">
        <v>38</v>
      </c>
      <c r="AU34" s="163">
        <v>38</v>
      </c>
      <c r="AV34" s="50">
        <v>56</v>
      </c>
      <c r="AW34" s="167">
        <v>66</v>
      </c>
      <c r="AX34" s="20" t="s">
        <v>166</v>
      </c>
      <c r="AY34" s="3" t="s">
        <v>166</v>
      </c>
      <c r="AZ34" s="3" t="s">
        <v>166</v>
      </c>
      <c r="BA34" s="4" t="s">
        <v>166</v>
      </c>
      <c r="BB34" s="16">
        <v>1.7</v>
      </c>
      <c r="BC34" s="6">
        <v>0.8</v>
      </c>
      <c r="BD34" s="16">
        <v>74.3</v>
      </c>
      <c r="BE34" s="16">
        <v>81.3</v>
      </c>
      <c r="BF34" s="211">
        <v>1356458</v>
      </c>
      <c r="BG34" s="211">
        <v>16935</v>
      </c>
      <c r="BH34" s="211">
        <v>2349</v>
      </c>
      <c r="BI34" s="33">
        <f t="shared" si="12"/>
        <v>124.84721237222236</v>
      </c>
      <c r="BJ34" s="17">
        <f t="shared" si="13"/>
        <v>17.317159838343684</v>
      </c>
      <c r="BK34" s="6">
        <v>15.9</v>
      </c>
      <c r="BL34" s="6">
        <v>5.2</v>
      </c>
      <c r="BM34" s="6">
        <v>35.6</v>
      </c>
      <c r="BN34" s="6">
        <v>25.8</v>
      </c>
      <c r="BO34" s="6">
        <v>28.1</v>
      </c>
      <c r="BP34" s="6">
        <v>29.1</v>
      </c>
      <c r="BQ34" s="6">
        <v>20.399999999999999</v>
      </c>
      <c r="BR34" s="6">
        <v>39.9</v>
      </c>
      <c r="BS34" s="61" t="s">
        <v>166</v>
      </c>
      <c r="BT34" s="61" t="s">
        <v>166</v>
      </c>
      <c r="BU34" s="61" t="s">
        <v>166</v>
      </c>
      <c r="BV34" s="61" t="s">
        <v>166</v>
      </c>
      <c r="BW34" s="61" t="s">
        <v>166</v>
      </c>
      <c r="BX34" s="61" t="s">
        <v>166</v>
      </c>
      <c r="BY34" s="61" t="s">
        <v>166</v>
      </c>
      <c r="BZ34" s="61" t="s">
        <v>166</v>
      </c>
      <c r="CA34" s="61" t="s">
        <v>166</v>
      </c>
      <c r="CB34" s="61" t="s">
        <v>166</v>
      </c>
      <c r="CC34" s="61" t="s">
        <v>166</v>
      </c>
      <c r="CD34" s="61" t="s">
        <v>166</v>
      </c>
      <c r="CE34" s="61" t="s">
        <v>166</v>
      </c>
      <c r="CF34" s="1">
        <v>59</v>
      </c>
      <c r="CG34" s="1">
        <v>70.8</v>
      </c>
      <c r="CH34" s="1">
        <v>-11.9</v>
      </c>
      <c r="CI34" s="1">
        <v>50.6</v>
      </c>
      <c r="CJ34" s="1">
        <v>50.1</v>
      </c>
      <c r="CK34" s="16">
        <v>0.5</v>
      </c>
      <c r="CL34" s="1">
        <v>66</v>
      </c>
      <c r="CM34" s="1">
        <v>69.400000000000006</v>
      </c>
      <c r="CN34" s="1">
        <v>-3.4</v>
      </c>
      <c r="CO34" s="1">
        <v>46.9</v>
      </c>
      <c r="CP34" s="1">
        <v>57.2</v>
      </c>
      <c r="CQ34" s="1">
        <f t="shared" si="17"/>
        <v>-10.300000000000004</v>
      </c>
      <c r="CR34" s="1">
        <f t="shared" si="14"/>
        <v>19.100000000000001</v>
      </c>
      <c r="CS34" s="1">
        <f t="shared" si="15"/>
        <v>12.200000000000003</v>
      </c>
      <c r="CT34" s="1">
        <f t="shared" si="16"/>
        <v>6.9000000000000039</v>
      </c>
    </row>
    <row r="35" spans="1:98">
      <c r="A35" s="29" t="s">
        <v>114</v>
      </c>
      <c r="B35" s="29" t="s">
        <v>115</v>
      </c>
      <c r="C35" s="34"/>
      <c r="D35" s="6">
        <v>5357434</v>
      </c>
      <c r="E35" s="6">
        <v>416208</v>
      </c>
      <c r="F35" s="6">
        <v>381293</v>
      </c>
      <c r="G35" s="6">
        <v>215377</v>
      </c>
      <c r="H35" s="6">
        <v>217701</v>
      </c>
      <c r="I35" s="6">
        <v>34915</v>
      </c>
      <c r="J35" s="6">
        <v>4941226</v>
      </c>
      <c r="K35" s="6">
        <v>4332004</v>
      </c>
      <c r="L35" s="6">
        <v>3868354</v>
      </c>
      <c r="M35" s="6">
        <v>546451</v>
      </c>
      <c r="N35" s="6">
        <v>609222</v>
      </c>
      <c r="O35" s="6">
        <v>1337664</v>
      </c>
      <c r="P35" s="6">
        <v>423223</v>
      </c>
      <c r="Q35" s="6">
        <v>419361</v>
      </c>
      <c r="R35" s="6">
        <v>243989</v>
      </c>
      <c r="S35" s="6">
        <v>413472</v>
      </c>
      <c r="T35" s="6">
        <v>3862</v>
      </c>
      <c r="U35" s="6">
        <v>914441</v>
      </c>
      <c r="V35" s="6">
        <v>902567</v>
      </c>
      <c r="W35" s="6">
        <v>590681</v>
      </c>
      <c r="X35" s="6">
        <v>857229</v>
      </c>
      <c r="Y35" s="6">
        <v>11874</v>
      </c>
      <c r="Z35" s="33">
        <f t="shared" si="0"/>
        <v>8.3888344289393757</v>
      </c>
      <c r="AA35" s="33">
        <f t="shared" si="1"/>
        <v>12.329369269893748</v>
      </c>
      <c r="AB35" s="33">
        <f t="shared" si="2"/>
        <v>0.91252129492017209</v>
      </c>
      <c r="AC35" s="33">
        <f t="shared" si="3"/>
        <v>1.2984982081949519</v>
      </c>
      <c r="AD35" s="33">
        <f t="shared" si="4"/>
        <v>51.747443585899354</v>
      </c>
      <c r="AE35" s="33">
        <f t="shared" si="5"/>
        <v>78.287331929363276</v>
      </c>
      <c r="AF35" s="33">
        <f t="shared" si="6"/>
        <v>57.650222223272365</v>
      </c>
      <c r="AG35" s="30">
        <f t="shared" si="7"/>
        <v>64.59476335816089</v>
      </c>
      <c r="AH35" s="16">
        <v>925580</v>
      </c>
      <c r="AI35" s="16">
        <v>7928797</v>
      </c>
      <c r="AJ35" s="16">
        <v>893672</v>
      </c>
      <c r="AK35" s="16">
        <v>7872997</v>
      </c>
      <c r="AL35" s="155">
        <v>196737</v>
      </c>
      <c r="AM35" s="155">
        <v>1356541</v>
      </c>
      <c r="AN35" s="16">
        <v>194000</v>
      </c>
      <c r="AO35" s="58">
        <v>1467400</v>
      </c>
      <c r="AP35" s="33">
        <f t="shared" si="8"/>
        <v>21.255537068648849</v>
      </c>
      <c r="AQ35" s="33">
        <f t="shared" si="9"/>
        <v>17.10903936624938</v>
      </c>
      <c r="AR35" s="33">
        <f t="shared" si="10"/>
        <v>21.70818823908548</v>
      </c>
      <c r="AS35" s="57">
        <f t="shared" si="11"/>
        <v>18.638391453724672</v>
      </c>
      <c r="AT35" s="163">
        <v>26</v>
      </c>
      <c r="AU35" s="163">
        <v>22</v>
      </c>
      <c r="AV35" s="50">
        <v>41</v>
      </c>
      <c r="AW35" s="167">
        <v>40</v>
      </c>
      <c r="AX35" s="20" t="s">
        <v>166</v>
      </c>
      <c r="AY35" s="3" t="s">
        <v>166</v>
      </c>
      <c r="AZ35" s="3" t="s">
        <v>166</v>
      </c>
      <c r="BA35" s="4" t="s">
        <v>166</v>
      </c>
      <c r="BB35" s="16">
        <v>11.4</v>
      </c>
      <c r="BC35" s="6">
        <v>11.5</v>
      </c>
      <c r="BD35" s="16">
        <v>66.7</v>
      </c>
      <c r="BE35" s="16">
        <v>71.599999999999994</v>
      </c>
      <c r="BF35" s="211">
        <v>8908520</v>
      </c>
      <c r="BG35" s="211">
        <v>125156</v>
      </c>
      <c r="BH35" s="211">
        <v>18537</v>
      </c>
      <c r="BI35" s="33">
        <f t="shared" si="12"/>
        <v>140.49022733293521</v>
      </c>
      <c r="BJ35" s="17">
        <f t="shared" si="13"/>
        <v>20.808170156210011</v>
      </c>
      <c r="BK35" s="6">
        <v>20.8</v>
      </c>
      <c r="BL35" s="6">
        <v>8.6</v>
      </c>
      <c r="BM35" s="6">
        <v>36.799999999999997</v>
      </c>
      <c r="BN35" s="6">
        <v>25.7</v>
      </c>
      <c r="BO35" s="6">
        <v>22</v>
      </c>
      <c r="BP35" s="6">
        <v>23.4</v>
      </c>
      <c r="BQ35" s="6">
        <v>20.399999999999999</v>
      </c>
      <c r="BR35" s="6">
        <v>42.2</v>
      </c>
      <c r="BS35" s="61" t="s">
        <v>166</v>
      </c>
      <c r="BT35" s="61" t="s">
        <v>166</v>
      </c>
      <c r="BU35" s="61" t="s">
        <v>166</v>
      </c>
      <c r="BV35" s="61" t="s">
        <v>166</v>
      </c>
      <c r="BW35" s="61" t="s">
        <v>166</v>
      </c>
      <c r="BX35" s="61" t="s">
        <v>166</v>
      </c>
      <c r="BY35" s="61" t="s">
        <v>166</v>
      </c>
      <c r="BZ35" s="61" t="s">
        <v>166</v>
      </c>
      <c r="CA35" s="61" t="s">
        <v>166</v>
      </c>
      <c r="CB35" s="61" t="s">
        <v>166</v>
      </c>
      <c r="CC35" s="61" t="s">
        <v>166</v>
      </c>
      <c r="CD35" s="61" t="s">
        <v>166</v>
      </c>
      <c r="CE35" s="61" t="s">
        <v>166</v>
      </c>
      <c r="CF35" s="1">
        <v>56.8</v>
      </c>
      <c r="CG35" s="1">
        <v>62.5</v>
      </c>
      <c r="CH35" s="1">
        <v>-5.7</v>
      </c>
      <c r="CI35" s="1">
        <v>31.6</v>
      </c>
      <c r="CJ35" s="1">
        <v>37.1</v>
      </c>
      <c r="CK35" s="16">
        <v>-5.5</v>
      </c>
      <c r="CL35" s="1">
        <v>58.6</v>
      </c>
      <c r="CM35" s="1">
        <v>61.8</v>
      </c>
      <c r="CN35" s="1">
        <v>-3.2</v>
      </c>
      <c r="CO35" s="1">
        <v>42</v>
      </c>
      <c r="CP35" s="1">
        <v>55.4</v>
      </c>
      <c r="CQ35" s="1">
        <f t="shared" si="17"/>
        <v>-13.399999999999999</v>
      </c>
      <c r="CR35" s="1">
        <f t="shared" si="14"/>
        <v>16.600000000000001</v>
      </c>
      <c r="CS35" s="1">
        <f t="shared" si="15"/>
        <v>6.3999999999999986</v>
      </c>
      <c r="CT35" s="1">
        <f t="shared" si="16"/>
        <v>10.199999999999999</v>
      </c>
    </row>
    <row r="36" spans="1:98">
      <c r="A36" s="29" t="s">
        <v>116</v>
      </c>
      <c r="B36" s="29" t="s">
        <v>117</v>
      </c>
      <c r="C36" s="34"/>
      <c r="D36" s="6">
        <v>1198679</v>
      </c>
      <c r="E36" s="6">
        <v>156830</v>
      </c>
      <c r="F36" s="6">
        <v>143100</v>
      </c>
      <c r="G36" s="6">
        <v>58208</v>
      </c>
      <c r="H36" s="6">
        <v>102838</v>
      </c>
      <c r="I36" s="6">
        <v>13730</v>
      </c>
      <c r="J36" s="6">
        <v>1041849</v>
      </c>
      <c r="K36" s="6">
        <v>868985</v>
      </c>
      <c r="L36" s="6">
        <v>659632</v>
      </c>
      <c r="M36" s="6">
        <v>247990</v>
      </c>
      <c r="N36" s="6">
        <v>172864</v>
      </c>
      <c r="O36" s="6">
        <v>336292</v>
      </c>
      <c r="P36" s="6">
        <v>134017</v>
      </c>
      <c r="Q36" s="6">
        <v>132876</v>
      </c>
      <c r="R36" s="6">
        <v>66646</v>
      </c>
      <c r="S36" s="6">
        <v>131454</v>
      </c>
      <c r="T36" s="6">
        <v>1141</v>
      </c>
      <c r="U36" s="6">
        <v>202275</v>
      </c>
      <c r="V36" s="6">
        <v>199692</v>
      </c>
      <c r="W36" s="6">
        <v>117764</v>
      </c>
      <c r="X36" s="6">
        <v>192577</v>
      </c>
      <c r="Y36" s="6">
        <v>2583</v>
      </c>
      <c r="Z36" s="33">
        <f t="shared" si="0"/>
        <v>8.7547025441560926</v>
      </c>
      <c r="AA36" s="33">
        <f t="shared" si="1"/>
        <v>16.592039729365769</v>
      </c>
      <c r="AB36" s="33">
        <f t="shared" si="2"/>
        <v>0.85138452584373625</v>
      </c>
      <c r="AC36" s="33">
        <f t="shared" si="3"/>
        <v>1.2769744160177976</v>
      </c>
      <c r="AD36" s="33">
        <f t="shared" si="4"/>
        <v>37.115347828859271</v>
      </c>
      <c r="AE36" s="33">
        <f t="shared" si="5"/>
        <v>63.313589589278294</v>
      </c>
      <c r="AF36" s="33">
        <f t="shared" si="6"/>
        <v>49.729511927591275</v>
      </c>
      <c r="AG36" s="30">
        <f t="shared" si="7"/>
        <v>58.219750339883824</v>
      </c>
      <c r="AH36" s="16">
        <v>308280</v>
      </c>
      <c r="AI36" s="16">
        <v>1741821</v>
      </c>
      <c r="AJ36" s="16">
        <v>292759</v>
      </c>
      <c r="AK36" s="16">
        <v>1753292</v>
      </c>
      <c r="AL36" s="155">
        <v>64338</v>
      </c>
      <c r="AM36" s="155">
        <v>332570</v>
      </c>
      <c r="AN36" s="16">
        <v>95400</v>
      </c>
      <c r="AO36" s="58">
        <v>701600</v>
      </c>
      <c r="AP36" s="33">
        <f t="shared" si="8"/>
        <v>20.869988322304398</v>
      </c>
      <c r="AQ36" s="33">
        <f t="shared" si="9"/>
        <v>19.093236331402597</v>
      </c>
      <c r="AR36" s="33">
        <f t="shared" si="10"/>
        <v>32.586530217687589</v>
      </c>
      <c r="AS36" s="57">
        <f t="shared" si="11"/>
        <v>40.016152472035458</v>
      </c>
      <c r="AT36" s="163">
        <v>17</v>
      </c>
      <c r="AU36" s="163">
        <v>31</v>
      </c>
      <c r="AV36" s="50">
        <v>36</v>
      </c>
      <c r="AW36" s="167">
        <v>56</v>
      </c>
      <c r="AX36" s="20" t="s">
        <v>166</v>
      </c>
      <c r="AY36" s="3" t="s">
        <v>166</v>
      </c>
      <c r="AZ36" s="3" t="s">
        <v>166</v>
      </c>
      <c r="BA36" s="4" t="s">
        <v>166</v>
      </c>
      <c r="BB36" s="16">
        <v>2.2000000000000002</v>
      </c>
      <c r="BC36" s="6">
        <v>1.1000000000000001</v>
      </c>
      <c r="BD36" s="16">
        <v>73</v>
      </c>
      <c r="BE36" s="16">
        <v>80.7</v>
      </c>
      <c r="BF36" s="211">
        <v>2095428</v>
      </c>
      <c r="BG36" s="211">
        <v>71657</v>
      </c>
      <c r="BH36" s="211">
        <v>17949</v>
      </c>
      <c r="BI36" s="33">
        <f t="shared" si="12"/>
        <v>341.96832341650492</v>
      </c>
      <c r="BJ36" s="17">
        <f t="shared" si="13"/>
        <v>85.657918095968938</v>
      </c>
      <c r="BK36" s="6">
        <v>23.6</v>
      </c>
      <c r="BL36" s="6">
        <v>12.1</v>
      </c>
      <c r="BM36" s="6">
        <v>30.3</v>
      </c>
      <c r="BN36" s="6">
        <v>25.4</v>
      </c>
      <c r="BO36" s="6">
        <v>28.5</v>
      </c>
      <c r="BP36" s="6">
        <v>32.5</v>
      </c>
      <c r="BQ36" s="6">
        <v>17.5</v>
      </c>
      <c r="BR36" s="6">
        <v>29.9</v>
      </c>
      <c r="BS36" s="61" t="s">
        <v>166</v>
      </c>
      <c r="BT36" s="61" t="s">
        <v>166</v>
      </c>
      <c r="BU36" s="61" t="s">
        <v>166</v>
      </c>
      <c r="BV36" s="61" t="s">
        <v>166</v>
      </c>
      <c r="BW36" s="61" t="s">
        <v>166</v>
      </c>
      <c r="BX36" s="61" t="s">
        <v>166</v>
      </c>
      <c r="BY36" s="61" t="s">
        <v>166</v>
      </c>
      <c r="BZ36" s="61" t="s">
        <v>166</v>
      </c>
      <c r="CA36" s="61" t="s">
        <v>166</v>
      </c>
      <c r="CB36" s="61" t="s">
        <v>166</v>
      </c>
      <c r="CC36" s="61" t="s">
        <v>166</v>
      </c>
      <c r="CD36" s="61" t="s">
        <v>166</v>
      </c>
      <c r="CE36" s="61" t="s">
        <v>166</v>
      </c>
      <c r="CF36" s="1">
        <v>57.7</v>
      </c>
      <c r="CG36" s="1">
        <v>62.1</v>
      </c>
      <c r="CH36" s="1">
        <v>-4.5</v>
      </c>
      <c r="CI36" s="1">
        <v>45.2</v>
      </c>
      <c r="CJ36" s="1">
        <v>45.7</v>
      </c>
      <c r="CK36" s="16">
        <v>-0.5</v>
      </c>
      <c r="CL36" s="1">
        <v>54.4</v>
      </c>
      <c r="CM36" s="1">
        <v>54.9</v>
      </c>
      <c r="CN36" s="1">
        <v>-0.4</v>
      </c>
      <c r="CO36" s="1">
        <v>51.4</v>
      </c>
      <c r="CP36" s="1">
        <v>47.5</v>
      </c>
      <c r="CQ36" s="1">
        <f t="shared" si="17"/>
        <v>3.8999999999999986</v>
      </c>
      <c r="CR36" s="1">
        <f t="shared" si="14"/>
        <v>3</v>
      </c>
      <c r="CS36" s="1">
        <f t="shared" si="15"/>
        <v>7.3999999999999986</v>
      </c>
      <c r="CT36" s="1">
        <f t="shared" si="16"/>
        <v>-4.2999999999999989</v>
      </c>
    </row>
    <row r="37" spans="1:98">
      <c r="A37" s="29" t="s">
        <v>118</v>
      </c>
      <c r="B37" s="29" t="s">
        <v>119</v>
      </c>
      <c r="C37" s="34"/>
      <c r="D37" s="6">
        <v>12016485</v>
      </c>
      <c r="E37" s="6">
        <v>1065204</v>
      </c>
      <c r="F37" s="6">
        <v>1007888</v>
      </c>
      <c r="G37" s="6">
        <v>474726</v>
      </c>
      <c r="H37" s="6">
        <v>667611</v>
      </c>
      <c r="I37" s="6">
        <v>57316</v>
      </c>
      <c r="J37" s="6">
        <v>10951281</v>
      </c>
      <c r="K37" s="6">
        <v>9896186</v>
      </c>
      <c r="L37" s="6">
        <v>8034482</v>
      </c>
      <c r="M37" s="6">
        <v>2165129</v>
      </c>
      <c r="N37" s="6">
        <v>1055095</v>
      </c>
      <c r="O37" s="6">
        <v>2973546</v>
      </c>
      <c r="P37" s="6">
        <v>980677</v>
      </c>
      <c r="Q37" s="6">
        <v>975965</v>
      </c>
      <c r="R37" s="6">
        <v>512110</v>
      </c>
      <c r="S37" s="6">
        <v>963430</v>
      </c>
      <c r="T37" s="6">
        <v>4712</v>
      </c>
      <c r="U37" s="6">
        <v>1992869</v>
      </c>
      <c r="V37" s="6">
        <v>1973723</v>
      </c>
      <c r="W37" s="6">
        <v>1226797</v>
      </c>
      <c r="X37" s="6">
        <v>1875826</v>
      </c>
      <c r="Y37" s="6">
        <v>19146</v>
      </c>
      <c r="Z37" s="33">
        <f t="shared" ref="Z37:Z56" si="18">I37/E37*100</f>
        <v>5.3807533580422149</v>
      </c>
      <c r="AA37" s="33">
        <f t="shared" ref="AA37:AA56" si="19">N37/J37*100</f>
        <v>9.6344436783240237</v>
      </c>
      <c r="AB37" s="33">
        <f t="shared" ref="AB37:AB56" si="20">T37/P37*100</f>
        <v>0.48048440006240589</v>
      </c>
      <c r="AC37" s="33">
        <f t="shared" ref="AC37:AC56" si="21">Y37/U37*100</f>
        <v>0.96072546665134528</v>
      </c>
      <c r="AD37" s="33">
        <f t="shared" ref="AD37:AD56" si="22">G37/E37*100</f>
        <v>44.566674552480087</v>
      </c>
      <c r="AE37" s="33">
        <f t="shared" ref="AE37:AE56" si="23">L37/J37*100</f>
        <v>73.365682060390924</v>
      </c>
      <c r="AF37" s="33">
        <f t="shared" ref="AF37:AF56" si="24">R37/P37*100</f>
        <v>52.220047987257779</v>
      </c>
      <c r="AG37" s="30">
        <f t="shared" ref="AG37:AG56" si="25">W37/U37*100</f>
        <v>61.559339826150136</v>
      </c>
      <c r="AH37" s="16">
        <v>2232221</v>
      </c>
      <c r="AI37" s="16">
        <v>17324039</v>
      </c>
      <c r="AJ37" s="16">
        <v>2120273</v>
      </c>
      <c r="AK37" s="16">
        <v>17222384</v>
      </c>
      <c r="AL37" s="155">
        <v>510047</v>
      </c>
      <c r="AM37" s="155">
        <v>2972174</v>
      </c>
      <c r="AN37" s="16">
        <v>721000</v>
      </c>
      <c r="AO37" s="58">
        <v>5905600</v>
      </c>
      <c r="AP37" s="33">
        <f t="shared" si="8"/>
        <v>22.849305691506352</v>
      </c>
      <c r="AQ37" s="33">
        <f t="shared" si="9"/>
        <v>17.156357128958209</v>
      </c>
      <c r="AR37" s="33">
        <f t="shared" si="10"/>
        <v>34.005055009425675</v>
      </c>
      <c r="AS37" s="57">
        <f t="shared" si="11"/>
        <v>34.290258537958508</v>
      </c>
      <c r="AT37" s="163">
        <v>36</v>
      </c>
      <c r="AU37" s="163">
        <v>27</v>
      </c>
      <c r="AV37" s="50">
        <v>45</v>
      </c>
      <c r="AW37" s="167">
        <v>48</v>
      </c>
      <c r="AX37" s="20" t="s">
        <v>166</v>
      </c>
      <c r="AY37" s="3" t="s">
        <v>166</v>
      </c>
      <c r="AZ37" s="3" t="s">
        <v>166</v>
      </c>
      <c r="BA37" s="4" t="s">
        <v>166</v>
      </c>
      <c r="BB37" s="16">
        <v>25.2</v>
      </c>
      <c r="BC37" s="6">
        <v>28.2</v>
      </c>
      <c r="BD37" s="16">
        <v>51.2</v>
      </c>
      <c r="BE37" s="16">
        <v>53.2</v>
      </c>
      <c r="BF37" s="211">
        <v>19542209</v>
      </c>
      <c r="BG37" s="211">
        <v>281507</v>
      </c>
      <c r="BH37" s="211">
        <v>68495</v>
      </c>
      <c r="BI37" s="33">
        <f t="shared" ref="BI37:BI56" si="26">(BG37/BF37)*10000</f>
        <v>144.05075700500387</v>
      </c>
      <c r="BJ37" s="17">
        <f t="shared" ref="BJ37:BJ56" si="27">(BH37/BF37)*10000</f>
        <v>35.049773544024632</v>
      </c>
      <c r="BK37" s="6">
        <v>25.4</v>
      </c>
      <c r="BL37" s="6">
        <v>11.2</v>
      </c>
      <c r="BM37" s="6">
        <v>32.799999999999997</v>
      </c>
      <c r="BN37" s="6">
        <v>24.7</v>
      </c>
      <c r="BO37" s="6">
        <v>22.9</v>
      </c>
      <c r="BP37" s="6">
        <v>24.8</v>
      </c>
      <c r="BQ37" s="6">
        <v>18.899999999999999</v>
      </c>
      <c r="BR37" s="6">
        <v>39.299999999999997</v>
      </c>
      <c r="BS37" s="61" t="s">
        <v>166</v>
      </c>
      <c r="BT37" s="61" t="s">
        <v>166</v>
      </c>
      <c r="BU37" s="61" t="s">
        <v>166</v>
      </c>
      <c r="BV37" s="61" t="s">
        <v>166</v>
      </c>
      <c r="BW37" s="61" t="s">
        <v>166</v>
      </c>
      <c r="BX37" s="61" t="s">
        <v>166</v>
      </c>
      <c r="BY37" s="61" t="s">
        <v>166</v>
      </c>
      <c r="BZ37" s="61" t="s">
        <v>166</v>
      </c>
      <c r="CA37" s="61" t="s">
        <v>166</v>
      </c>
      <c r="CB37" s="61" t="s">
        <v>166</v>
      </c>
      <c r="CC37" s="61" t="s">
        <v>166</v>
      </c>
      <c r="CD37" s="61" t="s">
        <v>166</v>
      </c>
      <c r="CE37" s="61" t="s">
        <v>166</v>
      </c>
      <c r="CF37" s="1">
        <v>50.2</v>
      </c>
      <c r="CG37" s="1">
        <v>59.7</v>
      </c>
      <c r="CH37" s="1">
        <v>-9.5</v>
      </c>
      <c r="CI37" s="1">
        <v>32.799999999999997</v>
      </c>
      <c r="CJ37" s="1">
        <v>34.6</v>
      </c>
      <c r="CK37" s="16">
        <v>-1.8000000000000043</v>
      </c>
      <c r="CL37" s="1">
        <v>48.8</v>
      </c>
      <c r="CM37" s="1">
        <v>58.4</v>
      </c>
      <c r="CN37" s="1">
        <v>-9.6</v>
      </c>
      <c r="CO37" s="1">
        <v>43.6</v>
      </c>
      <c r="CP37" s="1">
        <v>50.3</v>
      </c>
      <c r="CQ37" s="1">
        <f t="shared" si="17"/>
        <v>-6.6999999999999957</v>
      </c>
      <c r="CR37" s="1">
        <f t="shared" si="14"/>
        <v>5.1999999999999957</v>
      </c>
      <c r="CS37" s="1">
        <f t="shared" si="15"/>
        <v>8.1000000000000014</v>
      </c>
      <c r="CT37" s="1">
        <f t="shared" si="16"/>
        <v>-2.9000000000000039</v>
      </c>
    </row>
    <row r="38" spans="1:98">
      <c r="A38" s="29" t="s">
        <v>120</v>
      </c>
      <c r="B38" s="29" t="s">
        <v>121</v>
      </c>
      <c r="C38" s="34"/>
      <c r="D38" s="6">
        <v>5989641</v>
      </c>
      <c r="E38" s="6">
        <v>693805</v>
      </c>
      <c r="F38" s="6">
        <v>593138</v>
      </c>
      <c r="G38" s="6">
        <v>316594</v>
      </c>
      <c r="H38" s="6">
        <v>366541</v>
      </c>
      <c r="I38" s="6">
        <v>100667</v>
      </c>
      <c r="J38" s="6">
        <v>5295836</v>
      </c>
      <c r="K38" s="6">
        <v>4425027</v>
      </c>
      <c r="L38" s="6">
        <v>4052065</v>
      </c>
      <c r="M38" s="6">
        <v>523047</v>
      </c>
      <c r="N38" s="6">
        <v>870809</v>
      </c>
      <c r="O38" s="6">
        <v>1530407</v>
      </c>
      <c r="P38" s="6">
        <v>548116</v>
      </c>
      <c r="Q38" s="6">
        <v>546009</v>
      </c>
      <c r="R38" s="6">
        <v>319335</v>
      </c>
      <c r="S38" s="6">
        <v>541547</v>
      </c>
      <c r="T38" s="6">
        <v>2107</v>
      </c>
      <c r="U38" s="6">
        <v>982291</v>
      </c>
      <c r="V38" s="6">
        <v>976308</v>
      </c>
      <c r="W38" s="6">
        <v>633198</v>
      </c>
      <c r="X38" s="6">
        <v>950134</v>
      </c>
      <c r="Y38" s="6">
        <v>5983</v>
      </c>
      <c r="Z38" s="33">
        <f t="shared" si="18"/>
        <v>14.509408263128689</v>
      </c>
      <c r="AA38" s="33">
        <f t="shared" si="19"/>
        <v>16.443277322031875</v>
      </c>
      <c r="AB38" s="33">
        <f t="shared" si="20"/>
        <v>0.38440768012610466</v>
      </c>
      <c r="AC38" s="33">
        <f t="shared" si="21"/>
        <v>0.60908630945412312</v>
      </c>
      <c r="AD38" s="33">
        <f t="shared" si="22"/>
        <v>45.631553534494564</v>
      </c>
      <c r="AE38" s="33">
        <f t="shared" si="23"/>
        <v>76.514170756043058</v>
      </c>
      <c r="AF38" s="33">
        <f t="shared" si="24"/>
        <v>58.260477709098083</v>
      </c>
      <c r="AG38" s="30">
        <f t="shared" si="25"/>
        <v>64.461345975886985</v>
      </c>
      <c r="AH38" s="16">
        <v>1344677</v>
      </c>
      <c r="AI38" s="16">
        <v>8500561</v>
      </c>
      <c r="AJ38" s="16">
        <v>1280361</v>
      </c>
      <c r="AK38" s="16">
        <v>8271399</v>
      </c>
      <c r="AL38" s="155">
        <v>320383</v>
      </c>
      <c r="AM38" s="155">
        <v>1557037</v>
      </c>
      <c r="AN38" s="16">
        <v>402100</v>
      </c>
      <c r="AO38" s="58">
        <v>1858100</v>
      </c>
      <c r="AP38" s="33">
        <f t="shared" si="8"/>
        <v>23.826019185276465</v>
      </c>
      <c r="AQ38" s="33">
        <f t="shared" si="9"/>
        <v>18.316873439294181</v>
      </c>
      <c r="AR38" s="33">
        <f t="shared" si="10"/>
        <v>31.405205250706636</v>
      </c>
      <c r="AS38" s="57">
        <f t="shared" si="11"/>
        <v>22.464156305360195</v>
      </c>
      <c r="AT38" s="163">
        <v>17</v>
      </c>
      <c r="AU38" s="163">
        <v>22</v>
      </c>
      <c r="AV38" s="50">
        <v>34</v>
      </c>
      <c r="AW38" s="167">
        <v>44</v>
      </c>
      <c r="AX38" s="20" t="s">
        <v>166</v>
      </c>
      <c r="AY38" s="3" t="s">
        <v>166</v>
      </c>
      <c r="AZ38" s="3" t="s">
        <v>166</v>
      </c>
      <c r="BA38" s="4" t="s">
        <v>166</v>
      </c>
      <c r="BB38" s="16">
        <v>1.5</v>
      </c>
      <c r="BC38" s="6">
        <v>1</v>
      </c>
      <c r="BD38" s="16">
        <v>76.599999999999994</v>
      </c>
      <c r="BE38" s="16">
        <v>81.7</v>
      </c>
      <c r="BF38" s="211">
        <v>10383620</v>
      </c>
      <c r="BG38" s="211">
        <v>258979</v>
      </c>
      <c r="BH38" s="211">
        <v>39210</v>
      </c>
      <c r="BI38" s="33">
        <f t="shared" si="26"/>
        <v>249.41109170019703</v>
      </c>
      <c r="BJ38" s="17">
        <f t="shared" si="27"/>
        <v>37.761397277635353</v>
      </c>
      <c r="BK38" s="6">
        <v>23.3</v>
      </c>
      <c r="BL38" s="6">
        <v>10.199999999999999</v>
      </c>
      <c r="BM38" s="6">
        <v>32.299999999999997</v>
      </c>
      <c r="BN38" s="6">
        <v>24.4</v>
      </c>
      <c r="BO38" s="6">
        <v>29.1</v>
      </c>
      <c r="BP38" s="6">
        <v>31.3</v>
      </c>
      <c r="BQ38" s="6">
        <v>15.4</v>
      </c>
      <c r="BR38" s="6">
        <v>34.1</v>
      </c>
      <c r="BS38" s="61" t="s">
        <v>166</v>
      </c>
      <c r="BT38" s="61" t="s">
        <v>166</v>
      </c>
      <c r="BU38" s="61" t="s">
        <v>166</v>
      </c>
      <c r="BV38" s="61" t="s">
        <v>166</v>
      </c>
      <c r="BW38" s="61" t="s">
        <v>166</v>
      </c>
      <c r="BX38" s="61" t="s">
        <v>166</v>
      </c>
      <c r="BY38" s="61" t="s">
        <v>166</v>
      </c>
      <c r="BZ38" s="61" t="s">
        <v>166</v>
      </c>
      <c r="CA38" s="61" t="s">
        <v>166</v>
      </c>
      <c r="CB38" s="61" t="s">
        <v>166</v>
      </c>
      <c r="CC38" s="61" t="s">
        <v>166</v>
      </c>
      <c r="CD38" s="61" t="s">
        <v>166</v>
      </c>
      <c r="CE38" s="61" t="s">
        <v>166</v>
      </c>
      <c r="CF38" s="1">
        <v>62.5</v>
      </c>
      <c r="CG38" s="1">
        <v>69.8</v>
      </c>
      <c r="CH38" s="1">
        <v>-7.3</v>
      </c>
      <c r="CI38" s="1">
        <v>44.2</v>
      </c>
      <c r="CJ38" s="1">
        <v>46.5</v>
      </c>
      <c r="CK38" s="16">
        <v>-2.2999999999999972</v>
      </c>
      <c r="CL38" s="1">
        <v>64.5</v>
      </c>
      <c r="CM38" s="1">
        <v>68</v>
      </c>
      <c r="CN38" s="1">
        <v>-3.5</v>
      </c>
      <c r="CO38" s="1">
        <v>44.9</v>
      </c>
      <c r="CP38" s="1">
        <v>53.5</v>
      </c>
      <c r="CQ38" s="1">
        <f t="shared" si="17"/>
        <v>-8.6000000000000014</v>
      </c>
      <c r="CR38" s="1">
        <f t="shared" si="14"/>
        <v>19.600000000000001</v>
      </c>
      <c r="CS38" s="1">
        <f t="shared" si="15"/>
        <v>14.5</v>
      </c>
      <c r="CT38" s="1">
        <f t="shared" si="16"/>
        <v>5.1000000000000014</v>
      </c>
    </row>
    <row r="39" spans="1:98">
      <c r="A39" s="29" t="s">
        <v>122</v>
      </c>
      <c r="B39" s="29" t="s">
        <v>123</v>
      </c>
      <c r="C39" s="34"/>
      <c r="D39" s="6">
        <v>448568</v>
      </c>
      <c r="E39" s="6">
        <v>37979</v>
      </c>
      <c r="F39" s="6">
        <v>34213</v>
      </c>
      <c r="G39" s="6">
        <v>21674</v>
      </c>
      <c r="H39" s="6">
        <v>16757</v>
      </c>
      <c r="I39" s="6">
        <v>3766</v>
      </c>
      <c r="J39" s="6">
        <v>410589</v>
      </c>
      <c r="K39" s="6">
        <v>373476</v>
      </c>
      <c r="L39" s="6">
        <v>352410</v>
      </c>
      <c r="M39" s="6">
        <v>31814</v>
      </c>
      <c r="N39" s="6">
        <v>37113</v>
      </c>
      <c r="O39" s="6">
        <v>103872</v>
      </c>
      <c r="P39" s="6">
        <v>34714</v>
      </c>
      <c r="Q39" s="6">
        <v>34630</v>
      </c>
      <c r="R39" s="6">
        <v>24630</v>
      </c>
      <c r="S39" s="6">
        <v>34312</v>
      </c>
      <c r="T39" s="6">
        <v>84</v>
      </c>
      <c r="U39" s="6">
        <v>69158</v>
      </c>
      <c r="V39" s="6">
        <v>68926</v>
      </c>
      <c r="W39" s="6">
        <v>52119</v>
      </c>
      <c r="X39" s="6">
        <v>66868</v>
      </c>
      <c r="Y39" s="6">
        <v>232</v>
      </c>
      <c r="Z39" s="33">
        <f t="shared" si="18"/>
        <v>9.9160062139603458</v>
      </c>
      <c r="AA39" s="33">
        <f t="shared" si="19"/>
        <v>9.0389659732725427</v>
      </c>
      <c r="AB39" s="33">
        <f t="shared" si="20"/>
        <v>0.24197730022469319</v>
      </c>
      <c r="AC39" s="33">
        <f t="shared" si="21"/>
        <v>0.33546372075537173</v>
      </c>
      <c r="AD39" s="33">
        <f t="shared" si="22"/>
        <v>57.068379894152031</v>
      </c>
      <c r="AE39" s="33">
        <f t="shared" si="23"/>
        <v>85.830355903348604</v>
      </c>
      <c r="AF39" s="33">
        <f t="shared" si="24"/>
        <v>70.951201244454694</v>
      </c>
      <c r="AG39" s="30">
        <f t="shared" si="25"/>
        <v>75.362214060556994</v>
      </c>
      <c r="AH39" s="16">
        <v>78060</v>
      </c>
      <c r="AI39" s="16">
        <v>651219</v>
      </c>
      <c r="AJ39" s="16">
        <v>72674</v>
      </c>
      <c r="AK39" s="16">
        <v>617487</v>
      </c>
      <c r="AL39" s="155">
        <v>14136</v>
      </c>
      <c r="AM39" s="155">
        <v>109953</v>
      </c>
      <c r="AN39" s="16">
        <v>10700</v>
      </c>
      <c r="AO39" s="58">
        <v>78700</v>
      </c>
      <c r="AP39" s="33">
        <f t="shared" si="8"/>
        <v>18.109146810146044</v>
      </c>
      <c r="AQ39" s="33">
        <f t="shared" si="9"/>
        <v>16.88418181901941</v>
      </c>
      <c r="AR39" s="33">
        <f t="shared" si="10"/>
        <v>14.723284806120486</v>
      </c>
      <c r="AS39" s="57">
        <f t="shared" si="11"/>
        <v>12.74520759141488</v>
      </c>
      <c r="AT39" s="163">
        <v>22</v>
      </c>
      <c r="AU39" s="163">
        <v>30</v>
      </c>
      <c r="AV39" s="50">
        <v>37</v>
      </c>
      <c r="AW39" s="167">
        <v>51</v>
      </c>
      <c r="AX39" s="20" t="s">
        <v>166</v>
      </c>
      <c r="AY39" s="3" t="s">
        <v>166</v>
      </c>
      <c r="AZ39" s="3" t="s">
        <v>166</v>
      </c>
      <c r="BA39" s="4" t="s">
        <v>166</v>
      </c>
      <c r="BB39" s="16">
        <v>2.1</v>
      </c>
      <c r="BC39" s="6">
        <v>0.4</v>
      </c>
      <c r="BD39" s="16">
        <v>72.599999999999994</v>
      </c>
      <c r="BE39" s="16">
        <v>82.1</v>
      </c>
      <c r="BF39" s="211">
        <v>760077</v>
      </c>
      <c r="BG39" s="211">
        <v>15507</v>
      </c>
      <c r="BH39" s="211">
        <v>2133</v>
      </c>
      <c r="BI39" s="33">
        <f t="shared" si="26"/>
        <v>204.01880335808085</v>
      </c>
      <c r="BJ39" s="17">
        <f t="shared" si="27"/>
        <v>28.062946254129514</v>
      </c>
      <c r="BK39" s="6">
        <v>16.8</v>
      </c>
      <c r="BL39" s="6">
        <v>5.5</v>
      </c>
      <c r="BM39" s="6">
        <v>34.299999999999997</v>
      </c>
      <c r="BN39" s="6">
        <v>25.3</v>
      </c>
      <c r="BO39" s="6">
        <v>32.4</v>
      </c>
      <c r="BP39" s="6">
        <v>37.1</v>
      </c>
      <c r="BQ39" s="6">
        <v>16.5</v>
      </c>
      <c r="BR39" s="6">
        <v>32.1</v>
      </c>
      <c r="BS39" s="61" t="s">
        <v>166</v>
      </c>
      <c r="BT39" s="61" t="s">
        <v>166</v>
      </c>
      <c r="BU39" s="61" t="s">
        <v>166</v>
      </c>
      <c r="BV39" s="61" t="s">
        <v>166</v>
      </c>
      <c r="BW39" s="61" t="s">
        <v>166</v>
      </c>
      <c r="BX39" s="61" t="s">
        <v>166</v>
      </c>
      <c r="BY39" s="61" t="s">
        <v>166</v>
      </c>
      <c r="BZ39" s="61" t="s">
        <v>166</v>
      </c>
      <c r="CA39" s="61" t="s">
        <v>166</v>
      </c>
      <c r="CB39" s="61" t="s">
        <v>166</v>
      </c>
      <c r="CC39" s="61" t="s">
        <v>166</v>
      </c>
      <c r="CD39" s="61" t="s">
        <v>166</v>
      </c>
      <c r="CE39" s="61" t="s">
        <v>166</v>
      </c>
      <c r="CF39" s="1">
        <v>57.2</v>
      </c>
      <c r="CG39" s="1">
        <v>64.7</v>
      </c>
      <c r="CH39" s="1">
        <v>-7.6</v>
      </c>
      <c r="CI39" s="1">
        <v>43.6</v>
      </c>
      <c r="CJ39" s="1">
        <v>51.9</v>
      </c>
      <c r="CK39" s="16">
        <v>-8.2999999999999972</v>
      </c>
      <c r="CL39" s="1">
        <v>60.1</v>
      </c>
      <c r="CM39" s="1">
        <v>64.7</v>
      </c>
      <c r="CN39" s="1">
        <v>-4.5999999999999996</v>
      </c>
      <c r="CO39" s="1">
        <v>61.6</v>
      </c>
      <c r="CP39" s="1">
        <v>61.9</v>
      </c>
      <c r="CQ39" s="1">
        <f t="shared" si="17"/>
        <v>-0.29999999999999716</v>
      </c>
      <c r="CR39" s="1">
        <f t="shared" si="14"/>
        <v>-1.5</v>
      </c>
      <c r="CS39" s="1">
        <f t="shared" si="15"/>
        <v>2.8000000000000043</v>
      </c>
      <c r="CT39" s="1">
        <f t="shared" si="16"/>
        <v>-4.3000000000000025</v>
      </c>
    </row>
    <row r="40" spans="1:98">
      <c r="A40" s="29" t="s">
        <v>124</v>
      </c>
      <c r="B40" s="29" t="s">
        <v>125</v>
      </c>
      <c r="C40" s="34"/>
      <c r="D40" s="6">
        <v>6871885</v>
      </c>
      <c r="E40" s="6">
        <v>827277</v>
      </c>
      <c r="F40" s="6">
        <v>763718</v>
      </c>
      <c r="G40" s="6">
        <v>351754</v>
      </c>
      <c r="H40" s="6">
        <v>490501</v>
      </c>
      <c r="I40" s="6">
        <v>63559</v>
      </c>
      <c r="J40" s="6">
        <v>6044608</v>
      </c>
      <c r="K40" s="6">
        <v>5496751</v>
      </c>
      <c r="L40" s="6">
        <v>4719465</v>
      </c>
      <c r="M40" s="6">
        <v>923954</v>
      </c>
      <c r="N40" s="6">
        <v>547857</v>
      </c>
      <c r="O40" s="6">
        <v>1824071</v>
      </c>
      <c r="P40" s="6">
        <v>631711</v>
      </c>
      <c r="Q40" s="6">
        <v>628808</v>
      </c>
      <c r="R40" s="6">
        <v>373937</v>
      </c>
      <c r="S40" s="6">
        <v>620690</v>
      </c>
      <c r="T40" s="6">
        <v>2903</v>
      </c>
      <c r="U40" s="6">
        <v>1192360</v>
      </c>
      <c r="V40" s="6">
        <v>1186376</v>
      </c>
      <c r="W40" s="6">
        <v>773384</v>
      </c>
      <c r="X40" s="6">
        <v>1143637</v>
      </c>
      <c r="Y40" s="6">
        <v>5984</v>
      </c>
      <c r="Z40" s="33">
        <f t="shared" si="18"/>
        <v>7.6829163629594435</v>
      </c>
      <c r="AA40" s="33">
        <f t="shared" si="19"/>
        <v>9.0635654123476659</v>
      </c>
      <c r="AB40" s="33">
        <f t="shared" si="20"/>
        <v>0.45954558334428242</v>
      </c>
      <c r="AC40" s="33">
        <f t="shared" si="21"/>
        <v>0.50186185380254289</v>
      </c>
      <c r="AD40" s="33">
        <f t="shared" si="22"/>
        <v>42.519494679532976</v>
      </c>
      <c r="AE40" s="33">
        <f t="shared" si="23"/>
        <v>78.077271512064968</v>
      </c>
      <c r="AF40" s="33">
        <f t="shared" si="24"/>
        <v>59.19431512194658</v>
      </c>
      <c r="AG40" s="30">
        <f t="shared" si="25"/>
        <v>64.861618974135325</v>
      </c>
      <c r="AH40" s="16">
        <v>1583200</v>
      </c>
      <c r="AI40" s="16">
        <v>9853438</v>
      </c>
      <c r="AJ40" s="16">
        <v>1532401</v>
      </c>
      <c r="AK40" s="16">
        <v>9854032</v>
      </c>
      <c r="AL40" s="155">
        <v>356275</v>
      </c>
      <c r="AM40" s="155">
        <v>1892775</v>
      </c>
      <c r="AN40" s="16">
        <v>413800</v>
      </c>
      <c r="AO40" s="58">
        <v>2601100</v>
      </c>
      <c r="AP40" s="33">
        <f t="shared" si="8"/>
        <v>22.503473976755934</v>
      </c>
      <c r="AQ40" s="33">
        <f t="shared" si="9"/>
        <v>19.209285124643806</v>
      </c>
      <c r="AR40" s="33">
        <f t="shared" si="10"/>
        <v>27.003375748253884</v>
      </c>
      <c r="AS40" s="57">
        <f t="shared" si="11"/>
        <v>26.396301534234922</v>
      </c>
      <c r="AT40" s="163">
        <v>22</v>
      </c>
      <c r="AU40" s="163">
        <v>25</v>
      </c>
      <c r="AV40" s="50">
        <v>38</v>
      </c>
      <c r="AW40" s="167">
        <v>45</v>
      </c>
      <c r="AX40" s="20" t="s">
        <v>166</v>
      </c>
      <c r="AY40" s="3" t="s">
        <v>166</v>
      </c>
      <c r="AZ40" s="3" t="s">
        <v>166</v>
      </c>
      <c r="BA40" s="4" t="s">
        <v>166</v>
      </c>
      <c r="BB40" s="16">
        <v>4.2</v>
      </c>
      <c r="BC40" s="6">
        <v>1.4</v>
      </c>
      <c r="BD40" s="16">
        <v>74</v>
      </c>
      <c r="BE40" s="16">
        <v>83.8</v>
      </c>
      <c r="BF40" s="211">
        <v>11689442</v>
      </c>
      <c r="BG40" s="211">
        <v>254496</v>
      </c>
      <c r="BH40" s="211">
        <v>32723</v>
      </c>
      <c r="BI40" s="33">
        <f t="shared" si="26"/>
        <v>217.71441271533749</v>
      </c>
      <c r="BJ40" s="17">
        <f t="shared" si="27"/>
        <v>27.993637335297954</v>
      </c>
      <c r="BK40" s="6">
        <v>19.8</v>
      </c>
      <c r="BL40" s="6">
        <v>7.4</v>
      </c>
      <c r="BM40" s="6">
        <v>41</v>
      </c>
      <c r="BN40" s="6">
        <v>31.4</v>
      </c>
      <c r="BO40" s="6">
        <v>26</v>
      </c>
      <c r="BP40" s="6">
        <v>29.9</v>
      </c>
      <c r="BQ40" s="6">
        <v>13.2</v>
      </c>
      <c r="BR40" s="6">
        <v>31.4</v>
      </c>
      <c r="BS40" s="61" t="s">
        <v>166</v>
      </c>
      <c r="BT40" s="61" t="s">
        <v>166</v>
      </c>
      <c r="BU40" s="61" t="s">
        <v>166</v>
      </c>
      <c r="BV40" s="61" t="s">
        <v>166</v>
      </c>
      <c r="BW40" s="61" t="s">
        <v>166</v>
      </c>
      <c r="BX40" s="61" t="s">
        <v>166</v>
      </c>
      <c r="BY40" s="61" t="s">
        <v>166</v>
      </c>
      <c r="BZ40" s="61" t="s">
        <v>166</v>
      </c>
      <c r="CA40" s="61" t="s">
        <v>166</v>
      </c>
      <c r="CB40" s="61" t="s">
        <v>166</v>
      </c>
      <c r="CC40" s="61" t="s">
        <v>166</v>
      </c>
      <c r="CD40" s="61" t="s">
        <v>166</v>
      </c>
      <c r="CE40" s="61" t="s">
        <v>166</v>
      </c>
      <c r="CF40" s="1">
        <v>58.3</v>
      </c>
      <c r="CG40" s="1">
        <v>63.9</v>
      </c>
      <c r="CH40" s="1">
        <v>-5.6</v>
      </c>
      <c r="CI40" s="1">
        <v>37.299999999999997</v>
      </c>
      <c r="CJ40" s="1">
        <v>40.1</v>
      </c>
      <c r="CK40" s="16">
        <v>-2.9</v>
      </c>
      <c r="CL40" s="1">
        <v>53.2</v>
      </c>
      <c r="CM40" s="1">
        <v>65.5</v>
      </c>
      <c r="CN40" s="1">
        <v>-12.3</v>
      </c>
      <c r="CO40" s="1">
        <v>45.9</v>
      </c>
      <c r="CP40" s="1">
        <v>53.7</v>
      </c>
      <c r="CQ40" s="1">
        <f t="shared" si="17"/>
        <v>-7.8000000000000043</v>
      </c>
      <c r="CR40" s="1">
        <f t="shared" si="14"/>
        <v>7.3000000000000043</v>
      </c>
      <c r="CS40" s="1">
        <f t="shared" si="15"/>
        <v>11.799999999999997</v>
      </c>
      <c r="CT40" s="1">
        <f t="shared" si="16"/>
        <v>-4.4999999999999964</v>
      </c>
    </row>
    <row r="41" spans="1:98">
      <c r="A41" s="29" t="s">
        <v>126</v>
      </c>
      <c r="B41" s="29" t="s">
        <v>127</v>
      </c>
      <c r="C41" s="34"/>
      <c r="D41" s="6">
        <v>2255826</v>
      </c>
      <c r="E41" s="6">
        <v>323065</v>
      </c>
      <c r="F41" s="6">
        <v>258786</v>
      </c>
      <c r="G41" s="6">
        <v>147798</v>
      </c>
      <c r="H41" s="6">
        <v>143564</v>
      </c>
      <c r="I41" s="6">
        <v>64279</v>
      </c>
      <c r="J41" s="6">
        <v>1932761</v>
      </c>
      <c r="K41" s="6">
        <v>1536816</v>
      </c>
      <c r="L41" s="6">
        <v>1419423</v>
      </c>
      <c r="M41" s="6">
        <v>168469</v>
      </c>
      <c r="N41" s="6">
        <v>395945</v>
      </c>
      <c r="O41" s="6">
        <v>570910</v>
      </c>
      <c r="P41" s="6">
        <v>239245</v>
      </c>
      <c r="Q41" s="6">
        <v>238222</v>
      </c>
      <c r="R41" s="6">
        <v>142983</v>
      </c>
      <c r="S41" s="6">
        <v>235776</v>
      </c>
      <c r="T41" s="6">
        <v>1023</v>
      </c>
      <c r="U41" s="6">
        <v>331665</v>
      </c>
      <c r="V41" s="6">
        <v>329441</v>
      </c>
      <c r="W41" s="6">
        <v>218529</v>
      </c>
      <c r="X41" s="6">
        <v>319328</v>
      </c>
      <c r="Y41" s="6">
        <v>2224</v>
      </c>
      <c r="Z41" s="33">
        <f t="shared" si="18"/>
        <v>19.896615232228811</v>
      </c>
      <c r="AA41" s="33">
        <f t="shared" si="19"/>
        <v>20.485978349107832</v>
      </c>
      <c r="AB41" s="33">
        <f t="shared" si="20"/>
        <v>0.42759514305419127</v>
      </c>
      <c r="AC41" s="33">
        <f t="shared" si="21"/>
        <v>0.67055613344790677</v>
      </c>
      <c r="AD41" s="33">
        <f t="shared" si="22"/>
        <v>45.748688344450805</v>
      </c>
      <c r="AE41" s="33">
        <f t="shared" si="23"/>
        <v>73.44017185777237</v>
      </c>
      <c r="AF41" s="33">
        <f t="shared" si="24"/>
        <v>59.764258396204731</v>
      </c>
      <c r="AG41" s="30">
        <f t="shared" si="25"/>
        <v>65.888471801365839</v>
      </c>
      <c r="AH41" s="16">
        <v>606072</v>
      </c>
      <c r="AI41" s="16">
        <v>3210297</v>
      </c>
      <c r="AJ41" s="16">
        <v>583194</v>
      </c>
      <c r="AK41" s="16">
        <v>3154232</v>
      </c>
      <c r="AL41" s="155">
        <v>124694</v>
      </c>
      <c r="AM41" s="155">
        <v>581623</v>
      </c>
      <c r="AN41" s="16">
        <v>131500</v>
      </c>
      <c r="AO41" s="58">
        <v>856800</v>
      </c>
      <c r="AP41" s="33">
        <f t="shared" si="8"/>
        <v>20.574123206483719</v>
      </c>
      <c r="AQ41" s="33">
        <f t="shared" si="9"/>
        <v>18.117420288527821</v>
      </c>
      <c r="AR41" s="33">
        <f t="shared" si="10"/>
        <v>22.548242951745046</v>
      </c>
      <c r="AS41" s="57">
        <f t="shared" si="11"/>
        <v>27.163506045211637</v>
      </c>
      <c r="AT41" s="163">
        <v>24</v>
      </c>
      <c r="AU41" s="163">
        <v>27</v>
      </c>
      <c r="AV41" s="50">
        <v>41</v>
      </c>
      <c r="AW41" s="167">
        <v>49</v>
      </c>
      <c r="AX41" s="20" t="s">
        <v>166</v>
      </c>
      <c r="AY41" s="3" t="s">
        <v>166</v>
      </c>
      <c r="AZ41" s="3" t="s">
        <v>166</v>
      </c>
      <c r="BA41" s="4" t="s">
        <v>166</v>
      </c>
      <c r="BB41" s="16">
        <v>0.8</v>
      </c>
      <c r="BC41" s="6">
        <v>0.4</v>
      </c>
      <c r="BD41" s="16">
        <v>77.599999999999994</v>
      </c>
      <c r="BE41" s="16">
        <v>83.1</v>
      </c>
      <c r="BF41" s="211">
        <v>3943079</v>
      </c>
      <c r="BG41" s="211">
        <v>113364</v>
      </c>
      <c r="BH41" s="211">
        <v>18380</v>
      </c>
      <c r="BI41" s="33">
        <f t="shared" si="26"/>
        <v>287.50121415269643</v>
      </c>
      <c r="BJ41" s="17">
        <f t="shared" si="27"/>
        <v>46.613319185337147</v>
      </c>
      <c r="BK41" s="6">
        <v>18.600000000000001</v>
      </c>
      <c r="BL41" s="6">
        <v>10.1</v>
      </c>
      <c r="BM41" s="6">
        <v>36.1</v>
      </c>
      <c r="BN41" s="6">
        <v>29.8</v>
      </c>
      <c r="BO41" s="6">
        <v>30.7</v>
      </c>
      <c r="BP41" s="6">
        <v>31.6</v>
      </c>
      <c r="BQ41" s="6">
        <v>14.6</v>
      </c>
      <c r="BR41" s="6">
        <v>28.5</v>
      </c>
      <c r="BS41" s="61" t="s">
        <v>166</v>
      </c>
      <c r="BT41" s="61" t="s">
        <v>166</v>
      </c>
      <c r="BU41" s="61" t="s">
        <v>166</v>
      </c>
      <c r="BV41" s="61" t="s">
        <v>166</v>
      </c>
      <c r="BW41" s="61" t="s">
        <v>166</v>
      </c>
      <c r="BX41" s="61" t="s">
        <v>166</v>
      </c>
      <c r="BY41" s="61" t="s">
        <v>166</v>
      </c>
      <c r="BZ41" s="61" t="s">
        <v>166</v>
      </c>
      <c r="CA41" s="61" t="s">
        <v>166</v>
      </c>
      <c r="CB41" s="61" t="s">
        <v>166</v>
      </c>
      <c r="CC41" s="61" t="s">
        <v>166</v>
      </c>
      <c r="CD41" s="61" t="s">
        <v>166</v>
      </c>
      <c r="CE41" s="61" t="s">
        <v>166</v>
      </c>
      <c r="CF41" s="1">
        <v>49.4</v>
      </c>
      <c r="CG41" s="1">
        <v>53</v>
      </c>
      <c r="CH41" s="1">
        <v>-3.6</v>
      </c>
      <c r="CI41" s="1">
        <v>37.5</v>
      </c>
      <c r="CJ41" s="1">
        <v>33.6</v>
      </c>
      <c r="CK41" s="16">
        <v>3.8999999999999986</v>
      </c>
      <c r="CL41" s="1">
        <v>51.7</v>
      </c>
      <c r="CM41" s="1">
        <v>57.6</v>
      </c>
      <c r="CN41" s="1">
        <v>-5.9</v>
      </c>
      <c r="CO41" s="1">
        <v>47.5</v>
      </c>
      <c r="CP41" s="1">
        <v>49.8</v>
      </c>
      <c r="CQ41" s="1">
        <f t="shared" si="17"/>
        <v>-2.2999999999999972</v>
      </c>
      <c r="CR41" s="1">
        <f t="shared" si="14"/>
        <v>4.2000000000000028</v>
      </c>
      <c r="CS41" s="1">
        <f t="shared" si="15"/>
        <v>7.8000000000000043</v>
      </c>
      <c r="CT41" s="1">
        <f t="shared" si="16"/>
        <v>-3.6000000000000032</v>
      </c>
    </row>
    <row r="42" spans="1:98">
      <c r="A42" s="29" t="s">
        <v>128</v>
      </c>
      <c r="B42" s="29" t="s">
        <v>129</v>
      </c>
      <c r="C42" s="34"/>
      <c r="D42" s="6">
        <v>2452629</v>
      </c>
      <c r="E42" s="6">
        <v>297175</v>
      </c>
      <c r="F42" s="6">
        <v>273645</v>
      </c>
      <c r="G42" s="6">
        <v>132376</v>
      </c>
      <c r="H42" s="6">
        <v>176726</v>
      </c>
      <c r="I42" s="6">
        <v>23530</v>
      </c>
      <c r="J42" s="6">
        <v>2155454</v>
      </c>
      <c r="K42" s="6">
        <v>1924309</v>
      </c>
      <c r="L42" s="6">
        <v>1617698</v>
      </c>
      <c r="M42" s="6">
        <v>381923</v>
      </c>
      <c r="N42" s="6">
        <v>231145</v>
      </c>
      <c r="O42" s="6">
        <v>672184</v>
      </c>
      <c r="P42" s="6">
        <v>243020</v>
      </c>
      <c r="Q42" s="6">
        <v>241764</v>
      </c>
      <c r="R42" s="6">
        <v>145800</v>
      </c>
      <c r="S42" s="6">
        <v>239081</v>
      </c>
      <c r="T42" s="6">
        <v>1256</v>
      </c>
      <c r="U42" s="6">
        <v>429164</v>
      </c>
      <c r="V42" s="6">
        <v>427111</v>
      </c>
      <c r="W42" s="6">
        <v>278059</v>
      </c>
      <c r="X42" s="6">
        <v>413101</v>
      </c>
      <c r="Y42" s="6">
        <v>2053</v>
      </c>
      <c r="Z42" s="33">
        <f t="shared" si="18"/>
        <v>7.9178934970976691</v>
      </c>
      <c r="AA42" s="33">
        <f t="shared" si="19"/>
        <v>10.723726880740669</v>
      </c>
      <c r="AB42" s="33">
        <f t="shared" si="20"/>
        <v>0.5168298905439882</v>
      </c>
      <c r="AC42" s="33">
        <f t="shared" si="21"/>
        <v>0.4783719044467849</v>
      </c>
      <c r="AD42" s="33">
        <f t="shared" si="22"/>
        <v>44.544796836880622</v>
      </c>
      <c r="AE42" s="33">
        <f t="shared" si="23"/>
        <v>75.05138128672661</v>
      </c>
      <c r="AF42" s="33">
        <f t="shared" si="24"/>
        <v>59.995062134803725</v>
      </c>
      <c r="AG42" s="30">
        <f t="shared" si="25"/>
        <v>64.790849185859017</v>
      </c>
      <c r="AH42" s="16">
        <v>580941</v>
      </c>
      <c r="AI42" s="16">
        <v>3404840</v>
      </c>
      <c r="AJ42" s="16">
        <v>548143</v>
      </c>
      <c r="AK42" s="16">
        <v>3313310</v>
      </c>
      <c r="AL42" s="155">
        <v>106704</v>
      </c>
      <c r="AM42" s="155">
        <v>700880</v>
      </c>
      <c r="AN42" s="16">
        <v>112100</v>
      </c>
      <c r="AO42" s="58">
        <v>991200</v>
      </c>
      <c r="AP42" s="33">
        <f t="shared" si="8"/>
        <v>18.367441788408804</v>
      </c>
      <c r="AQ42" s="33">
        <f t="shared" si="9"/>
        <v>20.584814558099644</v>
      </c>
      <c r="AR42" s="33">
        <f t="shared" si="10"/>
        <v>20.450867748014662</v>
      </c>
      <c r="AS42" s="57">
        <f t="shared" si="11"/>
        <v>29.915703631715719</v>
      </c>
      <c r="AT42" s="163">
        <v>26</v>
      </c>
      <c r="AU42" s="163">
        <v>31</v>
      </c>
      <c r="AV42" s="50">
        <v>50</v>
      </c>
      <c r="AW42" s="167">
        <v>56</v>
      </c>
      <c r="AX42" s="20" t="s">
        <v>166</v>
      </c>
      <c r="AY42" s="3" t="s">
        <v>166</v>
      </c>
      <c r="AZ42" s="3" t="s">
        <v>166</v>
      </c>
      <c r="BA42" s="4" t="s">
        <v>166</v>
      </c>
      <c r="BB42" s="16">
        <v>6.5</v>
      </c>
      <c r="BC42" s="6">
        <v>4.4000000000000004</v>
      </c>
      <c r="BD42" s="16">
        <v>65</v>
      </c>
      <c r="BE42" s="16">
        <v>72.099999999999994</v>
      </c>
      <c r="BF42" s="211">
        <v>4190713</v>
      </c>
      <c r="BG42" s="211">
        <v>121278</v>
      </c>
      <c r="BH42" s="211">
        <v>11966</v>
      </c>
      <c r="BI42" s="33">
        <f t="shared" si="26"/>
        <v>289.39705486870611</v>
      </c>
      <c r="BJ42" s="17">
        <f t="shared" si="27"/>
        <v>28.553613669082086</v>
      </c>
      <c r="BK42" s="6">
        <v>15</v>
      </c>
      <c r="BL42" s="6">
        <v>8.3000000000000007</v>
      </c>
      <c r="BM42" s="6">
        <v>30.1</v>
      </c>
      <c r="BN42" s="6">
        <v>21.3</v>
      </c>
      <c r="BO42" s="6">
        <v>36.4</v>
      </c>
      <c r="BP42" s="6">
        <v>34</v>
      </c>
      <c r="BQ42" s="6">
        <v>18.5</v>
      </c>
      <c r="BR42" s="6">
        <v>36.4</v>
      </c>
      <c r="BS42" s="61" t="s">
        <v>166</v>
      </c>
      <c r="BT42" s="61" t="s">
        <v>166</v>
      </c>
      <c r="BU42" s="61" t="s">
        <v>166</v>
      </c>
      <c r="BV42" s="61" t="s">
        <v>166</v>
      </c>
      <c r="BW42" s="61" t="s">
        <v>166</v>
      </c>
      <c r="BX42" s="61" t="s">
        <v>166</v>
      </c>
      <c r="BY42" s="61" t="s">
        <v>166</v>
      </c>
      <c r="BZ42" s="61" t="s">
        <v>166</v>
      </c>
      <c r="CA42" s="61" t="s">
        <v>166</v>
      </c>
      <c r="CB42" s="61" t="s">
        <v>166</v>
      </c>
      <c r="CC42" s="61" t="s">
        <v>166</v>
      </c>
      <c r="CD42" s="61" t="s">
        <v>166</v>
      </c>
      <c r="CE42" s="61" t="s">
        <v>166</v>
      </c>
      <c r="CF42" s="1">
        <v>66.599999999999994</v>
      </c>
      <c r="CG42" s="1">
        <v>67.8</v>
      </c>
      <c r="CH42" s="1">
        <v>-1.1000000000000001</v>
      </c>
      <c r="CI42" s="1">
        <v>53.8</v>
      </c>
      <c r="CJ42" s="1">
        <v>55.9</v>
      </c>
      <c r="CK42" s="16">
        <v>-2.1000000000000014</v>
      </c>
      <c r="CL42" s="1">
        <v>53.9</v>
      </c>
      <c r="CM42" s="1">
        <v>68.8</v>
      </c>
      <c r="CN42" s="1">
        <v>-14.9</v>
      </c>
      <c r="CO42" s="1">
        <v>57</v>
      </c>
      <c r="CP42" s="1">
        <v>61.9</v>
      </c>
      <c r="CQ42" s="1">
        <f t="shared" si="17"/>
        <v>-4.8999999999999986</v>
      </c>
      <c r="CR42" s="1">
        <f t="shared" si="14"/>
        <v>-3.1000000000000014</v>
      </c>
      <c r="CS42" s="1">
        <f t="shared" si="15"/>
        <v>6.8999999999999986</v>
      </c>
      <c r="CT42" s="1">
        <f t="shared" si="16"/>
        <v>-10.000000000000002</v>
      </c>
    </row>
    <row r="43" spans="1:98">
      <c r="A43" s="29" t="s">
        <v>130</v>
      </c>
      <c r="B43" s="29" t="s">
        <v>131</v>
      </c>
      <c r="C43" s="34"/>
      <c r="D43" s="6">
        <v>7589718</v>
      </c>
      <c r="E43" s="6">
        <v>865226</v>
      </c>
      <c r="F43" s="6">
        <v>804554</v>
      </c>
      <c r="G43" s="6">
        <v>408210</v>
      </c>
      <c r="H43" s="6">
        <v>506446</v>
      </c>
      <c r="I43" s="6">
        <v>60672</v>
      </c>
      <c r="J43" s="6">
        <v>6724492</v>
      </c>
      <c r="K43" s="6">
        <v>6136587</v>
      </c>
      <c r="L43" s="6">
        <v>5492031</v>
      </c>
      <c r="M43" s="6">
        <v>825544</v>
      </c>
      <c r="N43" s="6">
        <v>587905</v>
      </c>
      <c r="O43" s="6">
        <v>2150556</v>
      </c>
      <c r="P43" s="6">
        <v>732965</v>
      </c>
      <c r="Q43" s="6">
        <v>730529</v>
      </c>
      <c r="R43" s="6">
        <v>471961</v>
      </c>
      <c r="S43" s="6">
        <v>722969</v>
      </c>
      <c r="T43" s="6">
        <v>2436</v>
      </c>
      <c r="U43" s="6">
        <v>1417591</v>
      </c>
      <c r="V43" s="6">
        <v>1410866</v>
      </c>
      <c r="W43" s="6">
        <v>995878</v>
      </c>
      <c r="X43" s="6">
        <v>1363959</v>
      </c>
      <c r="Y43" s="6">
        <v>6725</v>
      </c>
      <c r="Z43" s="33">
        <f t="shared" si="18"/>
        <v>7.012271938198805</v>
      </c>
      <c r="AA43" s="33">
        <f t="shared" si="19"/>
        <v>8.7427422026823738</v>
      </c>
      <c r="AB43" s="33">
        <f t="shared" si="20"/>
        <v>0.33234874789382851</v>
      </c>
      <c r="AC43" s="33">
        <f t="shared" si="21"/>
        <v>0.47439635268564773</v>
      </c>
      <c r="AD43" s="33">
        <f t="shared" si="22"/>
        <v>47.179580826281224</v>
      </c>
      <c r="AE43" s="33">
        <f t="shared" si="23"/>
        <v>81.672057904150975</v>
      </c>
      <c r="AF43" s="33">
        <f t="shared" si="24"/>
        <v>64.390659854154023</v>
      </c>
      <c r="AG43" s="30">
        <f t="shared" si="25"/>
        <v>70.251433594033813</v>
      </c>
      <c r="AH43" s="16">
        <v>1730190</v>
      </c>
      <c r="AI43" s="16">
        <v>10856655</v>
      </c>
      <c r="AJ43" s="16">
        <v>1671703</v>
      </c>
      <c r="AK43" s="16">
        <v>10882264</v>
      </c>
      <c r="AL43" s="155">
        <v>401658</v>
      </c>
      <c r="AM43" s="155">
        <v>2228095</v>
      </c>
      <c r="AN43" s="16">
        <v>730900</v>
      </c>
      <c r="AO43" s="58">
        <v>1886200</v>
      </c>
      <c r="AP43" s="33">
        <f t="shared" si="8"/>
        <v>23.21467584484941</v>
      </c>
      <c r="AQ43" s="33">
        <f t="shared" si="9"/>
        <v>20.522849809632891</v>
      </c>
      <c r="AR43" s="33">
        <f t="shared" si="10"/>
        <v>43.721881219331429</v>
      </c>
      <c r="AS43" s="57">
        <f t="shared" si="11"/>
        <v>17.332790309075392</v>
      </c>
      <c r="AT43" s="163">
        <v>28</v>
      </c>
      <c r="AU43" s="163">
        <v>28</v>
      </c>
      <c r="AV43" s="50">
        <v>42</v>
      </c>
      <c r="AW43" s="167">
        <v>50</v>
      </c>
      <c r="AX43" s="20" t="s">
        <v>166</v>
      </c>
      <c r="AY43" s="3" t="s">
        <v>166</v>
      </c>
      <c r="AZ43" s="3" t="s">
        <v>166</v>
      </c>
      <c r="BA43" s="4" t="s">
        <v>166</v>
      </c>
      <c r="BB43" s="16">
        <v>7.5</v>
      </c>
      <c r="BC43" s="6">
        <v>5.5</v>
      </c>
      <c r="BD43" s="16">
        <v>68.7</v>
      </c>
      <c r="BE43" s="16">
        <v>76.599999999999994</v>
      </c>
      <c r="BF43" s="211">
        <v>12807060</v>
      </c>
      <c r="BG43" s="211">
        <v>190816</v>
      </c>
      <c r="BH43" s="211">
        <v>39192</v>
      </c>
      <c r="BI43" s="33">
        <f t="shared" si="26"/>
        <v>148.99282114708606</v>
      </c>
      <c r="BJ43" s="17">
        <f t="shared" si="27"/>
        <v>30.601871155440829</v>
      </c>
      <c r="BK43" s="6">
        <v>19.5</v>
      </c>
      <c r="BL43" s="6">
        <v>7.4</v>
      </c>
      <c r="BM43" s="6">
        <v>43.8</v>
      </c>
      <c r="BN43" s="6">
        <v>32.9</v>
      </c>
      <c r="BO43" s="6">
        <v>22</v>
      </c>
      <c r="BP43" s="6">
        <v>25</v>
      </c>
      <c r="BQ43" s="6">
        <v>14.7</v>
      </c>
      <c r="BR43" s="6">
        <v>34.700000000000003</v>
      </c>
      <c r="BS43" s="61" t="s">
        <v>166</v>
      </c>
      <c r="BT43" s="61" t="s">
        <v>166</v>
      </c>
      <c r="BU43" s="61" t="s">
        <v>166</v>
      </c>
      <c r="BV43" s="61" t="s">
        <v>166</v>
      </c>
      <c r="BW43" s="61" t="s">
        <v>166</v>
      </c>
      <c r="BX43" s="61" t="s">
        <v>166</v>
      </c>
      <c r="BY43" s="61" t="s">
        <v>166</v>
      </c>
      <c r="BZ43" s="61" t="s">
        <v>166</v>
      </c>
      <c r="CA43" s="61" t="s">
        <v>166</v>
      </c>
      <c r="CB43" s="61" t="s">
        <v>166</v>
      </c>
      <c r="CC43" s="61" t="s">
        <v>166</v>
      </c>
      <c r="CD43" s="61" t="s">
        <v>166</v>
      </c>
      <c r="CE43" s="61" t="s">
        <v>166</v>
      </c>
      <c r="CF43" s="1">
        <v>54.9</v>
      </c>
      <c r="CG43" s="1">
        <v>62.6</v>
      </c>
      <c r="CH43" s="1">
        <v>-7.7</v>
      </c>
      <c r="CI43" s="1">
        <v>38.799999999999997</v>
      </c>
      <c r="CJ43" s="1">
        <v>40.200000000000003</v>
      </c>
      <c r="CK43" s="16">
        <v>-1.4000000000000057</v>
      </c>
      <c r="CL43" s="1">
        <v>54.1</v>
      </c>
      <c r="CM43" s="1">
        <v>64</v>
      </c>
      <c r="CN43" s="1">
        <v>-9.9</v>
      </c>
      <c r="CO43" s="1">
        <v>51.7</v>
      </c>
      <c r="CP43" s="1">
        <v>55.1</v>
      </c>
      <c r="CQ43" s="1">
        <f t="shared" si="17"/>
        <v>-3.3999999999999986</v>
      </c>
      <c r="CR43" s="1">
        <f t="shared" si="14"/>
        <v>2.3999999999999986</v>
      </c>
      <c r="CS43" s="1">
        <f t="shared" si="15"/>
        <v>8.8999999999999986</v>
      </c>
      <c r="CT43" s="1">
        <f t="shared" si="16"/>
        <v>-6.5000000000000018</v>
      </c>
    </row>
    <row r="44" spans="1:98">
      <c r="A44" s="32" t="s">
        <v>156</v>
      </c>
      <c r="B44" s="32" t="s">
        <v>157</v>
      </c>
      <c r="C44" s="34"/>
      <c r="D44" s="6">
        <v>1992764</v>
      </c>
      <c r="E44" s="6">
        <v>352220</v>
      </c>
      <c r="F44" s="6">
        <v>333043</v>
      </c>
      <c r="G44" s="6">
        <v>99573</v>
      </c>
      <c r="H44" s="6">
        <v>255036</v>
      </c>
      <c r="I44" s="6">
        <v>19177</v>
      </c>
      <c r="J44" s="6">
        <v>1640544</v>
      </c>
      <c r="K44" s="6">
        <v>1477253</v>
      </c>
      <c r="L44" s="6">
        <v>757850</v>
      </c>
      <c r="M44" s="6">
        <v>752035</v>
      </c>
      <c r="N44" s="6">
        <v>163291</v>
      </c>
      <c r="O44" s="6">
        <v>633174</v>
      </c>
      <c r="P44" s="6">
        <v>307182</v>
      </c>
      <c r="Q44" s="6">
        <v>305820</v>
      </c>
      <c r="R44" s="6">
        <v>74611</v>
      </c>
      <c r="S44" s="6">
        <v>300879</v>
      </c>
      <c r="T44" s="6">
        <v>1362</v>
      </c>
      <c r="U44" s="6">
        <v>325992</v>
      </c>
      <c r="V44" s="6">
        <v>323000</v>
      </c>
      <c r="W44" s="6">
        <v>95380</v>
      </c>
      <c r="X44" s="6">
        <v>311016</v>
      </c>
      <c r="Y44" s="6">
        <v>2992</v>
      </c>
      <c r="Z44" s="17">
        <f t="shared" si="18"/>
        <v>5.4446084833342798</v>
      </c>
      <c r="AA44" s="17">
        <f t="shared" si="19"/>
        <v>9.9534666549632327</v>
      </c>
      <c r="AB44" s="17">
        <f t="shared" si="20"/>
        <v>0.44338535461062173</v>
      </c>
      <c r="AC44" s="17">
        <f t="shared" si="21"/>
        <v>0.91781393408427203</v>
      </c>
      <c r="AD44" s="17">
        <f t="shared" si="22"/>
        <v>28.270115268866046</v>
      </c>
      <c r="AE44" s="17">
        <f t="shared" si="23"/>
        <v>46.195042620008977</v>
      </c>
      <c r="AF44" s="17">
        <f t="shared" si="24"/>
        <v>24.288858071110937</v>
      </c>
      <c r="AG44" s="30">
        <f t="shared" si="25"/>
        <v>29.258386708876294</v>
      </c>
      <c r="AH44" s="16">
        <v>734789</v>
      </c>
      <c r="AI44" s="1">
        <v>2707404</v>
      </c>
      <c r="AJ44" s="16">
        <v>755189</v>
      </c>
      <c r="AK44" s="1">
        <v>2857275</v>
      </c>
      <c r="AL44" s="157">
        <v>162641</v>
      </c>
      <c r="AM44" s="157">
        <v>571481</v>
      </c>
      <c r="AN44" s="19" t="s">
        <v>166</v>
      </c>
      <c r="AO44" s="19" t="s">
        <v>166</v>
      </c>
      <c r="AP44" s="19" t="s">
        <v>166</v>
      </c>
      <c r="AQ44" s="19" t="s">
        <v>166</v>
      </c>
      <c r="AR44" s="19" t="s">
        <v>166</v>
      </c>
      <c r="AS44" s="160" t="s">
        <v>166</v>
      </c>
      <c r="AT44" s="168">
        <v>8</v>
      </c>
      <c r="AU44" s="168">
        <v>7</v>
      </c>
      <c r="AV44" s="153">
        <v>12</v>
      </c>
      <c r="AW44" s="167">
        <v>12</v>
      </c>
      <c r="AX44" s="3" t="s">
        <v>166</v>
      </c>
      <c r="AY44" s="3" t="s">
        <v>166</v>
      </c>
      <c r="AZ44" s="3" t="s">
        <v>166</v>
      </c>
      <c r="BA44" s="4" t="s">
        <v>166</v>
      </c>
      <c r="BB44" s="16">
        <v>3.4</v>
      </c>
      <c r="BC44" s="6">
        <v>1.9</v>
      </c>
      <c r="BD44" s="16">
        <v>75.3</v>
      </c>
      <c r="BE44" s="16">
        <v>83.4</v>
      </c>
      <c r="BF44" s="213">
        <v>3195153</v>
      </c>
      <c r="BG44" s="213">
        <v>24851</v>
      </c>
      <c r="BH44" s="213">
        <v>6417</v>
      </c>
      <c r="BI44" s="33">
        <f t="shared" si="26"/>
        <v>77.777183127067786</v>
      </c>
      <c r="BJ44" s="17">
        <f t="shared" si="27"/>
        <v>20.083545295014041</v>
      </c>
      <c r="BK44" s="6">
        <v>40.799999999999997</v>
      </c>
      <c r="BL44" s="6">
        <v>18</v>
      </c>
      <c r="BM44" s="6">
        <v>27.7</v>
      </c>
      <c r="BN44" s="6">
        <v>28</v>
      </c>
      <c r="BO44" s="6">
        <v>17</v>
      </c>
      <c r="BP44" s="6">
        <v>24.4</v>
      </c>
      <c r="BQ44" s="6">
        <v>14.5</v>
      </c>
      <c r="BR44" s="6">
        <v>29.6</v>
      </c>
      <c r="BS44" s="64" t="s">
        <v>166</v>
      </c>
      <c r="BT44" s="64" t="s">
        <v>166</v>
      </c>
      <c r="BU44" s="64" t="s">
        <v>166</v>
      </c>
      <c r="BV44" s="64" t="s">
        <v>166</v>
      </c>
      <c r="BW44" s="64" t="s">
        <v>166</v>
      </c>
      <c r="BX44" s="64" t="s">
        <v>166</v>
      </c>
      <c r="BY44" s="64" t="s">
        <v>166</v>
      </c>
      <c r="BZ44" s="64" t="s">
        <v>166</v>
      </c>
      <c r="CA44" s="64" t="s">
        <v>166</v>
      </c>
      <c r="CB44" s="64" t="s">
        <v>166</v>
      </c>
      <c r="CC44" s="64" t="s">
        <v>166</v>
      </c>
      <c r="CD44" s="64" t="s">
        <v>166</v>
      </c>
      <c r="CE44" s="64" t="s">
        <v>166</v>
      </c>
      <c r="CF44" s="16" t="s">
        <v>166</v>
      </c>
      <c r="CG44" s="16" t="s">
        <v>166</v>
      </c>
      <c r="CH44" s="16" t="s">
        <v>166</v>
      </c>
      <c r="CI44" s="1" t="s">
        <v>166</v>
      </c>
      <c r="CJ44" s="1" t="s">
        <v>166</v>
      </c>
      <c r="CK44" s="1" t="s">
        <v>166</v>
      </c>
      <c r="CL44" s="16" t="s">
        <v>166</v>
      </c>
      <c r="CM44" s="16" t="s">
        <v>166</v>
      </c>
      <c r="CN44" s="16" t="s">
        <v>166</v>
      </c>
      <c r="CO44" s="1" t="s">
        <v>166</v>
      </c>
      <c r="CP44" s="1" t="s">
        <v>166</v>
      </c>
      <c r="CQ44" s="1" t="s">
        <v>166</v>
      </c>
      <c r="CR44" s="1" t="s">
        <v>166</v>
      </c>
      <c r="CS44" s="1" t="s">
        <v>166</v>
      </c>
      <c r="CT44" s="1" t="s">
        <v>166</v>
      </c>
    </row>
    <row r="45" spans="1:98">
      <c r="A45" s="29" t="s">
        <v>132</v>
      </c>
      <c r="B45" s="29" t="s">
        <v>133</v>
      </c>
      <c r="C45" s="34"/>
      <c r="D45" s="6">
        <v>648746</v>
      </c>
      <c r="E45" s="6">
        <v>73999</v>
      </c>
      <c r="F45" s="6">
        <v>70519</v>
      </c>
      <c r="G45" s="6">
        <v>31884</v>
      </c>
      <c r="H45" s="6">
        <v>47146</v>
      </c>
      <c r="I45" s="6">
        <v>3480</v>
      </c>
      <c r="J45" s="6">
        <v>574747</v>
      </c>
      <c r="K45" s="6">
        <v>530738</v>
      </c>
      <c r="L45" s="6">
        <v>454190</v>
      </c>
      <c r="M45" s="6">
        <v>92781</v>
      </c>
      <c r="N45" s="6">
        <v>44009</v>
      </c>
      <c r="O45" s="6">
        <v>167138</v>
      </c>
      <c r="P45" s="6">
        <v>55777</v>
      </c>
      <c r="Q45" s="6">
        <v>55651</v>
      </c>
      <c r="R45" s="6">
        <v>31157</v>
      </c>
      <c r="S45" s="6">
        <v>54801</v>
      </c>
      <c r="T45" s="6">
        <v>126</v>
      </c>
      <c r="U45" s="6">
        <v>111361</v>
      </c>
      <c r="V45" s="6">
        <v>110828</v>
      </c>
      <c r="W45" s="6">
        <v>70240</v>
      </c>
      <c r="X45" s="6">
        <v>106083</v>
      </c>
      <c r="Y45" s="6">
        <v>533</v>
      </c>
      <c r="Z45" s="33">
        <f t="shared" si="18"/>
        <v>4.7027662535980213</v>
      </c>
      <c r="AA45" s="33">
        <f t="shared" si="19"/>
        <v>7.657108258068333</v>
      </c>
      <c r="AB45" s="33">
        <f t="shared" si="20"/>
        <v>0.2258995643365545</v>
      </c>
      <c r="AC45" s="33">
        <f t="shared" si="21"/>
        <v>0.47862357557852386</v>
      </c>
      <c r="AD45" s="33">
        <f t="shared" si="22"/>
        <v>43.087068744172221</v>
      </c>
      <c r="AE45" s="33">
        <f t="shared" si="23"/>
        <v>79.0243359251984</v>
      </c>
      <c r="AF45" s="33">
        <f t="shared" si="24"/>
        <v>55.85994227011134</v>
      </c>
      <c r="AG45" s="30">
        <f t="shared" si="25"/>
        <v>63.074146245094788</v>
      </c>
      <c r="AH45" s="16">
        <v>138199</v>
      </c>
      <c r="AI45" s="16">
        <v>902324</v>
      </c>
      <c r="AJ45" s="16">
        <v>133024</v>
      </c>
      <c r="AK45" s="16">
        <v>904132</v>
      </c>
      <c r="AL45" s="155">
        <v>36210</v>
      </c>
      <c r="AM45" s="155">
        <v>175453</v>
      </c>
      <c r="AN45" s="16">
        <v>34900</v>
      </c>
      <c r="AO45" s="58">
        <v>256400</v>
      </c>
      <c r="AP45" s="33">
        <f t="shared" ref="AP45:AP56" si="28">AL45/AH45*100</f>
        <v>26.201347332469844</v>
      </c>
      <c r="AQ45" s="33">
        <f t="shared" ref="AQ45:AQ56" si="29">AM45/AI45*100</f>
        <v>19.444567583262774</v>
      </c>
      <c r="AR45" s="33">
        <f t="shared" ref="AR45:AR56" si="30">AN45/AJ45*100</f>
        <v>26.23586721193168</v>
      </c>
      <c r="AS45" s="57">
        <f t="shared" ref="AS45:AS56" si="31">AO45/AK45*100</f>
        <v>28.358690987599154</v>
      </c>
      <c r="AT45" s="163">
        <v>28</v>
      </c>
      <c r="AU45" s="163">
        <v>25</v>
      </c>
      <c r="AV45" s="50">
        <v>41</v>
      </c>
      <c r="AW45" s="167">
        <v>47</v>
      </c>
      <c r="AX45" s="20" t="s">
        <v>166</v>
      </c>
      <c r="AY45" s="3" t="s">
        <v>166</v>
      </c>
      <c r="AZ45" s="3" t="s">
        <v>166</v>
      </c>
      <c r="BA45" s="4" t="s">
        <v>166</v>
      </c>
      <c r="BB45" s="16">
        <v>3.8</v>
      </c>
      <c r="BC45" s="6">
        <v>2.4</v>
      </c>
      <c r="BD45" s="16">
        <v>71.599999999999994</v>
      </c>
      <c r="BE45" s="16">
        <v>80.8</v>
      </c>
      <c r="BF45" s="211">
        <v>1057315</v>
      </c>
      <c r="BG45" s="211">
        <v>17561</v>
      </c>
      <c r="BH45" s="211">
        <v>2317</v>
      </c>
      <c r="BI45" s="33">
        <f t="shared" si="26"/>
        <v>166.09052174612108</v>
      </c>
      <c r="BJ45" s="17">
        <f t="shared" si="27"/>
        <v>21.913999139329338</v>
      </c>
      <c r="BK45" s="6">
        <v>23.8</v>
      </c>
      <c r="BL45" s="6">
        <v>9.1999999999999993</v>
      </c>
      <c r="BM45" s="6">
        <v>35.700000000000003</v>
      </c>
      <c r="BN45" s="6">
        <v>26.6</v>
      </c>
      <c r="BO45" s="6">
        <v>24.2</v>
      </c>
      <c r="BP45" s="6">
        <v>27.1</v>
      </c>
      <c r="BQ45" s="6">
        <v>16.3</v>
      </c>
      <c r="BR45" s="6">
        <v>37.1</v>
      </c>
      <c r="BS45" s="61" t="s">
        <v>166</v>
      </c>
      <c r="BT45" s="61" t="s">
        <v>166</v>
      </c>
      <c r="BU45" s="61" t="s">
        <v>166</v>
      </c>
      <c r="BV45" s="61" t="s">
        <v>166</v>
      </c>
      <c r="BW45" s="61" t="s">
        <v>166</v>
      </c>
      <c r="BX45" s="61" t="s">
        <v>166</v>
      </c>
      <c r="BY45" s="61" t="s">
        <v>166</v>
      </c>
      <c r="BZ45" s="61" t="s">
        <v>166</v>
      </c>
      <c r="CA45" s="61" t="s">
        <v>166</v>
      </c>
      <c r="CB45" s="61" t="s">
        <v>166</v>
      </c>
      <c r="CC45" s="61" t="s">
        <v>166</v>
      </c>
      <c r="CD45" s="61" t="s">
        <v>166</v>
      </c>
      <c r="CE45" s="61" t="s">
        <v>166</v>
      </c>
      <c r="CF45" s="1">
        <v>61</v>
      </c>
      <c r="CG45" s="1">
        <v>62.7</v>
      </c>
      <c r="CH45" s="1">
        <v>-1.7</v>
      </c>
      <c r="CI45" s="1">
        <v>41.9</v>
      </c>
      <c r="CJ45" s="1">
        <v>43.5</v>
      </c>
      <c r="CK45" s="16">
        <v>-1.6000000000000014</v>
      </c>
      <c r="CL45" s="1">
        <v>50</v>
      </c>
      <c r="CM45" s="1">
        <v>62.1</v>
      </c>
      <c r="CN45" s="1">
        <v>-12.1</v>
      </c>
      <c r="CO45" s="1">
        <v>47.2</v>
      </c>
      <c r="CP45" s="1">
        <v>52.1</v>
      </c>
      <c r="CQ45" s="1">
        <f>CO45-CP45</f>
        <v>-4.8999999999999986</v>
      </c>
      <c r="CR45" s="1">
        <f t="shared" si="14"/>
        <v>2.7999999999999972</v>
      </c>
      <c r="CS45" s="1">
        <f t="shared" ref="CS45:CS56" si="32">CM45-CP46</f>
        <v>13</v>
      </c>
      <c r="CT45" s="1">
        <f t="shared" si="16"/>
        <v>-7.2000000000000011</v>
      </c>
    </row>
    <row r="46" spans="1:98">
      <c r="A46" s="29" t="s">
        <v>134</v>
      </c>
      <c r="B46" s="29" t="s">
        <v>135</v>
      </c>
      <c r="C46" s="34"/>
      <c r="D46" s="6">
        <v>2887789</v>
      </c>
      <c r="E46" s="6">
        <v>367899</v>
      </c>
      <c r="F46" s="6">
        <v>311317</v>
      </c>
      <c r="G46" s="6">
        <v>164032</v>
      </c>
      <c r="H46" s="6">
        <v>196524</v>
      </c>
      <c r="I46" s="6">
        <v>56582</v>
      </c>
      <c r="J46" s="6">
        <v>2519890</v>
      </c>
      <c r="K46" s="6">
        <v>2098838</v>
      </c>
      <c r="L46" s="6">
        <v>1890652</v>
      </c>
      <c r="M46" s="6">
        <v>290377</v>
      </c>
      <c r="N46" s="6">
        <v>421052</v>
      </c>
      <c r="O46" s="6">
        <v>811555</v>
      </c>
      <c r="P46" s="6">
        <v>291136</v>
      </c>
      <c r="Q46" s="6">
        <v>290286</v>
      </c>
      <c r="R46" s="6">
        <v>167831</v>
      </c>
      <c r="S46" s="6">
        <v>288405</v>
      </c>
      <c r="T46" s="6">
        <v>850</v>
      </c>
      <c r="U46" s="6">
        <v>520419</v>
      </c>
      <c r="V46" s="6">
        <v>518262</v>
      </c>
      <c r="W46" s="6">
        <v>335842</v>
      </c>
      <c r="X46" s="6">
        <v>505286</v>
      </c>
      <c r="Y46" s="6">
        <v>2157</v>
      </c>
      <c r="Z46" s="33">
        <f t="shared" si="18"/>
        <v>15.379764554945789</v>
      </c>
      <c r="AA46" s="33">
        <f t="shared" si="19"/>
        <v>16.709142065725089</v>
      </c>
      <c r="AB46" s="33">
        <f t="shared" si="20"/>
        <v>0.29195977137832491</v>
      </c>
      <c r="AC46" s="33">
        <f t="shared" si="21"/>
        <v>0.41447372213543315</v>
      </c>
      <c r="AD46" s="33">
        <f t="shared" si="22"/>
        <v>44.586150003125859</v>
      </c>
      <c r="AE46" s="33">
        <f t="shared" si="23"/>
        <v>75.029148097734421</v>
      </c>
      <c r="AF46" s="33">
        <f t="shared" si="24"/>
        <v>57.646941635524293</v>
      </c>
      <c r="AG46" s="30">
        <f t="shared" si="25"/>
        <v>64.533001293188747</v>
      </c>
      <c r="AH46" s="16">
        <v>706323</v>
      </c>
      <c r="AI46" s="16">
        <v>4088981</v>
      </c>
      <c r="AJ46" s="16">
        <v>657453</v>
      </c>
      <c r="AK46" s="16">
        <v>3970683</v>
      </c>
      <c r="AL46" s="155">
        <v>171983</v>
      </c>
      <c r="AM46" s="155">
        <v>834436</v>
      </c>
      <c r="AN46" s="16">
        <v>209200</v>
      </c>
      <c r="AO46" s="58">
        <v>1169900</v>
      </c>
      <c r="AP46" s="33">
        <f t="shared" si="28"/>
        <v>24.349058433606157</v>
      </c>
      <c r="AQ46" s="33">
        <f t="shared" si="29"/>
        <v>20.406942463171145</v>
      </c>
      <c r="AR46" s="33">
        <f t="shared" si="30"/>
        <v>31.819765063053939</v>
      </c>
      <c r="AS46" s="57">
        <f t="shared" si="31"/>
        <v>29.46344495392858</v>
      </c>
      <c r="AT46" s="163">
        <v>15</v>
      </c>
      <c r="AU46" s="163">
        <v>18</v>
      </c>
      <c r="AV46" s="50">
        <v>32</v>
      </c>
      <c r="AW46" s="167">
        <v>37</v>
      </c>
      <c r="AX46" s="20" t="s">
        <v>166</v>
      </c>
      <c r="AY46" s="3" t="s">
        <v>166</v>
      </c>
      <c r="AZ46" s="3" t="s">
        <v>166</v>
      </c>
      <c r="BA46" s="4" t="s">
        <v>166</v>
      </c>
      <c r="BB46" s="16">
        <v>1</v>
      </c>
      <c r="BC46" s="6">
        <v>0.5</v>
      </c>
      <c r="BD46" s="16">
        <v>77.7</v>
      </c>
      <c r="BE46" s="16">
        <v>83.3</v>
      </c>
      <c r="BF46" s="211">
        <v>5084127</v>
      </c>
      <c r="BG46" s="211">
        <v>153421</v>
      </c>
      <c r="BH46" s="211">
        <v>24825</v>
      </c>
      <c r="BI46" s="33">
        <f t="shared" si="26"/>
        <v>301.76468841159948</v>
      </c>
      <c r="BJ46" s="17">
        <f t="shared" si="27"/>
        <v>48.828441933098837</v>
      </c>
      <c r="BK46" s="6">
        <v>24.1</v>
      </c>
      <c r="BL46" s="6">
        <v>9.8000000000000007</v>
      </c>
      <c r="BM46" s="6">
        <v>33.799999999999997</v>
      </c>
      <c r="BN46" s="6">
        <v>28.4</v>
      </c>
      <c r="BO46" s="6">
        <v>27.5</v>
      </c>
      <c r="BP46" s="6">
        <v>31</v>
      </c>
      <c r="BQ46" s="6">
        <v>14.6</v>
      </c>
      <c r="BR46" s="6">
        <v>30.8</v>
      </c>
      <c r="BS46" s="61" t="s">
        <v>166</v>
      </c>
      <c r="BT46" s="61" t="s">
        <v>166</v>
      </c>
      <c r="BU46" s="61" t="s">
        <v>166</v>
      </c>
      <c r="BV46" s="61" t="s">
        <v>166</v>
      </c>
      <c r="BW46" s="61" t="s">
        <v>166</v>
      </c>
      <c r="BX46" s="61" t="s">
        <v>166</v>
      </c>
      <c r="BY46" s="61" t="s">
        <v>166</v>
      </c>
      <c r="BZ46" s="61" t="s">
        <v>166</v>
      </c>
      <c r="CA46" s="61" t="s">
        <v>166</v>
      </c>
      <c r="CB46" s="61" t="s">
        <v>166</v>
      </c>
      <c r="CC46" s="61" t="s">
        <v>166</v>
      </c>
      <c r="CD46" s="61" t="s">
        <v>166</v>
      </c>
      <c r="CE46" s="61" t="s">
        <v>166</v>
      </c>
      <c r="CF46" s="1">
        <v>59.8</v>
      </c>
      <c r="CG46" s="1">
        <v>65.5</v>
      </c>
      <c r="CH46" s="1">
        <v>-5.7</v>
      </c>
      <c r="CI46" s="1">
        <v>36.6</v>
      </c>
      <c r="CJ46" s="1">
        <v>43.5</v>
      </c>
      <c r="CK46" s="16">
        <v>-7</v>
      </c>
      <c r="CL46" s="1">
        <v>50.4</v>
      </c>
      <c r="CM46" s="1">
        <v>64</v>
      </c>
      <c r="CN46" s="1">
        <v>-13.5</v>
      </c>
      <c r="CO46" s="1">
        <v>46.6</v>
      </c>
      <c r="CP46" s="1">
        <v>49.1</v>
      </c>
      <c r="CQ46" s="1">
        <f t="shared" ref="CQ46:CQ56" si="33">CO46-CP46</f>
        <v>-2.5</v>
      </c>
      <c r="CR46" s="1">
        <f t="shared" si="14"/>
        <v>3.7999999999999972</v>
      </c>
      <c r="CS46" s="1">
        <f t="shared" si="32"/>
        <v>11.5</v>
      </c>
      <c r="CT46" s="1">
        <f t="shared" si="16"/>
        <v>-11</v>
      </c>
    </row>
    <row r="47" spans="1:98">
      <c r="A47" s="29" t="s">
        <v>136</v>
      </c>
      <c r="B47" s="29" t="s">
        <v>137</v>
      </c>
      <c r="C47" s="34"/>
      <c r="D47" s="6">
        <v>493404</v>
      </c>
      <c r="E47" s="6">
        <v>49705</v>
      </c>
      <c r="F47" s="6">
        <v>42273</v>
      </c>
      <c r="G47" s="6">
        <v>25408</v>
      </c>
      <c r="H47" s="6">
        <v>23086</v>
      </c>
      <c r="I47" s="6">
        <v>7432</v>
      </c>
      <c r="J47" s="6">
        <v>443699</v>
      </c>
      <c r="K47" s="6">
        <v>385262</v>
      </c>
      <c r="L47" s="6">
        <v>364170</v>
      </c>
      <c r="M47" s="6">
        <v>34281</v>
      </c>
      <c r="N47" s="6">
        <v>58437</v>
      </c>
      <c r="O47" s="6">
        <v>130273</v>
      </c>
      <c r="P47" s="6">
        <v>42585</v>
      </c>
      <c r="Q47" s="6">
        <v>42520</v>
      </c>
      <c r="R47" s="6">
        <v>25487</v>
      </c>
      <c r="S47" s="6">
        <v>42194</v>
      </c>
      <c r="T47" s="6">
        <v>65</v>
      </c>
      <c r="U47" s="6">
        <v>87688</v>
      </c>
      <c r="V47" s="6">
        <v>87325</v>
      </c>
      <c r="W47" s="6">
        <v>56833</v>
      </c>
      <c r="X47" s="6">
        <v>85030</v>
      </c>
      <c r="Y47" s="6">
        <v>363</v>
      </c>
      <c r="Z47" s="33">
        <f t="shared" si="18"/>
        <v>14.9522180867116</v>
      </c>
      <c r="AA47" s="33">
        <f t="shared" si="19"/>
        <v>13.170415078690734</v>
      </c>
      <c r="AB47" s="33">
        <f t="shared" si="20"/>
        <v>0.1526359046612657</v>
      </c>
      <c r="AC47" s="33">
        <f t="shared" si="21"/>
        <v>0.41396770367667185</v>
      </c>
      <c r="AD47" s="33">
        <f t="shared" si="22"/>
        <v>51.1175938034403</v>
      </c>
      <c r="AE47" s="33">
        <f t="shared" si="23"/>
        <v>82.075911823105301</v>
      </c>
      <c r="AF47" s="33">
        <f t="shared" si="24"/>
        <v>59.849712340025832</v>
      </c>
      <c r="AG47" s="30">
        <f t="shared" si="25"/>
        <v>64.812745187482889</v>
      </c>
      <c r="AH47" s="16">
        <v>101568</v>
      </c>
      <c r="AI47" s="16">
        <v>736459</v>
      </c>
      <c r="AJ47" s="16">
        <v>98384</v>
      </c>
      <c r="AK47" s="16">
        <v>718605</v>
      </c>
      <c r="AL47" s="155">
        <v>18975</v>
      </c>
      <c r="AM47" s="155">
        <v>146428</v>
      </c>
      <c r="AN47" s="16">
        <v>20800</v>
      </c>
      <c r="AO47" s="58">
        <v>119000</v>
      </c>
      <c r="AP47" s="33">
        <f t="shared" si="28"/>
        <v>18.682065217391305</v>
      </c>
      <c r="AQ47" s="33">
        <f t="shared" si="29"/>
        <v>19.882709017066801</v>
      </c>
      <c r="AR47" s="33">
        <f t="shared" si="30"/>
        <v>21.141649048625794</v>
      </c>
      <c r="AS47" s="57">
        <f t="shared" si="31"/>
        <v>16.559862511393604</v>
      </c>
      <c r="AT47" s="163">
        <v>30</v>
      </c>
      <c r="AU47" s="163">
        <v>25</v>
      </c>
      <c r="AV47" s="50">
        <v>46</v>
      </c>
      <c r="AW47" s="167">
        <v>48</v>
      </c>
      <c r="AX47" s="20" t="s">
        <v>166</v>
      </c>
      <c r="AY47" s="3" t="s">
        <v>166</v>
      </c>
      <c r="AZ47" s="3" t="s">
        <v>166</v>
      </c>
      <c r="BA47" s="4" t="s">
        <v>166</v>
      </c>
      <c r="BB47" s="16">
        <v>2.5</v>
      </c>
      <c r="BC47" s="6">
        <v>0.4</v>
      </c>
      <c r="BD47" s="16">
        <v>71</v>
      </c>
      <c r="BE47" s="16">
        <v>81</v>
      </c>
      <c r="BF47" s="211">
        <v>882235</v>
      </c>
      <c r="BG47" s="211">
        <v>15251</v>
      </c>
      <c r="BH47" s="211">
        <v>3570</v>
      </c>
      <c r="BI47" s="33">
        <f t="shared" si="26"/>
        <v>172.86777332570119</v>
      </c>
      <c r="BJ47" s="17">
        <f t="shared" si="27"/>
        <v>40.465408876319806</v>
      </c>
      <c r="BK47" s="6">
        <v>14.9</v>
      </c>
      <c r="BL47" s="6">
        <v>6.6</v>
      </c>
      <c r="BM47" s="6">
        <v>37.9</v>
      </c>
      <c r="BN47" s="6">
        <v>28.9</v>
      </c>
      <c r="BO47" s="6">
        <v>30.1</v>
      </c>
      <c r="BP47" s="6">
        <v>33.4</v>
      </c>
      <c r="BQ47" s="6">
        <v>17</v>
      </c>
      <c r="BR47" s="6">
        <v>31.1</v>
      </c>
      <c r="BS47" s="61" t="s">
        <v>166</v>
      </c>
      <c r="BT47" s="61" t="s">
        <v>166</v>
      </c>
      <c r="BU47" s="61" t="s">
        <v>166</v>
      </c>
      <c r="BV47" s="61" t="s">
        <v>166</v>
      </c>
      <c r="BW47" s="61" t="s">
        <v>166</v>
      </c>
      <c r="BX47" s="61" t="s">
        <v>166</v>
      </c>
      <c r="BY47" s="61" t="s">
        <v>166</v>
      </c>
      <c r="BZ47" s="61" t="s">
        <v>166</v>
      </c>
      <c r="CA47" s="61" t="s">
        <v>166</v>
      </c>
      <c r="CB47" s="61" t="s">
        <v>166</v>
      </c>
      <c r="CC47" s="61" t="s">
        <v>166</v>
      </c>
      <c r="CD47" s="61" t="s">
        <v>166</v>
      </c>
      <c r="CE47" s="61" t="s">
        <v>166</v>
      </c>
      <c r="CF47" s="1">
        <v>64.7</v>
      </c>
      <c r="CG47" s="1">
        <v>60.4</v>
      </c>
      <c r="CH47" s="1">
        <v>4.2</v>
      </c>
      <c r="CI47" s="1">
        <v>44.7</v>
      </c>
      <c r="CJ47" s="1">
        <v>44</v>
      </c>
      <c r="CK47" s="16">
        <v>0.70000000000000284</v>
      </c>
      <c r="CL47" s="1">
        <v>51.9</v>
      </c>
      <c r="CM47" s="1">
        <v>60.1</v>
      </c>
      <c r="CN47" s="1">
        <v>-8.1</v>
      </c>
      <c r="CO47" s="1">
        <v>46.8</v>
      </c>
      <c r="CP47" s="1">
        <v>52.5</v>
      </c>
      <c r="CQ47" s="1">
        <f t="shared" si="33"/>
        <v>-5.7000000000000028</v>
      </c>
      <c r="CR47" s="1">
        <f t="shared" si="14"/>
        <v>5.1000000000000014</v>
      </c>
      <c r="CS47" s="1">
        <f t="shared" si="32"/>
        <v>8.7000000000000028</v>
      </c>
      <c r="CT47" s="1">
        <f t="shared" si="16"/>
        <v>-2.3999999999999968</v>
      </c>
    </row>
    <row r="48" spans="1:98">
      <c r="A48" s="29" t="s">
        <v>138</v>
      </c>
      <c r="B48" s="29" t="s">
        <v>139</v>
      </c>
      <c r="C48" s="34"/>
      <c r="D48" s="6">
        <v>3947487</v>
      </c>
      <c r="E48" s="6">
        <v>539959</v>
      </c>
      <c r="F48" s="6">
        <v>462847</v>
      </c>
      <c r="G48" s="6">
        <v>230942</v>
      </c>
      <c r="H48" s="6">
        <v>297366</v>
      </c>
      <c r="I48" s="6">
        <v>77112</v>
      </c>
      <c r="J48" s="6">
        <v>3407528</v>
      </c>
      <c r="K48" s="6">
        <v>2900477</v>
      </c>
      <c r="L48" s="6">
        <v>2576620</v>
      </c>
      <c r="M48" s="6">
        <v>426618</v>
      </c>
      <c r="N48" s="6">
        <v>507051</v>
      </c>
      <c r="O48" s="6">
        <v>1016632</v>
      </c>
      <c r="P48" s="6">
        <v>393688</v>
      </c>
      <c r="Q48" s="6">
        <v>392268</v>
      </c>
      <c r="R48" s="6">
        <v>216333</v>
      </c>
      <c r="S48" s="6">
        <v>388694</v>
      </c>
      <c r="T48" s="6">
        <v>1420</v>
      </c>
      <c r="U48" s="6">
        <v>622944</v>
      </c>
      <c r="V48" s="6">
        <v>619677</v>
      </c>
      <c r="W48" s="6">
        <v>387192</v>
      </c>
      <c r="X48" s="6">
        <v>601093</v>
      </c>
      <c r="Y48" s="6">
        <v>3267</v>
      </c>
      <c r="Z48" s="33">
        <f t="shared" si="18"/>
        <v>14.281084304549049</v>
      </c>
      <c r="AA48" s="33">
        <f t="shared" si="19"/>
        <v>14.880317931356689</v>
      </c>
      <c r="AB48" s="33">
        <f t="shared" si="20"/>
        <v>0.36069171526691185</v>
      </c>
      <c r="AC48" s="33">
        <f t="shared" si="21"/>
        <v>0.52444521497919561</v>
      </c>
      <c r="AD48" s="33">
        <f t="shared" si="22"/>
        <v>42.770284410483015</v>
      </c>
      <c r="AE48" s="33">
        <f t="shared" si="23"/>
        <v>75.615519520309149</v>
      </c>
      <c r="AF48" s="33">
        <f t="shared" si="24"/>
        <v>54.950366787913275</v>
      </c>
      <c r="AG48" s="30">
        <f t="shared" si="25"/>
        <v>62.155185698875016</v>
      </c>
      <c r="AH48" s="16">
        <v>1001684</v>
      </c>
      <c r="AI48" s="16">
        <v>5492767</v>
      </c>
      <c r="AJ48" s="16">
        <v>968349</v>
      </c>
      <c r="AK48" s="16">
        <v>5382131</v>
      </c>
      <c r="AL48" s="155">
        <v>246068</v>
      </c>
      <c r="AM48" s="155">
        <v>1048841</v>
      </c>
      <c r="AN48" s="16">
        <v>284100</v>
      </c>
      <c r="AO48" s="58">
        <v>1242100</v>
      </c>
      <c r="AP48" s="33">
        <f t="shared" si="28"/>
        <v>24.5654318128272</v>
      </c>
      <c r="AQ48" s="33">
        <f t="shared" si="29"/>
        <v>19.094947956102999</v>
      </c>
      <c r="AR48" s="33">
        <f t="shared" si="30"/>
        <v>29.338595898792686</v>
      </c>
      <c r="AS48" s="57">
        <f t="shared" si="31"/>
        <v>23.078219389308806</v>
      </c>
      <c r="AT48" s="163">
        <v>22</v>
      </c>
      <c r="AU48" s="163">
        <v>19</v>
      </c>
      <c r="AV48" s="50">
        <v>38</v>
      </c>
      <c r="AW48" s="167">
        <v>38</v>
      </c>
      <c r="AX48" s="20" t="s">
        <v>166</v>
      </c>
      <c r="AY48" s="3" t="s">
        <v>166</v>
      </c>
      <c r="AZ48" s="3" t="s">
        <v>166</v>
      </c>
      <c r="BA48" s="4" t="s">
        <v>166</v>
      </c>
      <c r="BB48" s="16">
        <v>1.5</v>
      </c>
      <c r="BC48" s="6">
        <v>0.7</v>
      </c>
      <c r="BD48" s="16">
        <v>78.099999999999994</v>
      </c>
      <c r="BE48" s="16">
        <v>83.7</v>
      </c>
      <c r="BF48" s="211">
        <v>6770010</v>
      </c>
      <c r="BG48" s="211">
        <v>191279</v>
      </c>
      <c r="BH48" s="211">
        <v>42226</v>
      </c>
      <c r="BI48" s="33">
        <f t="shared" si="26"/>
        <v>282.53872593984352</v>
      </c>
      <c r="BJ48" s="17">
        <f t="shared" si="27"/>
        <v>62.372138298170903</v>
      </c>
      <c r="BK48" s="6">
        <v>24.7</v>
      </c>
      <c r="BL48" s="6">
        <v>9.6999999999999993</v>
      </c>
      <c r="BM48" s="6">
        <v>37.799999999999997</v>
      </c>
      <c r="BN48" s="6">
        <v>30.9</v>
      </c>
      <c r="BO48" s="6">
        <v>24.8</v>
      </c>
      <c r="BP48" s="6">
        <v>28.9</v>
      </c>
      <c r="BQ48" s="6">
        <v>12.7</v>
      </c>
      <c r="BR48" s="6">
        <v>30.5</v>
      </c>
      <c r="BS48" s="61" t="s">
        <v>166</v>
      </c>
      <c r="BT48" s="61" t="s">
        <v>166</v>
      </c>
      <c r="BU48" s="61" t="s">
        <v>166</v>
      </c>
      <c r="BV48" s="61" t="s">
        <v>166</v>
      </c>
      <c r="BW48" s="61" t="s">
        <v>166</v>
      </c>
      <c r="BX48" s="61" t="s">
        <v>166</v>
      </c>
      <c r="BY48" s="61" t="s">
        <v>166</v>
      </c>
      <c r="BZ48" s="61" t="s">
        <v>166</v>
      </c>
      <c r="CA48" s="61" t="s">
        <v>166</v>
      </c>
      <c r="CB48" s="61" t="s">
        <v>166</v>
      </c>
      <c r="CC48" s="61" t="s">
        <v>166</v>
      </c>
      <c r="CD48" s="61" t="s">
        <v>166</v>
      </c>
      <c r="CE48" s="61" t="s">
        <v>166</v>
      </c>
      <c r="CF48" s="1">
        <v>47.9</v>
      </c>
      <c r="CG48" s="1">
        <v>57.4</v>
      </c>
      <c r="CH48" s="1">
        <v>-9.5</v>
      </c>
      <c r="CI48" s="1">
        <v>31.4</v>
      </c>
      <c r="CJ48" s="1">
        <v>37.6</v>
      </c>
      <c r="CK48" s="16">
        <v>-6.2000000000000028</v>
      </c>
      <c r="CL48" s="1">
        <v>47.1</v>
      </c>
      <c r="CM48" s="1">
        <v>55.1</v>
      </c>
      <c r="CN48" s="1">
        <v>-8</v>
      </c>
      <c r="CO48" s="1">
        <v>38.5</v>
      </c>
      <c r="CP48" s="1">
        <v>51.4</v>
      </c>
      <c r="CQ48" s="1">
        <v>-13</v>
      </c>
      <c r="CR48" s="1">
        <f t="shared" si="14"/>
        <v>8.6000000000000014</v>
      </c>
      <c r="CS48" s="1">
        <f t="shared" si="32"/>
        <v>6.7000000000000028</v>
      </c>
      <c r="CT48" s="1">
        <f t="shared" si="16"/>
        <v>5</v>
      </c>
    </row>
    <row r="49" spans="1:98">
      <c r="A49" s="29" t="s">
        <v>140</v>
      </c>
      <c r="B49" s="29" t="s">
        <v>141</v>
      </c>
      <c r="C49" s="34"/>
      <c r="D49" s="6">
        <v>16476235</v>
      </c>
      <c r="E49" s="6">
        <v>1595043</v>
      </c>
      <c r="F49" s="6">
        <v>1297860</v>
      </c>
      <c r="G49" s="6">
        <v>742196</v>
      </c>
      <c r="H49" s="6">
        <v>722376</v>
      </c>
      <c r="I49" s="6">
        <v>297183</v>
      </c>
      <c r="J49" s="6">
        <v>14881192</v>
      </c>
      <c r="K49" s="6">
        <v>11289488</v>
      </c>
      <c r="L49" s="6">
        <v>10532163</v>
      </c>
      <c r="M49" s="6">
        <v>1061722</v>
      </c>
      <c r="N49" s="6">
        <v>3591704</v>
      </c>
      <c r="O49" s="6">
        <v>3253268</v>
      </c>
      <c r="P49" s="6">
        <v>1237285</v>
      </c>
      <c r="Q49" s="6">
        <v>1218962</v>
      </c>
      <c r="R49" s="6">
        <v>611960</v>
      </c>
      <c r="S49" s="6">
        <v>1201111</v>
      </c>
      <c r="T49" s="6">
        <v>18323</v>
      </c>
      <c r="U49" s="6">
        <v>2015983</v>
      </c>
      <c r="V49" s="6">
        <v>1972826</v>
      </c>
      <c r="W49" s="6">
        <v>1161271</v>
      </c>
      <c r="X49" s="6">
        <v>1879815</v>
      </c>
      <c r="Y49" s="6">
        <v>43157</v>
      </c>
      <c r="Z49" s="33">
        <f t="shared" si="18"/>
        <v>18.631660713849094</v>
      </c>
      <c r="AA49" s="33">
        <f t="shared" si="19"/>
        <v>24.135862234691952</v>
      </c>
      <c r="AB49" s="33">
        <f t="shared" si="20"/>
        <v>1.4809037529752644</v>
      </c>
      <c r="AC49" s="33">
        <f t="shared" si="21"/>
        <v>2.1407422582432489</v>
      </c>
      <c r="AD49" s="33">
        <f t="shared" si="22"/>
        <v>46.531410124993492</v>
      </c>
      <c r="AE49" s="33">
        <f t="shared" si="23"/>
        <v>70.774995712709028</v>
      </c>
      <c r="AF49" s="33">
        <f t="shared" si="24"/>
        <v>49.459906165515626</v>
      </c>
      <c r="AG49" s="30">
        <f t="shared" si="25"/>
        <v>57.603213915990359</v>
      </c>
      <c r="AH49" s="16">
        <v>3120572</v>
      </c>
      <c r="AI49" s="16">
        <v>23823115</v>
      </c>
      <c r="AJ49" s="16">
        <v>2969042</v>
      </c>
      <c r="AK49" s="16">
        <v>22644292</v>
      </c>
      <c r="AL49" s="155">
        <v>571741</v>
      </c>
      <c r="AM49" s="155">
        <v>3311847</v>
      </c>
      <c r="AN49" s="16">
        <v>707200</v>
      </c>
      <c r="AO49" s="58">
        <v>4359000</v>
      </c>
      <c r="AP49" s="33">
        <f t="shared" si="28"/>
        <v>18.321673077884441</v>
      </c>
      <c r="AQ49" s="33">
        <f t="shared" si="29"/>
        <v>13.901821823048749</v>
      </c>
      <c r="AR49" s="33">
        <f t="shared" si="30"/>
        <v>23.819130884642252</v>
      </c>
      <c r="AS49" s="57">
        <f t="shared" si="31"/>
        <v>19.249884253391539</v>
      </c>
      <c r="AT49" s="163">
        <v>20</v>
      </c>
      <c r="AU49" s="163">
        <v>22</v>
      </c>
      <c r="AV49" s="50">
        <v>38</v>
      </c>
      <c r="AW49" s="167">
        <v>40</v>
      </c>
      <c r="AX49" s="20" t="s">
        <v>166</v>
      </c>
      <c r="AY49" s="3" t="s">
        <v>166</v>
      </c>
      <c r="AZ49" s="3" t="s">
        <v>166</v>
      </c>
      <c r="BA49" s="4" t="s">
        <v>166</v>
      </c>
      <c r="BB49" s="16">
        <v>2.2999999999999998</v>
      </c>
      <c r="BC49" s="6">
        <v>1.4</v>
      </c>
      <c r="BD49" s="16">
        <v>74.900000000000006</v>
      </c>
      <c r="BE49" s="16">
        <v>81</v>
      </c>
      <c r="BF49" s="211">
        <v>28701845</v>
      </c>
      <c r="BG49" s="211">
        <v>679430</v>
      </c>
      <c r="BH49" s="211">
        <v>117927</v>
      </c>
      <c r="BI49" s="33">
        <f t="shared" si="26"/>
        <v>236.71997392502121</v>
      </c>
      <c r="BJ49" s="17">
        <f t="shared" si="27"/>
        <v>41.086905737244422</v>
      </c>
      <c r="BK49" s="6">
        <v>25.3</v>
      </c>
      <c r="BL49" s="6">
        <v>15</v>
      </c>
      <c r="BM49" s="6">
        <v>29.9</v>
      </c>
      <c r="BN49" s="6">
        <v>23.8</v>
      </c>
      <c r="BO49" s="6">
        <v>28.4</v>
      </c>
      <c r="BP49" s="6">
        <v>29.1</v>
      </c>
      <c r="BQ49" s="6">
        <v>16.399999999999999</v>
      </c>
      <c r="BR49" s="6">
        <v>32.200000000000003</v>
      </c>
      <c r="BS49" s="61" t="s">
        <v>166</v>
      </c>
      <c r="BT49" s="61" t="s">
        <v>166</v>
      </c>
      <c r="BU49" s="61" t="s">
        <v>166</v>
      </c>
      <c r="BV49" s="61" t="s">
        <v>166</v>
      </c>
      <c r="BW49" s="61" t="s">
        <v>166</v>
      </c>
      <c r="BX49" s="61" t="s">
        <v>166</v>
      </c>
      <c r="BY49" s="61" t="s">
        <v>166</v>
      </c>
      <c r="BZ49" s="61" t="s">
        <v>166</v>
      </c>
      <c r="CA49" s="61" t="s">
        <v>166</v>
      </c>
      <c r="CB49" s="61" t="s">
        <v>166</v>
      </c>
      <c r="CC49" s="61" t="s">
        <v>166</v>
      </c>
      <c r="CD49" s="61" t="s">
        <v>166</v>
      </c>
      <c r="CE49" s="61" t="s">
        <v>166</v>
      </c>
      <c r="CF49" s="1">
        <v>55.8</v>
      </c>
      <c r="CG49" s="1">
        <v>53.5</v>
      </c>
      <c r="CH49" s="1">
        <v>2.2999999999999998</v>
      </c>
      <c r="CI49" s="1">
        <v>38.4</v>
      </c>
      <c r="CJ49" s="1">
        <v>34.200000000000003</v>
      </c>
      <c r="CK49" s="16">
        <v>4.1999999999999957</v>
      </c>
      <c r="CL49" s="1">
        <v>51.5</v>
      </c>
      <c r="CM49" s="1">
        <v>55.9</v>
      </c>
      <c r="CN49" s="1">
        <v>-4.4000000000000004</v>
      </c>
      <c r="CO49" s="1">
        <v>48.2</v>
      </c>
      <c r="CP49" s="1">
        <v>48.4</v>
      </c>
      <c r="CQ49" s="1">
        <f t="shared" si="33"/>
        <v>-0.19999999999999574</v>
      </c>
      <c r="CR49" s="1">
        <f t="shared" si="14"/>
        <v>3.2999999999999972</v>
      </c>
      <c r="CS49" s="1">
        <f t="shared" si="32"/>
        <v>-2.2000000000000028</v>
      </c>
      <c r="CT49" s="1">
        <f t="shared" si="16"/>
        <v>-4.2000000000000046</v>
      </c>
    </row>
    <row r="50" spans="1:98">
      <c r="A50" s="29" t="s">
        <v>142</v>
      </c>
      <c r="B50" s="29" t="s">
        <v>143</v>
      </c>
      <c r="C50" s="34"/>
      <c r="D50" s="6">
        <v>1737344</v>
      </c>
      <c r="E50" s="6">
        <v>148657</v>
      </c>
      <c r="F50" s="6">
        <v>129531</v>
      </c>
      <c r="G50" s="6">
        <v>88210</v>
      </c>
      <c r="H50" s="6">
        <v>58794</v>
      </c>
      <c r="I50" s="6">
        <v>19126</v>
      </c>
      <c r="J50" s="6">
        <v>1588687</v>
      </c>
      <c r="K50" s="6">
        <v>1380811</v>
      </c>
      <c r="L50" s="6">
        <v>1319698</v>
      </c>
      <c r="M50" s="6">
        <v>93024</v>
      </c>
      <c r="N50" s="6">
        <v>207876</v>
      </c>
      <c r="O50" s="6">
        <v>316100</v>
      </c>
      <c r="P50" s="6">
        <v>107328</v>
      </c>
      <c r="Q50" s="6">
        <v>106574</v>
      </c>
      <c r="R50" s="6">
        <v>66651</v>
      </c>
      <c r="S50" s="6">
        <v>104749</v>
      </c>
      <c r="T50" s="6">
        <v>754</v>
      </c>
      <c r="U50" s="6">
        <v>208772</v>
      </c>
      <c r="V50" s="6">
        <v>206449</v>
      </c>
      <c r="W50" s="6">
        <v>134825</v>
      </c>
      <c r="X50" s="6">
        <v>197028</v>
      </c>
      <c r="Y50" s="6">
        <v>2323</v>
      </c>
      <c r="Z50" s="33">
        <f t="shared" si="18"/>
        <v>12.865858990831242</v>
      </c>
      <c r="AA50" s="33">
        <f t="shared" si="19"/>
        <v>13.084767484092211</v>
      </c>
      <c r="AB50" s="33">
        <f t="shared" si="20"/>
        <v>0.70251937984496127</v>
      </c>
      <c r="AC50" s="33">
        <f t="shared" si="21"/>
        <v>1.112697104975763</v>
      </c>
      <c r="AD50" s="33">
        <f t="shared" si="22"/>
        <v>59.337939013971763</v>
      </c>
      <c r="AE50" s="33">
        <f t="shared" si="23"/>
        <v>83.068471007819667</v>
      </c>
      <c r="AF50" s="33">
        <f t="shared" si="24"/>
        <v>62.100290697674424</v>
      </c>
      <c r="AG50" s="30">
        <f t="shared" si="25"/>
        <v>64.580020309236872</v>
      </c>
      <c r="AH50" s="16">
        <v>285608</v>
      </c>
      <c r="AI50" s="16">
        <v>2682260</v>
      </c>
      <c r="AJ50" s="16">
        <v>258697</v>
      </c>
      <c r="AK50" s="16">
        <v>2572626</v>
      </c>
      <c r="AL50" s="155">
        <v>48708</v>
      </c>
      <c r="AM50" s="155">
        <v>323216</v>
      </c>
      <c r="AN50" s="16">
        <v>48500</v>
      </c>
      <c r="AO50" s="58">
        <v>371900</v>
      </c>
      <c r="AP50" s="33">
        <f t="shared" si="28"/>
        <v>17.054144141620682</v>
      </c>
      <c r="AQ50" s="33">
        <f t="shared" si="29"/>
        <v>12.050136824916303</v>
      </c>
      <c r="AR50" s="33">
        <f t="shared" si="30"/>
        <v>18.747801482042696</v>
      </c>
      <c r="AS50" s="57">
        <f t="shared" si="31"/>
        <v>14.456046078986995</v>
      </c>
      <c r="AT50" s="163">
        <v>25</v>
      </c>
      <c r="AU50" s="163">
        <v>31</v>
      </c>
      <c r="AV50" s="50">
        <v>43</v>
      </c>
      <c r="AW50" s="167">
        <v>59</v>
      </c>
      <c r="AX50" s="20" t="s">
        <v>166</v>
      </c>
      <c r="AY50" s="3" t="s">
        <v>166</v>
      </c>
      <c r="AZ50" s="3" t="s">
        <v>166</v>
      </c>
      <c r="BA50" s="4" t="s">
        <v>166</v>
      </c>
      <c r="BB50" s="16">
        <v>4.3</v>
      </c>
      <c r="BC50" s="6">
        <v>2.4</v>
      </c>
      <c r="BD50" s="16">
        <v>69.400000000000006</v>
      </c>
      <c r="BE50" s="16">
        <v>76.3</v>
      </c>
      <c r="BF50" s="211">
        <v>3161105</v>
      </c>
      <c r="BG50" s="211">
        <v>75156</v>
      </c>
      <c r="BH50" s="211">
        <v>7368</v>
      </c>
      <c r="BI50" s="33">
        <f t="shared" si="26"/>
        <v>237.75230496930661</v>
      </c>
      <c r="BJ50" s="17">
        <f t="shared" si="27"/>
        <v>23.308305165440565</v>
      </c>
      <c r="BK50" s="6">
        <v>12.3</v>
      </c>
      <c r="BL50" s="6">
        <v>7.3</v>
      </c>
      <c r="BM50" s="6">
        <v>30.3</v>
      </c>
      <c r="BN50" s="6">
        <v>21.6</v>
      </c>
      <c r="BO50" s="6">
        <v>36.299999999999997</v>
      </c>
      <c r="BP50" s="6">
        <v>35.700000000000003</v>
      </c>
      <c r="BQ50" s="6">
        <v>21.1</v>
      </c>
      <c r="BR50" s="6">
        <v>35.4</v>
      </c>
      <c r="BS50" s="61" t="s">
        <v>166</v>
      </c>
      <c r="BT50" s="61" t="s">
        <v>166</v>
      </c>
      <c r="BU50" s="61" t="s">
        <v>166</v>
      </c>
      <c r="BV50" s="61" t="s">
        <v>166</v>
      </c>
      <c r="BW50" s="61" t="s">
        <v>166</v>
      </c>
      <c r="BX50" s="61" t="s">
        <v>166</v>
      </c>
      <c r="BY50" s="61" t="s">
        <v>166</v>
      </c>
      <c r="BZ50" s="61" t="s">
        <v>166</v>
      </c>
      <c r="CA50" s="61" t="s">
        <v>166</v>
      </c>
      <c r="CB50" s="61" t="s">
        <v>166</v>
      </c>
      <c r="CC50" s="61" t="s">
        <v>166</v>
      </c>
      <c r="CD50" s="61" t="s">
        <v>166</v>
      </c>
      <c r="CE50" s="61" t="s">
        <v>166</v>
      </c>
      <c r="CF50" s="1">
        <v>59.8</v>
      </c>
      <c r="CG50" s="1">
        <v>56.7</v>
      </c>
      <c r="CH50" s="1">
        <v>3.1</v>
      </c>
      <c r="CI50" s="1">
        <v>39.200000000000003</v>
      </c>
      <c r="CJ50" s="1">
        <v>36.200000000000003</v>
      </c>
      <c r="CK50" s="16">
        <v>3</v>
      </c>
      <c r="CL50" s="1">
        <v>63.3</v>
      </c>
      <c r="CM50" s="1">
        <v>62.6</v>
      </c>
      <c r="CN50" s="1">
        <v>0.7</v>
      </c>
      <c r="CO50" s="1">
        <v>53.9</v>
      </c>
      <c r="CP50" s="1">
        <v>58.1</v>
      </c>
      <c r="CQ50" s="1">
        <f t="shared" si="33"/>
        <v>-4.2000000000000028</v>
      </c>
      <c r="CR50" s="1">
        <f t="shared" si="14"/>
        <v>9.3999999999999986</v>
      </c>
      <c r="CS50" s="1">
        <f t="shared" si="32"/>
        <v>6.3000000000000043</v>
      </c>
      <c r="CT50" s="1">
        <f t="shared" si="16"/>
        <v>4.900000000000003</v>
      </c>
    </row>
    <row r="51" spans="1:98">
      <c r="A51" s="29" t="s">
        <v>144</v>
      </c>
      <c r="B51" s="29" t="s">
        <v>145</v>
      </c>
      <c r="C51" s="34"/>
      <c r="D51" s="6">
        <v>380829</v>
      </c>
      <c r="E51" s="6">
        <v>45534</v>
      </c>
      <c r="F51" s="6">
        <v>43824</v>
      </c>
      <c r="G51" s="6">
        <v>19925</v>
      </c>
      <c r="H51" s="6">
        <v>28973</v>
      </c>
      <c r="I51" s="6">
        <v>1710</v>
      </c>
      <c r="J51" s="6">
        <v>335295</v>
      </c>
      <c r="K51" s="6">
        <v>314042</v>
      </c>
      <c r="L51" s="6">
        <v>259237</v>
      </c>
      <c r="M51" s="6">
        <v>63945</v>
      </c>
      <c r="N51" s="6">
        <v>21253</v>
      </c>
      <c r="O51" s="6">
        <v>110170</v>
      </c>
      <c r="P51" s="6">
        <v>35924</v>
      </c>
      <c r="Q51" s="6">
        <v>35866</v>
      </c>
      <c r="R51" s="6">
        <v>21462</v>
      </c>
      <c r="S51" s="6">
        <v>35568</v>
      </c>
      <c r="T51" s="6">
        <v>58</v>
      </c>
      <c r="U51" s="6">
        <v>74246</v>
      </c>
      <c r="V51" s="6">
        <v>74102</v>
      </c>
      <c r="W51" s="6">
        <v>50066</v>
      </c>
      <c r="X51" s="6">
        <v>71774</v>
      </c>
      <c r="Y51" s="6">
        <v>144</v>
      </c>
      <c r="Z51" s="33">
        <f t="shared" si="18"/>
        <v>3.7554354987481879</v>
      </c>
      <c r="AA51" s="33">
        <f t="shared" si="19"/>
        <v>6.3385973545683649</v>
      </c>
      <c r="AB51" s="33">
        <f t="shared" si="20"/>
        <v>0.1614519541253758</v>
      </c>
      <c r="AC51" s="33">
        <f t="shared" si="21"/>
        <v>0.19394984241575303</v>
      </c>
      <c r="AD51" s="33">
        <f t="shared" si="22"/>
        <v>43.758510124302717</v>
      </c>
      <c r="AE51" s="33">
        <f t="shared" si="23"/>
        <v>77.316094782206719</v>
      </c>
      <c r="AF51" s="33">
        <f t="shared" si="24"/>
        <v>59.742790335151987</v>
      </c>
      <c r="AG51" s="30">
        <f t="shared" si="25"/>
        <v>67.432588961021466</v>
      </c>
      <c r="AH51" s="16">
        <v>88112</v>
      </c>
      <c r="AI51" s="16">
        <v>530591</v>
      </c>
      <c r="AJ51" s="16">
        <v>83621</v>
      </c>
      <c r="AK51" s="16">
        <v>536658</v>
      </c>
      <c r="AL51" s="155">
        <v>22066</v>
      </c>
      <c r="AM51" s="155">
        <v>117169</v>
      </c>
      <c r="AN51" s="16">
        <v>26100</v>
      </c>
      <c r="AO51" s="58">
        <v>183900</v>
      </c>
      <c r="AP51" s="33">
        <f t="shared" si="28"/>
        <v>25.043126929362629</v>
      </c>
      <c r="AQ51" s="33">
        <f t="shared" si="29"/>
        <v>22.082734158702277</v>
      </c>
      <c r="AR51" s="33">
        <f t="shared" si="30"/>
        <v>31.212255294722617</v>
      </c>
      <c r="AS51" s="57">
        <f t="shared" si="31"/>
        <v>34.267634135706537</v>
      </c>
      <c r="AT51" s="163">
        <v>41</v>
      </c>
      <c r="AU51" s="163">
        <v>35</v>
      </c>
      <c r="AV51" s="50">
        <v>50</v>
      </c>
      <c r="AW51" s="167">
        <v>63</v>
      </c>
      <c r="AX51" s="20" t="s">
        <v>166</v>
      </c>
      <c r="AY51" s="3" t="s">
        <v>166</v>
      </c>
      <c r="AZ51" s="3" t="s">
        <v>166</v>
      </c>
      <c r="BA51" s="4" t="s">
        <v>166</v>
      </c>
      <c r="BB51" s="16">
        <v>1.5</v>
      </c>
      <c r="BC51" s="6">
        <v>1.2</v>
      </c>
      <c r="BD51" s="16">
        <v>69.8</v>
      </c>
      <c r="BE51" s="16">
        <v>76.3</v>
      </c>
      <c r="BF51" s="211">
        <v>626299</v>
      </c>
      <c r="BG51" s="211">
        <v>8036</v>
      </c>
      <c r="BH51" s="211">
        <v>1077</v>
      </c>
      <c r="BI51" s="33">
        <f t="shared" si="26"/>
        <v>128.30932190535191</v>
      </c>
      <c r="BJ51" s="17">
        <f t="shared" si="27"/>
        <v>17.196259294681933</v>
      </c>
      <c r="BK51" s="6">
        <v>16.3</v>
      </c>
      <c r="BL51" s="6">
        <v>5.3</v>
      </c>
      <c r="BM51" s="6">
        <v>36.9</v>
      </c>
      <c r="BN51" s="6">
        <v>27.4</v>
      </c>
      <c r="BO51" s="6">
        <v>26.3</v>
      </c>
      <c r="BP51" s="6">
        <v>26.1</v>
      </c>
      <c r="BQ51" s="6">
        <v>20.5</v>
      </c>
      <c r="BR51" s="6">
        <v>41.2</v>
      </c>
      <c r="BS51" s="61" t="s">
        <v>166</v>
      </c>
      <c r="BT51" s="61" t="s">
        <v>166</v>
      </c>
      <c r="BU51" s="61" t="s">
        <v>166</v>
      </c>
      <c r="BV51" s="61" t="s">
        <v>166</v>
      </c>
      <c r="BW51" s="61" t="s">
        <v>166</v>
      </c>
      <c r="BX51" s="61" t="s">
        <v>166</v>
      </c>
      <c r="BY51" s="61" t="s">
        <v>166</v>
      </c>
      <c r="BZ51" s="61" t="s">
        <v>166</v>
      </c>
      <c r="CA51" s="61" t="s">
        <v>166</v>
      </c>
      <c r="CB51" s="61" t="s">
        <v>166</v>
      </c>
      <c r="CC51" s="61" t="s">
        <v>166</v>
      </c>
      <c r="CD51" s="61" t="s">
        <v>166</v>
      </c>
      <c r="CE51" s="61" t="s">
        <v>166</v>
      </c>
      <c r="CF51" s="1">
        <v>62.1</v>
      </c>
      <c r="CG51" s="1">
        <v>63.4</v>
      </c>
      <c r="CH51" s="1">
        <v>-1.3</v>
      </c>
      <c r="CI51" s="1">
        <v>31.2</v>
      </c>
      <c r="CJ51" s="1">
        <v>44.2</v>
      </c>
      <c r="CK51" s="16">
        <v>-13.000000000000004</v>
      </c>
      <c r="CL51" s="1">
        <v>57.6</v>
      </c>
      <c r="CM51" s="1">
        <v>63.2</v>
      </c>
      <c r="CN51" s="1">
        <v>-5.6</v>
      </c>
      <c r="CO51" s="1">
        <v>45.1</v>
      </c>
      <c r="CP51" s="1">
        <v>56.3</v>
      </c>
      <c r="CQ51" s="1">
        <f t="shared" si="33"/>
        <v>-11.199999999999996</v>
      </c>
      <c r="CR51" s="1">
        <f t="shared" si="14"/>
        <v>12.5</v>
      </c>
      <c r="CS51" s="1">
        <f t="shared" si="32"/>
        <v>4.3000000000000043</v>
      </c>
      <c r="CT51" s="1">
        <f t="shared" si="16"/>
        <v>5.5999999999999961</v>
      </c>
    </row>
    <row r="52" spans="1:98">
      <c r="A52" s="29" t="s">
        <v>146</v>
      </c>
      <c r="B52" s="29" t="s">
        <v>147</v>
      </c>
      <c r="C52" s="34"/>
      <c r="D52" s="6">
        <v>5011855</v>
      </c>
      <c r="E52" s="6">
        <v>476079</v>
      </c>
      <c r="F52" s="6">
        <v>414746</v>
      </c>
      <c r="G52" s="6">
        <v>256534</v>
      </c>
      <c r="H52" s="6">
        <v>216580</v>
      </c>
      <c r="I52" s="6">
        <v>61333</v>
      </c>
      <c r="J52" s="6">
        <v>4535776</v>
      </c>
      <c r="K52" s="6">
        <v>3956757</v>
      </c>
      <c r="L52" s="6">
        <v>3742498</v>
      </c>
      <c r="M52" s="6">
        <v>336603</v>
      </c>
      <c r="N52" s="6">
        <v>579019</v>
      </c>
      <c r="O52" s="6">
        <v>1203621</v>
      </c>
      <c r="P52" s="6">
        <v>396216</v>
      </c>
      <c r="Q52" s="6">
        <v>392876</v>
      </c>
      <c r="R52" s="6">
        <v>255045</v>
      </c>
      <c r="S52" s="6">
        <v>386243</v>
      </c>
      <c r="T52" s="6">
        <v>3340</v>
      </c>
      <c r="U52" s="6">
        <v>807405</v>
      </c>
      <c r="V52" s="6">
        <v>798798</v>
      </c>
      <c r="W52" s="6">
        <v>577579</v>
      </c>
      <c r="X52" s="6">
        <v>762327</v>
      </c>
      <c r="Y52" s="6">
        <v>8607</v>
      </c>
      <c r="Z52" s="33">
        <f t="shared" si="18"/>
        <v>12.882945897634638</v>
      </c>
      <c r="AA52" s="33">
        <f t="shared" si="19"/>
        <v>12.765599535779545</v>
      </c>
      <c r="AB52" s="33">
        <f t="shared" si="20"/>
        <v>0.84297453914026699</v>
      </c>
      <c r="AC52" s="33">
        <f t="shared" si="21"/>
        <v>1.0660077656194846</v>
      </c>
      <c r="AD52" s="33">
        <f t="shared" si="22"/>
        <v>53.884754421009958</v>
      </c>
      <c r="AE52" s="33">
        <f t="shared" si="23"/>
        <v>82.510644264619771</v>
      </c>
      <c r="AF52" s="33">
        <f t="shared" si="24"/>
        <v>64.370192016475855</v>
      </c>
      <c r="AG52" s="30">
        <f t="shared" si="25"/>
        <v>71.535227054576083</v>
      </c>
      <c r="AH52" s="16">
        <v>936175</v>
      </c>
      <c r="AI52" s="16">
        <v>7217046</v>
      </c>
      <c r="AJ52" s="16">
        <v>880448</v>
      </c>
      <c r="AK52" s="16">
        <v>7092477</v>
      </c>
      <c r="AL52" s="155">
        <v>206053</v>
      </c>
      <c r="AM52" s="155">
        <v>1221625</v>
      </c>
      <c r="AN52" s="16">
        <v>190000</v>
      </c>
      <c r="AO52" s="58">
        <v>896400</v>
      </c>
      <c r="AP52" s="33">
        <f t="shared" si="28"/>
        <v>22.01009426656341</v>
      </c>
      <c r="AQ52" s="33">
        <f t="shared" si="29"/>
        <v>16.926939359954197</v>
      </c>
      <c r="AR52" s="33">
        <f t="shared" si="30"/>
        <v>21.579922948317222</v>
      </c>
      <c r="AS52" s="57">
        <f t="shared" si="31"/>
        <v>12.638743840833042</v>
      </c>
      <c r="AT52" s="163">
        <v>18</v>
      </c>
      <c r="AU52" s="163">
        <v>23</v>
      </c>
      <c r="AV52" s="50">
        <v>33</v>
      </c>
      <c r="AW52" s="167">
        <v>44</v>
      </c>
      <c r="AX52" s="20" t="s">
        <v>166</v>
      </c>
      <c r="AY52" s="3" t="s">
        <v>166</v>
      </c>
      <c r="AZ52" s="3" t="s">
        <v>166</v>
      </c>
      <c r="BA52" s="4" t="s">
        <v>166</v>
      </c>
      <c r="BB52" s="16">
        <v>4.7</v>
      </c>
      <c r="BC52" s="6">
        <v>4.4000000000000004</v>
      </c>
      <c r="BD52" s="16">
        <v>72.099999999999994</v>
      </c>
      <c r="BE52" s="16">
        <v>77.7</v>
      </c>
      <c r="BF52" s="211">
        <v>8517685</v>
      </c>
      <c r="BG52" s="211">
        <v>141885</v>
      </c>
      <c r="BH52" s="211">
        <v>17032</v>
      </c>
      <c r="BI52" s="33">
        <f t="shared" si="26"/>
        <v>166.57695136648044</v>
      </c>
      <c r="BJ52" s="17">
        <f t="shared" si="27"/>
        <v>19.996043525911091</v>
      </c>
      <c r="BK52" s="6">
        <v>21.4</v>
      </c>
      <c r="BL52" s="6">
        <v>8.6999999999999993</v>
      </c>
      <c r="BM52" s="6">
        <v>31.6</v>
      </c>
      <c r="BN52" s="6">
        <v>22.6</v>
      </c>
      <c r="BO52" s="6">
        <v>26.9</v>
      </c>
      <c r="BP52" s="6">
        <v>27</v>
      </c>
      <c r="BQ52" s="6">
        <v>20</v>
      </c>
      <c r="BR52" s="6">
        <v>41.8</v>
      </c>
      <c r="BS52" s="61" t="s">
        <v>166</v>
      </c>
      <c r="BT52" s="61" t="s">
        <v>166</v>
      </c>
      <c r="BU52" s="61" t="s">
        <v>166</v>
      </c>
      <c r="BV52" s="61" t="s">
        <v>166</v>
      </c>
      <c r="BW52" s="61" t="s">
        <v>166</v>
      </c>
      <c r="BX52" s="61" t="s">
        <v>166</v>
      </c>
      <c r="BY52" s="61" t="s">
        <v>166</v>
      </c>
      <c r="BZ52" s="61" t="s">
        <v>166</v>
      </c>
      <c r="CA52" s="61" t="s">
        <v>166</v>
      </c>
      <c r="CB52" s="61" t="s">
        <v>166</v>
      </c>
      <c r="CC52" s="61" t="s">
        <v>166</v>
      </c>
      <c r="CD52" s="61" t="s">
        <v>166</v>
      </c>
      <c r="CE52" s="61" t="s">
        <v>166</v>
      </c>
      <c r="CF52" s="1">
        <v>57.1</v>
      </c>
      <c r="CG52" s="1">
        <v>68.2</v>
      </c>
      <c r="CH52" s="1">
        <v>-11.1</v>
      </c>
      <c r="CI52" s="1">
        <v>40.4</v>
      </c>
      <c r="CJ52" s="1">
        <v>41.8</v>
      </c>
      <c r="CK52" s="16">
        <v>-1.3999999999999986</v>
      </c>
      <c r="CL52" s="1">
        <v>57.4</v>
      </c>
      <c r="CM52" s="1">
        <v>69.5</v>
      </c>
      <c r="CN52" s="1">
        <v>-12</v>
      </c>
      <c r="CO52" s="1">
        <v>47.4</v>
      </c>
      <c r="CP52" s="1">
        <v>58.9</v>
      </c>
      <c r="CQ52" s="1">
        <f t="shared" si="33"/>
        <v>-11.5</v>
      </c>
      <c r="CR52" s="1">
        <f t="shared" si="14"/>
        <v>10</v>
      </c>
      <c r="CS52" s="1">
        <f t="shared" si="32"/>
        <v>7.3999999999999986</v>
      </c>
      <c r="CT52" s="1">
        <f t="shared" si="16"/>
        <v>-0.5</v>
      </c>
    </row>
    <row r="53" spans="1:98">
      <c r="A53" s="29" t="s">
        <v>148</v>
      </c>
      <c r="B53" s="29" t="s">
        <v>149</v>
      </c>
      <c r="C53" s="34"/>
      <c r="D53" s="6">
        <v>4411382</v>
      </c>
      <c r="E53" s="6">
        <v>471321</v>
      </c>
      <c r="F53" s="6">
        <v>436660</v>
      </c>
      <c r="G53" s="6">
        <v>230114</v>
      </c>
      <c r="H53" s="6">
        <v>264718</v>
      </c>
      <c r="I53" s="6">
        <v>34661</v>
      </c>
      <c r="J53" s="6">
        <v>3940061</v>
      </c>
      <c r="K53" s="6">
        <v>3546847</v>
      </c>
      <c r="L53" s="6">
        <v>3109600</v>
      </c>
      <c r="M53" s="6">
        <v>562361</v>
      </c>
      <c r="N53" s="6">
        <v>393214</v>
      </c>
      <c r="O53" s="6">
        <v>1053418</v>
      </c>
      <c r="P53" s="6">
        <v>373737</v>
      </c>
      <c r="Q53" s="6">
        <v>372032</v>
      </c>
      <c r="R53" s="6">
        <v>230533</v>
      </c>
      <c r="S53" s="6">
        <v>367193</v>
      </c>
      <c r="T53" s="6">
        <v>1705</v>
      </c>
      <c r="U53" s="6">
        <v>679681</v>
      </c>
      <c r="V53" s="6">
        <v>674667</v>
      </c>
      <c r="W53" s="6">
        <v>455329</v>
      </c>
      <c r="X53" s="6">
        <v>646387</v>
      </c>
      <c r="Y53" s="6">
        <v>5014</v>
      </c>
      <c r="Z53" s="33">
        <f t="shared" si="18"/>
        <v>7.3540113850220985</v>
      </c>
      <c r="AA53" s="33">
        <f t="shared" si="19"/>
        <v>9.9798962503372408</v>
      </c>
      <c r="AB53" s="33">
        <f t="shared" si="20"/>
        <v>0.45620315890586166</v>
      </c>
      <c r="AC53" s="33">
        <f t="shared" si="21"/>
        <v>0.73769900879971628</v>
      </c>
      <c r="AD53" s="33">
        <f t="shared" si="22"/>
        <v>48.823201172873688</v>
      </c>
      <c r="AE53" s="33">
        <f t="shared" si="23"/>
        <v>78.922635969341599</v>
      </c>
      <c r="AF53" s="33">
        <f t="shared" si="24"/>
        <v>61.683215737269791</v>
      </c>
      <c r="AG53" s="30">
        <f t="shared" si="25"/>
        <v>66.991573988385738</v>
      </c>
      <c r="AH53" s="16">
        <v>906836</v>
      </c>
      <c r="AI53" s="16">
        <v>6156196</v>
      </c>
      <c r="AJ53" s="16">
        <v>844316</v>
      </c>
      <c r="AK53" s="16">
        <v>5948311</v>
      </c>
      <c r="AL53" s="155">
        <v>174715</v>
      </c>
      <c r="AM53" s="155">
        <v>1102705</v>
      </c>
      <c r="AN53" s="16">
        <v>201100</v>
      </c>
      <c r="AO53" s="58">
        <v>1654400</v>
      </c>
      <c r="AP53" s="33">
        <f t="shared" si="28"/>
        <v>19.266438473990888</v>
      </c>
      <c r="AQ53" s="33">
        <f t="shared" si="29"/>
        <v>17.9121165083113</v>
      </c>
      <c r="AR53" s="33">
        <f t="shared" si="30"/>
        <v>23.818096542052974</v>
      </c>
      <c r="AS53" s="57">
        <f t="shared" si="31"/>
        <v>27.812937151403144</v>
      </c>
      <c r="AT53" s="163">
        <v>29</v>
      </c>
      <c r="AU53" s="163">
        <v>30</v>
      </c>
      <c r="AV53" s="50">
        <v>52</v>
      </c>
      <c r="AW53" s="167">
        <v>62</v>
      </c>
      <c r="AX53" s="20" t="s">
        <v>166</v>
      </c>
      <c r="AY53" s="3" t="s">
        <v>166</v>
      </c>
      <c r="AZ53" s="3" t="s">
        <v>166</v>
      </c>
      <c r="BA53" s="4" t="s">
        <v>166</v>
      </c>
      <c r="BB53" s="16">
        <v>7.4</v>
      </c>
      <c r="BC53" s="6">
        <v>6.5</v>
      </c>
      <c r="BD53" s="16">
        <v>67.400000000000006</v>
      </c>
      <c r="BE53" s="16">
        <v>72.2</v>
      </c>
      <c r="BF53" s="211">
        <v>7535591</v>
      </c>
      <c r="BG53" s="211">
        <v>222011</v>
      </c>
      <c r="BH53" s="211">
        <v>23472</v>
      </c>
      <c r="BI53" s="33">
        <f t="shared" si="26"/>
        <v>294.61657353749689</v>
      </c>
      <c r="BJ53" s="17">
        <f t="shared" si="27"/>
        <v>31.148187315367831</v>
      </c>
      <c r="BK53" s="6">
        <v>14.9</v>
      </c>
      <c r="BL53" s="6">
        <v>7.7</v>
      </c>
      <c r="BM53" s="6">
        <v>29.7</v>
      </c>
      <c r="BN53" s="6">
        <v>20.6</v>
      </c>
      <c r="BO53" s="6">
        <v>35.799999999999997</v>
      </c>
      <c r="BP53" s="6">
        <v>33.1</v>
      </c>
      <c r="BQ53" s="6">
        <v>19.7</v>
      </c>
      <c r="BR53" s="6">
        <v>38.6</v>
      </c>
      <c r="BS53" s="61" t="s">
        <v>166</v>
      </c>
      <c r="BT53" s="61" t="s">
        <v>166</v>
      </c>
      <c r="BU53" s="61" t="s">
        <v>166</v>
      </c>
      <c r="BV53" s="61" t="s">
        <v>166</v>
      </c>
      <c r="BW53" s="61" t="s">
        <v>166</v>
      </c>
      <c r="BX53" s="61" t="s">
        <v>166</v>
      </c>
      <c r="BY53" s="61" t="s">
        <v>166</v>
      </c>
      <c r="BZ53" s="61" t="s">
        <v>166</v>
      </c>
      <c r="CA53" s="61" t="s">
        <v>166</v>
      </c>
      <c r="CB53" s="61" t="s">
        <v>166</v>
      </c>
      <c r="CC53" s="61" t="s">
        <v>166</v>
      </c>
      <c r="CD53" s="61" t="s">
        <v>166</v>
      </c>
      <c r="CE53" s="61" t="s">
        <v>166</v>
      </c>
      <c r="CF53" s="1">
        <v>63.6</v>
      </c>
      <c r="CG53" s="1">
        <v>66</v>
      </c>
      <c r="CH53" s="1">
        <v>-2.4</v>
      </c>
      <c r="CI53" s="1">
        <v>46.7</v>
      </c>
      <c r="CJ53" s="1">
        <v>50.6</v>
      </c>
      <c r="CK53" s="16">
        <v>-3.8999999999999986</v>
      </c>
      <c r="CL53" s="1">
        <v>62.5</v>
      </c>
      <c r="CM53" s="1">
        <v>66.8</v>
      </c>
      <c r="CN53" s="1">
        <v>-4.4000000000000004</v>
      </c>
      <c r="CO53" s="1">
        <v>60</v>
      </c>
      <c r="CP53" s="1">
        <v>62.1</v>
      </c>
      <c r="CQ53" s="1">
        <f t="shared" si="33"/>
        <v>-2.1000000000000014</v>
      </c>
      <c r="CR53" s="1">
        <f t="shared" si="14"/>
        <v>2.5</v>
      </c>
      <c r="CS53" s="1">
        <f t="shared" si="32"/>
        <v>21.099999999999994</v>
      </c>
      <c r="CT53" s="1">
        <f t="shared" si="16"/>
        <v>-2.2999999999999989</v>
      </c>
    </row>
    <row r="54" spans="1:98">
      <c r="A54" s="29" t="s">
        <v>150</v>
      </c>
      <c r="B54" s="29" t="s">
        <v>151</v>
      </c>
      <c r="C54" s="34"/>
      <c r="D54" s="6">
        <v>1069547</v>
      </c>
      <c r="E54" s="6">
        <v>184031</v>
      </c>
      <c r="F54" s="6">
        <v>171843</v>
      </c>
      <c r="G54" s="6">
        <v>70927</v>
      </c>
      <c r="H54" s="6">
        <v>123553</v>
      </c>
      <c r="I54" s="6">
        <v>12188</v>
      </c>
      <c r="J54" s="6">
        <v>885516</v>
      </c>
      <c r="K54" s="6">
        <v>793150</v>
      </c>
      <c r="L54" s="6">
        <v>634714</v>
      </c>
      <c r="M54" s="6">
        <v>190427</v>
      </c>
      <c r="N54" s="6">
        <v>92366</v>
      </c>
      <c r="O54" s="6">
        <v>335911</v>
      </c>
      <c r="P54" s="6">
        <v>144794</v>
      </c>
      <c r="Q54" s="6">
        <v>144673</v>
      </c>
      <c r="R54" s="6">
        <v>87633</v>
      </c>
      <c r="S54" s="6">
        <v>144073</v>
      </c>
      <c r="T54" s="6">
        <v>121</v>
      </c>
      <c r="U54" s="6">
        <v>191117</v>
      </c>
      <c r="V54" s="6">
        <v>190636</v>
      </c>
      <c r="W54" s="6">
        <v>129300</v>
      </c>
      <c r="X54" s="6">
        <v>186045</v>
      </c>
      <c r="Y54" s="6">
        <v>481</v>
      </c>
      <c r="Z54" s="33">
        <f t="shared" si="18"/>
        <v>6.6227972461161437</v>
      </c>
      <c r="AA54" s="33">
        <f t="shared" si="19"/>
        <v>10.430754497942443</v>
      </c>
      <c r="AB54" s="33">
        <f t="shared" si="20"/>
        <v>8.3566998632540024E-2</v>
      </c>
      <c r="AC54" s="33">
        <f t="shared" si="21"/>
        <v>0.25167829130846553</v>
      </c>
      <c r="AD54" s="33">
        <f t="shared" si="22"/>
        <v>38.540789323537879</v>
      </c>
      <c r="AE54" s="33">
        <f t="shared" si="23"/>
        <v>71.677304532046847</v>
      </c>
      <c r="AF54" s="33">
        <f t="shared" si="24"/>
        <v>60.522535464176698</v>
      </c>
      <c r="AG54" s="30">
        <f t="shared" si="25"/>
        <v>67.654892029489787</v>
      </c>
      <c r="AH54" s="16">
        <v>356167</v>
      </c>
      <c r="AI54" s="16">
        <v>1451816</v>
      </c>
      <c r="AJ54" s="16">
        <v>352300</v>
      </c>
      <c r="AK54" s="16">
        <v>1471983</v>
      </c>
      <c r="AL54" s="155">
        <v>88817</v>
      </c>
      <c r="AM54" s="155">
        <v>339041</v>
      </c>
      <c r="AN54" s="16">
        <v>112000</v>
      </c>
      <c r="AO54" s="58">
        <v>490300</v>
      </c>
      <c r="AP54" s="33">
        <f t="shared" si="28"/>
        <v>24.936897578944709</v>
      </c>
      <c r="AQ54" s="33">
        <f t="shared" si="29"/>
        <v>23.352890448927415</v>
      </c>
      <c r="AR54" s="33">
        <f t="shared" si="30"/>
        <v>31.791087141640645</v>
      </c>
      <c r="AS54" s="57">
        <f t="shared" si="31"/>
        <v>33.308808593577503</v>
      </c>
      <c r="AT54" s="163">
        <v>24</v>
      </c>
      <c r="AU54" s="163">
        <v>26</v>
      </c>
      <c r="AV54" s="50">
        <v>40</v>
      </c>
      <c r="AW54" s="167">
        <v>47</v>
      </c>
      <c r="AX54" s="20" t="s">
        <v>166</v>
      </c>
      <c r="AY54" s="3" t="s">
        <v>166</v>
      </c>
      <c r="AZ54" s="3" t="s">
        <v>166</v>
      </c>
      <c r="BA54" s="4" t="s">
        <v>166</v>
      </c>
      <c r="BB54" s="16">
        <v>1.6</v>
      </c>
      <c r="BC54" s="6">
        <v>0.9</v>
      </c>
      <c r="BD54" s="16">
        <v>74.8</v>
      </c>
      <c r="BE54" s="16">
        <v>83.2</v>
      </c>
      <c r="BF54" s="211">
        <v>1805832</v>
      </c>
      <c r="BG54" s="211">
        <v>26827</v>
      </c>
      <c r="BH54" s="211">
        <v>5236</v>
      </c>
      <c r="BI54" s="33">
        <f t="shared" si="26"/>
        <v>148.55756238675582</v>
      </c>
      <c r="BJ54" s="17">
        <f t="shared" si="27"/>
        <v>28.994945266226317</v>
      </c>
      <c r="BK54" s="6">
        <v>25.3</v>
      </c>
      <c r="BL54" s="6">
        <v>9.1999999999999993</v>
      </c>
      <c r="BM54" s="6">
        <v>43.5</v>
      </c>
      <c r="BN54" s="6">
        <v>39.4</v>
      </c>
      <c r="BO54" s="6">
        <v>21.2</v>
      </c>
      <c r="BP54" s="6">
        <v>27.4</v>
      </c>
      <c r="BQ54" s="6">
        <v>10</v>
      </c>
      <c r="BR54" s="6">
        <v>24.1</v>
      </c>
      <c r="BS54" s="61" t="s">
        <v>166</v>
      </c>
      <c r="BT54" s="61" t="s">
        <v>166</v>
      </c>
      <c r="BU54" s="61" t="s">
        <v>166</v>
      </c>
      <c r="BV54" s="61" t="s">
        <v>166</v>
      </c>
      <c r="BW54" s="61" t="s">
        <v>166</v>
      </c>
      <c r="BX54" s="61" t="s">
        <v>166</v>
      </c>
      <c r="BY54" s="61" t="s">
        <v>166</v>
      </c>
      <c r="BZ54" s="61" t="s">
        <v>166</v>
      </c>
      <c r="CA54" s="61" t="s">
        <v>166</v>
      </c>
      <c r="CB54" s="61" t="s">
        <v>166</v>
      </c>
      <c r="CC54" s="61" t="s">
        <v>166</v>
      </c>
      <c r="CD54" s="61" t="s">
        <v>166</v>
      </c>
      <c r="CE54" s="61" t="s">
        <v>166</v>
      </c>
      <c r="CF54" s="1">
        <v>42.9</v>
      </c>
      <c r="CG54" s="1">
        <v>48.8</v>
      </c>
      <c r="CH54" s="1">
        <v>-5.8</v>
      </c>
      <c r="CI54" s="1">
        <v>28.8</v>
      </c>
      <c r="CJ54" s="1">
        <v>34.799999999999997</v>
      </c>
      <c r="CK54" s="16">
        <v>-5.9999999999999964</v>
      </c>
      <c r="CL54" s="1">
        <v>45.9</v>
      </c>
      <c r="CM54" s="1">
        <v>52</v>
      </c>
      <c r="CN54" s="1">
        <v>-6.1</v>
      </c>
      <c r="CO54" s="1">
        <v>37.6</v>
      </c>
      <c r="CP54" s="1">
        <v>45.7</v>
      </c>
      <c r="CQ54" s="1">
        <f t="shared" si="33"/>
        <v>-8.1000000000000014</v>
      </c>
      <c r="CR54" s="1">
        <f t="shared" si="14"/>
        <v>8.2999999999999972</v>
      </c>
      <c r="CS54" s="1">
        <f t="shared" si="32"/>
        <v>-13.799999999999997</v>
      </c>
      <c r="CT54" s="1">
        <f t="shared" si="16"/>
        <v>2.0000000000000018</v>
      </c>
    </row>
    <row r="55" spans="1:98">
      <c r="A55" s="29" t="s">
        <v>152</v>
      </c>
      <c r="B55" s="29" t="s">
        <v>153</v>
      </c>
      <c r="C55" s="34"/>
      <c r="D55" s="6">
        <v>3439809</v>
      </c>
      <c r="E55" s="6">
        <v>332893</v>
      </c>
      <c r="F55" s="6">
        <v>311123</v>
      </c>
      <c r="G55" s="6">
        <v>165458</v>
      </c>
      <c r="H55" s="6">
        <v>186638</v>
      </c>
      <c r="I55" s="6">
        <v>21770</v>
      </c>
      <c r="J55" s="6">
        <v>3106916</v>
      </c>
      <c r="K55" s="6">
        <v>2855584</v>
      </c>
      <c r="L55" s="6">
        <v>2581746</v>
      </c>
      <c r="M55" s="6">
        <v>350338</v>
      </c>
      <c r="N55" s="6">
        <v>251332</v>
      </c>
      <c r="O55" s="6">
        <v>897276</v>
      </c>
      <c r="P55" s="6">
        <v>280062</v>
      </c>
      <c r="Q55" s="6">
        <v>279272</v>
      </c>
      <c r="R55" s="6">
        <v>175021</v>
      </c>
      <c r="S55" s="6">
        <v>277252</v>
      </c>
      <c r="T55" s="6">
        <v>790</v>
      </c>
      <c r="U55" s="6">
        <v>617214</v>
      </c>
      <c r="V55" s="6">
        <v>615193</v>
      </c>
      <c r="W55" s="6">
        <v>407562</v>
      </c>
      <c r="X55" s="6">
        <v>599480</v>
      </c>
      <c r="Y55" s="6">
        <v>2021</v>
      </c>
      <c r="Z55" s="33">
        <f t="shared" si="18"/>
        <v>6.5396388629379407</v>
      </c>
      <c r="AA55" s="33">
        <f t="shared" si="19"/>
        <v>8.0894365988652428</v>
      </c>
      <c r="AB55" s="33">
        <f t="shared" si="20"/>
        <v>0.28208039648363575</v>
      </c>
      <c r="AC55" s="33">
        <f t="shared" si="21"/>
        <v>0.32743910539942384</v>
      </c>
      <c r="AD55" s="33">
        <f t="shared" si="22"/>
        <v>49.703057739273582</v>
      </c>
      <c r="AE55" s="33">
        <f t="shared" si="23"/>
        <v>83.096742879434132</v>
      </c>
      <c r="AF55" s="33">
        <f t="shared" si="24"/>
        <v>62.493662117673942</v>
      </c>
      <c r="AG55" s="30">
        <f t="shared" si="25"/>
        <v>66.03252680593765</v>
      </c>
      <c r="AH55" s="16">
        <v>675224</v>
      </c>
      <c r="AI55" s="16">
        <v>5015914</v>
      </c>
      <c r="AJ55" s="16">
        <v>646635</v>
      </c>
      <c r="AK55" s="16">
        <v>5003068</v>
      </c>
      <c r="AL55" s="155">
        <v>160046</v>
      </c>
      <c r="AM55" s="155">
        <v>950223</v>
      </c>
      <c r="AN55" s="16">
        <v>228100</v>
      </c>
      <c r="AO55" s="58">
        <v>1199900</v>
      </c>
      <c r="AP55" s="33">
        <f t="shared" si="28"/>
        <v>23.702652749309859</v>
      </c>
      <c r="AQ55" s="33">
        <f t="shared" si="29"/>
        <v>18.944164513187427</v>
      </c>
      <c r="AR55" s="33">
        <f t="shared" si="30"/>
        <v>35.274923256551219</v>
      </c>
      <c r="AS55" s="57">
        <f t="shared" si="31"/>
        <v>23.983283857025327</v>
      </c>
      <c r="AT55" s="163">
        <v>30</v>
      </c>
      <c r="AU55" s="163">
        <v>30</v>
      </c>
      <c r="AV55" s="50">
        <v>45</v>
      </c>
      <c r="AW55" s="167">
        <v>50</v>
      </c>
      <c r="AX55" s="20" t="s">
        <v>166</v>
      </c>
      <c r="AY55" s="3" t="s">
        <v>166</v>
      </c>
      <c r="AZ55" s="3" t="s">
        <v>166</v>
      </c>
      <c r="BA55" s="4" t="s">
        <v>166</v>
      </c>
      <c r="BB55" s="16">
        <v>3.7</v>
      </c>
      <c r="BC55" s="6">
        <v>1.6</v>
      </c>
      <c r="BD55" s="16">
        <v>71.8</v>
      </c>
      <c r="BE55" s="16">
        <v>81.7</v>
      </c>
      <c r="BF55" s="211">
        <v>5813568</v>
      </c>
      <c r="BG55" s="211">
        <v>90686</v>
      </c>
      <c r="BH55" s="211">
        <v>17176</v>
      </c>
      <c r="BI55" s="33">
        <f t="shared" si="26"/>
        <v>155.99026277838325</v>
      </c>
      <c r="BJ55" s="17">
        <f t="shared" si="27"/>
        <v>29.5446789303918</v>
      </c>
      <c r="BK55" s="6">
        <v>16.2</v>
      </c>
      <c r="BL55" s="6">
        <v>6.4</v>
      </c>
      <c r="BM55" s="6">
        <v>39.4</v>
      </c>
      <c r="BN55" s="6">
        <v>29.2</v>
      </c>
      <c r="BO55" s="6">
        <v>28.7</v>
      </c>
      <c r="BP55" s="6">
        <v>32.1</v>
      </c>
      <c r="BQ55" s="6">
        <v>15.7</v>
      </c>
      <c r="BR55" s="6">
        <v>32.4</v>
      </c>
      <c r="BS55" s="61" t="s">
        <v>166</v>
      </c>
      <c r="BT55" s="61" t="s">
        <v>166</v>
      </c>
      <c r="BU55" s="61" t="s">
        <v>166</v>
      </c>
      <c r="BV55" s="61" t="s">
        <v>166</v>
      </c>
      <c r="BW55" s="61" t="s">
        <v>166</v>
      </c>
      <c r="BX55" s="61" t="s">
        <v>166</v>
      </c>
      <c r="BY55" s="61" t="s">
        <v>166</v>
      </c>
      <c r="BZ55" s="61" t="s">
        <v>166</v>
      </c>
      <c r="CA55" s="61" t="s">
        <v>166</v>
      </c>
      <c r="CB55" s="61" t="s">
        <v>166</v>
      </c>
      <c r="CC55" s="61" t="s">
        <v>166</v>
      </c>
      <c r="CD55" s="61" t="s">
        <v>166</v>
      </c>
      <c r="CE55" s="61" t="s">
        <v>166</v>
      </c>
      <c r="CF55" s="1">
        <v>66.5</v>
      </c>
      <c r="CG55" s="1">
        <v>74.7</v>
      </c>
      <c r="CH55" s="1">
        <v>-8.1999999999999993</v>
      </c>
      <c r="CI55" s="1">
        <v>48</v>
      </c>
      <c r="CJ55" s="1">
        <v>56.4</v>
      </c>
      <c r="CK55" s="16">
        <v>-8.3000000000000007</v>
      </c>
      <c r="CL55" s="1">
        <v>63.9</v>
      </c>
      <c r="CM55" s="1">
        <v>71.599999999999994</v>
      </c>
      <c r="CN55" s="1">
        <v>-7.7</v>
      </c>
      <c r="CO55" s="1">
        <v>55.4</v>
      </c>
      <c r="CP55" s="1">
        <v>65.8</v>
      </c>
      <c r="CQ55" s="1">
        <f t="shared" si="33"/>
        <v>-10.399999999999999</v>
      </c>
      <c r="CR55" s="1">
        <f t="shared" si="14"/>
        <v>8.5</v>
      </c>
      <c r="CS55" s="1">
        <f t="shared" si="32"/>
        <v>19.299999999999997</v>
      </c>
      <c r="CT55" s="1">
        <f t="shared" si="16"/>
        <v>2.6999999999999984</v>
      </c>
    </row>
    <row r="56" spans="1:98" s="1" customFormat="1">
      <c r="A56" s="29" t="s">
        <v>154</v>
      </c>
      <c r="B56" s="29" t="s">
        <v>155</v>
      </c>
      <c r="D56" s="6">
        <v>341491</v>
      </c>
      <c r="E56" s="6">
        <v>37258</v>
      </c>
      <c r="F56" s="6">
        <v>30871</v>
      </c>
      <c r="G56" s="6">
        <v>20468</v>
      </c>
      <c r="H56" s="6">
        <v>14519</v>
      </c>
      <c r="I56" s="6">
        <v>6387</v>
      </c>
      <c r="J56" s="6">
        <v>304233</v>
      </c>
      <c r="K56" s="6">
        <v>257201</v>
      </c>
      <c r="L56" s="6">
        <v>243774</v>
      </c>
      <c r="M56" s="6">
        <v>21351</v>
      </c>
      <c r="N56" s="6">
        <v>47032</v>
      </c>
      <c r="O56" s="6">
        <v>85429</v>
      </c>
      <c r="P56" s="6">
        <v>30970</v>
      </c>
      <c r="Q56" s="6">
        <v>30898</v>
      </c>
      <c r="R56" s="6">
        <v>19997</v>
      </c>
      <c r="S56" s="6">
        <v>30432</v>
      </c>
      <c r="T56" s="6">
        <v>72</v>
      </c>
      <c r="U56" s="6">
        <v>54459</v>
      </c>
      <c r="V56" s="6">
        <v>54216</v>
      </c>
      <c r="W56" s="6">
        <v>36021</v>
      </c>
      <c r="X56" s="6">
        <v>52470</v>
      </c>
      <c r="Y56" s="6">
        <v>243</v>
      </c>
      <c r="Z56" s="33">
        <f t="shared" si="18"/>
        <v>17.14262708680015</v>
      </c>
      <c r="AA56" s="33">
        <f t="shared" si="19"/>
        <v>15.459203965381796</v>
      </c>
      <c r="AB56" s="33">
        <f t="shared" si="20"/>
        <v>0.23248304811107523</v>
      </c>
      <c r="AC56" s="33">
        <f t="shared" si="21"/>
        <v>0.44620723847297966</v>
      </c>
      <c r="AD56" s="33">
        <f t="shared" si="22"/>
        <v>54.935852702775243</v>
      </c>
      <c r="AE56" s="33">
        <f t="shared" si="23"/>
        <v>80.127402352801965</v>
      </c>
      <c r="AF56" s="33">
        <f t="shared" si="24"/>
        <v>64.568937681627375</v>
      </c>
      <c r="AG56" s="17">
        <f t="shared" si="25"/>
        <v>66.143337189445276</v>
      </c>
      <c r="AH56" s="16">
        <v>74131</v>
      </c>
      <c r="AI56" s="16">
        <v>499339</v>
      </c>
      <c r="AJ56" s="16">
        <v>67770</v>
      </c>
      <c r="AK56" s="16">
        <v>497967</v>
      </c>
      <c r="AL56" s="156">
        <v>12695</v>
      </c>
      <c r="AM56" s="156">
        <v>89240</v>
      </c>
      <c r="AN56" s="16">
        <v>12000</v>
      </c>
      <c r="AO56" s="58">
        <v>74300</v>
      </c>
      <c r="AP56" s="33">
        <f t="shared" si="28"/>
        <v>17.125089368820063</v>
      </c>
      <c r="AQ56" s="33">
        <f t="shared" si="29"/>
        <v>17.871626289955319</v>
      </c>
      <c r="AR56" s="33">
        <f t="shared" si="30"/>
        <v>17.706949977866312</v>
      </c>
      <c r="AS56" s="17">
        <f t="shared" si="31"/>
        <v>14.920667433785773</v>
      </c>
      <c r="AT56" s="163">
        <v>22</v>
      </c>
      <c r="AU56" s="163">
        <v>36</v>
      </c>
      <c r="AV56" s="50">
        <v>39</v>
      </c>
      <c r="AW56" s="153">
        <v>55</v>
      </c>
      <c r="AX56" s="20" t="s">
        <v>166</v>
      </c>
      <c r="AY56" s="3" t="s">
        <v>166</v>
      </c>
      <c r="AZ56" s="3" t="s">
        <v>166</v>
      </c>
      <c r="BA56" s="3" t="s">
        <v>166</v>
      </c>
      <c r="BB56" s="16">
        <v>2.2999999999999998</v>
      </c>
      <c r="BC56" s="6">
        <v>1.2</v>
      </c>
      <c r="BD56" s="16">
        <v>74.099999999999994</v>
      </c>
      <c r="BE56" s="16">
        <v>77.900000000000006</v>
      </c>
      <c r="BF56" s="211">
        <v>577737</v>
      </c>
      <c r="BG56" s="211">
        <v>10313</v>
      </c>
      <c r="BH56" s="211">
        <v>1226</v>
      </c>
      <c r="BI56" s="33">
        <f t="shared" si="26"/>
        <v>178.50682923198619</v>
      </c>
      <c r="BJ56" s="17">
        <f t="shared" si="27"/>
        <v>21.220728462951133</v>
      </c>
      <c r="BK56" s="6">
        <v>12.8</v>
      </c>
      <c r="BL56" s="6">
        <v>5.8</v>
      </c>
      <c r="BM56" s="6">
        <v>34.200000000000003</v>
      </c>
      <c r="BN56" s="6">
        <v>27.5</v>
      </c>
      <c r="BO56" s="6">
        <v>36</v>
      </c>
      <c r="BP56" s="6">
        <v>37.5</v>
      </c>
      <c r="BQ56" s="6">
        <v>17</v>
      </c>
      <c r="BR56" s="6">
        <v>29.2</v>
      </c>
      <c r="BS56" s="61" t="s">
        <v>166</v>
      </c>
      <c r="BT56" s="61" t="s">
        <v>166</v>
      </c>
      <c r="BU56" s="61" t="s">
        <v>166</v>
      </c>
      <c r="BV56" s="61" t="s">
        <v>166</v>
      </c>
      <c r="BW56" s="61" t="s">
        <v>166</v>
      </c>
      <c r="BX56" s="61" t="s">
        <v>166</v>
      </c>
      <c r="BY56" s="61" t="s">
        <v>166</v>
      </c>
      <c r="BZ56" s="61" t="s">
        <v>166</v>
      </c>
      <c r="CA56" s="61" t="s">
        <v>166</v>
      </c>
      <c r="CB56" s="61" t="s">
        <v>166</v>
      </c>
      <c r="CC56" s="61" t="s">
        <v>166</v>
      </c>
      <c r="CD56" s="61" t="s">
        <v>166</v>
      </c>
      <c r="CE56" s="61" t="s">
        <v>166</v>
      </c>
      <c r="CF56" s="1">
        <v>59.7</v>
      </c>
      <c r="CG56" s="1">
        <v>58.7</v>
      </c>
      <c r="CH56" s="1">
        <v>1</v>
      </c>
      <c r="CI56" s="1">
        <v>43.5</v>
      </c>
      <c r="CJ56" s="1">
        <v>39.9</v>
      </c>
      <c r="CK56" s="16">
        <v>3.6000000000000014</v>
      </c>
      <c r="CL56" s="1">
        <v>54.5</v>
      </c>
      <c r="CM56" s="1">
        <v>66.099999999999994</v>
      </c>
      <c r="CN56" s="1">
        <v>-11.6</v>
      </c>
      <c r="CO56" s="1">
        <v>50.9</v>
      </c>
      <c r="CP56" s="1">
        <v>52.3</v>
      </c>
      <c r="CQ56" s="1">
        <f t="shared" si="33"/>
        <v>-1.3999999999999986</v>
      </c>
      <c r="CR56" s="1">
        <f t="shared" si="14"/>
        <v>3.6000000000000014</v>
      </c>
      <c r="CS56" s="1">
        <f t="shared" si="32"/>
        <v>66.099999999999994</v>
      </c>
      <c r="CT56" s="1">
        <f t="shared" si="16"/>
        <v>-10.200000000000001</v>
      </c>
    </row>
    <row r="57" spans="1:98" s="1" customFormat="1">
      <c r="A57" s="32"/>
      <c r="B57" s="3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17"/>
      <c r="AA57" s="17"/>
      <c r="AB57" s="17"/>
      <c r="AC57" s="17"/>
      <c r="AD57" s="17"/>
      <c r="AE57" s="17"/>
      <c r="AF57" s="17"/>
      <c r="AG57" s="17"/>
      <c r="AL57" s="19"/>
      <c r="AM57" s="19"/>
      <c r="AN57" s="19"/>
      <c r="AO57" s="19"/>
      <c r="AP57" s="19"/>
      <c r="AQ57" s="19"/>
      <c r="AR57" s="19"/>
      <c r="AS57" s="19"/>
      <c r="AT57" s="3"/>
      <c r="AU57" s="3"/>
      <c r="AX57" s="3"/>
      <c r="AY57" s="3"/>
      <c r="AZ57" s="31"/>
      <c r="BA57" s="31"/>
      <c r="BB57" s="16"/>
      <c r="BC57" s="6"/>
      <c r="BD57" s="16"/>
      <c r="BE57" s="16"/>
      <c r="BF57" s="63"/>
      <c r="BG57" s="63"/>
      <c r="BH57" s="63"/>
      <c r="BI57" s="33"/>
      <c r="BJ57" s="17"/>
      <c r="BK57" s="6"/>
      <c r="BL57" s="6"/>
      <c r="BM57" s="6"/>
      <c r="BN57" s="6"/>
      <c r="BO57" s="6"/>
      <c r="BP57" s="6"/>
      <c r="BQ57" s="6"/>
      <c r="BR57" s="6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16"/>
      <c r="CG57" s="16"/>
      <c r="CH57" s="16"/>
      <c r="CK57" s="16"/>
      <c r="CL57" s="16"/>
      <c r="CM57" s="16"/>
      <c r="CN57" s="16"/>
      <c r="CR57" s="16"/>
      <c r="CS57" s="16"/>
      <c r="CT57" s="16"/>
    </row>
    <row r="58" spans="1:98" s="1" customFormat="1">
      <c r="A58" s="1" t="s">
        <v>116</v>
      </c>
      <c r="B58" s="2" t="s">
        <v>117</v>
      </c>
      <c r="C58" s="1" t="s">
        <v>158</v>
      </c>
      <c r="D58" s="6">
        <v>341473</v>
      </c>
      <c r="E58" s="6">
        <v>39456</v>
      </c>
      <c r="F58" s="6">
        <v>37079</v>
      </c>
      <c r="G58" s="6">
        <v>16197</v>
      </c>
      <c r="H58" s="6">
        <v>25362</v>
      </c>
      <c r="I58" s="6">
        <v>2377</v>
      </c>
      <c r="J58" s="6">
        <v>302017</v>
      </c>
      <c r="K58" s="6">
        <v>260808</v>
      </c>
      <c r="L58" s="6">
        <v>209353</v>
      </c>
      <c r="M58" s="6">
        <v>61981</v>
      </c>
      <c r="N58" s="6">
        <v>41209</v>
      </c>
      <c r="O58" s="6">
        <v>79925</v>
      </c>
      <c r="P58" s="6">
        <v>28785</v>
      </c>
      <c r="Q58" s="6">
        <v>28600</v>
      </c>
      <c r="R58" s="6">
        <v>14991</v>
      </c>
      <c r="S58" s="6">
        <v>28135</v>
      </c>
      <c r="T58" s="6">
        <v>185</v>
      </c>
      <c r="U58" s="6">
        <v>51140</v>
      </c>
      <c r="V58" s="6">
        <v>50577</v>
      </c>
      <c r="W58" s="6">
        <v>29685</v>
      </c>
      <c r="X58" s="6">
        <v>48384</v>
      </c>
      <c r="Y58" s="6">
        <v>563</v>
      </c>
      <c r="Z58" s="17">
        <f t="shared" ref="Z58:Z75" si="34">I58/E58*100</f>
        <v>6.0244322789943228</v>
      </c>
      <c r="AA58" s="17">
        <f t="shared" ref="AA58:AA76" si="35">N58/J58*100</f>
        <v>13.644596165116532</v>
      </c>
      <c r="AB58" s="17">
        <f t="shared" ref="AB58:AB76" si="36">T58/P58*100</f>
        <v>0.64269584853222161</v>
      </c>
      <c r="AC58" s="17">
        <f t="shared" ref="AC58:AC75" si="37">Y58/U58*100</f>
        <v>1.100899491591709</v>
      </c>
      <c r="AD58" s="17">
        <f t="shared" ref="AD58:AD74" si="38">G58/E58*100</f>
        <v>41.05079075425791</v>
      </c>
      <c r="AE58" s="17">
        <f t="shared" ref="AE58:AE75" si="39">L58/J58*100</f>
        <v>69.318283407887634</v>
      </c>
      <c r="AF58" s="17">
        <f t="shared" ref="AF58:AF74" si="40">R58/P58*100</f>
        <v>52.079207920792079</v>
      </c>
      <c r="AG58" s="17">
        <f t="shared" ref="AG58:AG74" si="41">W58/U58*100</f>
        <v>58.046538912788428</v>
      </c>
      <c r="AH58" s="65" t="s">
        <v>166</v>
      </c>
      <c r="AI58" s="65" t="s">
        <v>166</v>
      </c>
      <c r="AJ58" s="65" t="s">
        <v>166</v>
      </c>
      <c r="AK58" s="65" t="s">
        <v>166</v>
      </c>
      <c r="AL58" s="65" t="s">
        <v>166</v>
      </c>
      <c r="AM58" s="65" t="s">
        <v>166</v>
      </c>
      <c r="AN58" s="65" t="s">
        <v>166</v>
      </c>
      <c r="AO58" s="65" t="s">
        <v>166</v>
      </c>
      <c r="AP58" s="65" t="s">
        <v>166</v>
      </c>
      <c r="AQ58" s="65" t="s">
        <v>166</v>
      </c>
      <c r="AR58" s="65" t="s">
        <v>166</v>
      </c>
      <c r="AS58" s="65" t="s">
        <v>166</v>
      </c>
      <c r="AT58" s="220">
        <v>22</v>
      </c>
      <c r="AU58" s="220">
        <v>37</v>
      </c>
      <c r="AV58" s="3" t="s">
        <v>166</v>
      </c>
      <c r="AW58" s="3" t="s">
        <v>166</v>
      </c>
      <c r="AX58" s="63">
        <v>43</v>
      </c>
      <c r="AY58" s="66">
        <v>30</v>
      </c>
      <c r="AZ58" s="67">
        <v>0.20027650579819609</v>
      </c>
      <c r="BA58" s="68">
        <v>0.67</v>
      </c>
      <c r="BB58" s="16">
        <v>5.0999999999999996</v>
      </c>
      <c r="BC58" s="6">
        <v>1.9</v>
      </c>
      <c r="BD58" s="16">
        <v>72.7</v>
      </c>
      <c r="BE58" s="16">
        <v>80.599999999999994</v>
      </c>
      <c r="BF58" s="215">
        <v>560235</v>
      </c>
      <c r="BG58" s="215">
        <v>34619</v>
      </c>
      <c r="BH58" s="215">
        <v>7646</v>
      </c>
      <c r="BI58" s="33">
        <f t="shared" ref="BI58:BI71" si="42">(BG58/BF58)*10000</f>
        <v>617.93711567467221</v>
      </c>
      <c r="BJ58" s="17">
        <f t="shared" ref="BJ58:BJ71" si="43">(BH58/BF58)*10000</f>
        <v>136.47844208234045</v>
      </c>
      <c r="BK58" s="6">
        <v>17.3</v>
      </c>
      <c r="BL58" s="6">
        <v>8.8000000000000007</v>
      </c>
      <c r="BM58" s="6">
        <v>28.7</v>
      </c>
      <c r="BN58" s="6">
        <v>21.3</v>
      </c>
      <c r="BO58" s="6">
        <v>31.6</v>
      </c>
      <c r="BP58" s="6">
        <v>32.6</v>
      </c>
      <c r="BQ58" s="6">
        <v>22.4</v>
      </c>
      <c r="BR58" s="6">
        <v>37.299999999999997</v>
      </c>
      <c r="BS58" s="62" t="s">
        <v>166</v>
      </c>
      <c r="BT58" s="62" t="s">
        <v>166</v>
      </c>
      <c r="BU58" s="69">
        <v>71</v>
      </c>
      <c r="BV58" s="69">
        <v>70</v>
      </c>
      <c r="BW58" s="69">
        <v>71</v>
      </c>
      <c r="BX58" s="69">
        <v>70</v>
      </c>
      <c r="BY58" s="70">
        <v>233</v>
      </c>
      <c r="BZ58" s="70">
        <v>227</v>
      </c>
      <c r="CA58" s="70">
        <v>227</v>
      </c>
      <c r="CB58" s="18">
        <v>100</v>
      </c>
      <c r="CC58" s="70">
        <v>1</v>
      </c>
      <c r="CD58" s="70">
        <v>1</v>
      </c>
      <c r="CE58" s="71">
        <f t="shared" ref="CE58:CE65" si="44">CD58/CC58*100</f>
        <v>100</v>
      </c>
      <c r="CF58" s="1" t="s">
        <v>166</v>
      </c>
      <c r="CG58" s="1" t="s">
        <v>166</v>
      </c>
      <c r="CH58" s="1" t="s">
        <v>166</v>
      </c>
      <c r="CK58" s="16">
        <f>CI58-CJ58</f>
        <v>0</v>
      </c>
      <c r="CL58" s="1" t="s">
        <v>166</v>
      </c>
      <c r="CM58" s="1" t="s">
        <v>166</v>
      </c>
      <c r="CN58" s="1" t="s">
        <v>166</v>
      </c>
      <c r="CQ58" s="16"/>
      <c r="CR58" s="1" t="s">
        <v>166</v>
      </c>
      <c r="CS58" s="1" t="s">
        <v>166</v>
      </c>
      <c r="CT58" s="1" t="s">
        <v>166</v>
      </c>
    </row>
    <row r="59" spans="1:98" s="1" customFormat="1">
      <c r="A59" s="1" t="s">
        <v>56</v>
      </c>
      <c r="B59" s="2" t="s">
        <v>57</v>
      </c>
      <c r="C59" s="1" t="s">
        <v>159</v>
      </c>
      <c r="D59" s="6">
        <v>180074</v>
      </c>
      <c r="E59" s="6">
        <v>18153</v>
      </c>
      <c r="F59" s="6">
        <v>15592</v>
      </c>
      <c r="G59" s="6">
        <v>9657</v>
      </c>
      <c r="H59" s="6">
        <v>8910</v>
      </c>
      <c r="I59" s="6">
        <v>2561</v>
      </c>
      <c r="J59" s="6">
        <v>161921</v>
      </c>
      <c r="K59" s="6">
        <v>136986</v>
      </c>
      <c r="L59" s="6">
        <v>123673</v>
      </c>
      <c r="M59" s="6">
        <v>21475</v>
      </c>
      <c r="N59" s="6">
        <v>24935</v>
      </c>
      <c r="O59" s="6">
        <v>28637</v>
      </c>
      <c r="P59" s="6">
        <v>10470</v>
      </c>
      <c r="Q59" s="6">
        <v>10382</v>
      </c>
      <c r="R59" s="6">
        <v>5832</v>
      </c>
      <c r="S59" s="6">
        <v>10152</v>
      </c>
      <c r="T59" s="6">
        <v>88</v>
      </c>
      <c r="U59" s="6">
        <v>18167</v>
      </c>
      <c r="V59" s="6">
        <v>17960</v>
      </c>
      <c r="W59" s="6">
        <v>12764</v>
      </c>
      <c r="X59" s="6">
        <v>16826</v>
      </c>
      <c r="Y59" s="6">
        <v>207</v>
      </c>
      <c r="Z59" s="17">
        <f t="shared" si="34"/>
        <v>14.107860959621</v>
      </c>
      <c r="AA59" s="17">
        <f t="shared" si="35"/>
        <v>15.39948493401103</v>
      </c>
      <c r="AB59" s="17">
        <f t="shared" si="36"/>
        <v>0.84049665711556831</v>
      </c>
      <c r="AC59" s="17">
        <f t="shared" si="37"/>
        <v>1.1394286343369846</v>
      </c>
      <c r="AD59" s="17">
        <f t="shared" si="38"/>
        <v>53.197818542389683</v>
      </c>
      <c r="AE59" s="17">
        <f t="shared" si="39"/>
        <v>76.378604381148833</v>
      </c>
      <c r="AF59" s="17">
        <f t="shared" si="40"/>
        <v>55.702005730659025</v>
      </c>
      <c r="AG59" s="17">
        <f t="shared" si="41"/>
        <v>70.259261297957835</v>
      </c>
      <c r="AH59" s="65" t="s">
        <v>166</v>
      </c>
      <c r="AI59" s="65" t="s">
        <v>166</v>
      </c>
      <c r="AJ59" s="65" t="s">
        <v>166</v>
      </c>
      <c r="AK59" s="65" t="s">
        <v>166</v>
      </c>
      <c r="AL59" s="65" t="s">
        <v>166</v>
      </c>
      <c r="AM59" s="65" t="s">
        <v>166</v>
      </c>
      <c r="AN59" s="65" t="s">
        <v>166</v>
      </c>
      <c r="AO59" s="65" t="s">
        <v>166</v>
      </c>
      <c r="AP59" s="65" t="s">
        <v>166</v>
      </c>
      <c r="AQ59" s="65" t="s">
        <v>166</v>
      </c>
      <c r="AR59" s="65" t="s">
        <v>166</v>
      </c>
      <c r="AS59" s="65" t="s">
        <v>166</v>
      </c>
      <c r="AT59" s="153">
        <v>13</v>
      </c>
      <c r="AU59" s="153">
        <v>27</v>
      </c>
      <c r="AV59" s="3" t="s">
        <v>166</v>
      </c>
      <c r="AW59" s="3" t="s">
        <v>166</v>
      </c>
      <c r="AX59" s="63">
        <v>32</v>
      </c>
      <c r="AY59" s="66">
        <v>21</v>
      </c>
      <c r="AZ59" s="67">
        <v>0.32336608915238862</v>
      </c>
      <c r="BA59" s="68">
        <v>0.67</v>
      </c>
      <c r="BB59" s="16">
        <v>3</v>
      </c>
      <c r="BC59" s="6">
        <v>1.5</v>
      </c>
      <c r="BD59" s="16">
        <v>76.2</v>
      </c>
      <c r="BE59" s="16">
        <v>76.2</v>
      </c>
      <c r="BF59" s="216">
        <v>291992</v>
      </c>
      <c r="BG59" s="216">
        <v>14389</v>
      </c>
      <c r="BH59" s="216">
        <v>3824</v>
      </c>
      <c r="BI59" s="33">
        <f t="shared" si="42"/>
        <v>492.78747362941454</v>
      </c>
      <c r="BJ59" s="17">
        <f t="shared" si="43"/>
        <v>130.96249212307185</v>
      </c>
      <c r="BK59" s="6">
        <v>12.9</v>
      </c>
      <c r="BL59" s="6">
        <v>5.0999999999999996</v>
      </c>
      <c r="BM59" s="6">
        <v>29.5</v>
      </c>
      <c r="BN59" s="6">
        <v>22.9</v>
      </c>
      <c r="BO59" s="6">
        <v>35.1</v>
      </c>
      <c r="BP59" s="6">
        <v>34.4</v>
      </c>
      <c r="BQ59" s="6">
        <v>22.6</v>
      </c>
      <c r="BR59" s="6">
        <v>37.700000000000003</v>
      </c>
      <c r="BS59" s="62" t="s">
        <v>166</v>
      </c>
      <c r="BT59" s="62" t="s">
        <v>166</v>
      </c>
      <c r="BU59" s="69">
        <v>50</v>
      </c>
      <c r="BV59" s="69">
        <v>44</v>
      </c>
      <c r="BW59" s="69">
        <v>50</v>
      </c>
      <c r="BX59" s="69">
        <v>44</v>
      </c>
      <c r="BY59" s="70">
        <v>106</v>
      </c>
      <c r="BZ59" s="70">
        <v>101</v>
      </c>
      <c r="CA59" s="70">
        <v>101</v>
      </c>
      <c r="CB59" s="18">
        <v>100</v>
      </c>
      <c r="CC59" s="72">
        <v>3</v>
      </c>
      <c r="CD59" s="72">
        <v>3</v>
      </c>
      <c r="CE59" s="71">
        <f t="shared" si="44"/>
        <v>100</v>
      </c>
      <c r="CF59" s="1" t="s">
        <v>166</v>
      </c>
      <c r="CG59" s="1" t="s">
        <v>166</v>
      </c>
      <c r="CH59" s="1" t="s">
        <v>166</v>
      </c>
      <c r="CI59" s="16"/>
      <c r="CJ59" s="16"/>
      <c r="CK59" s="16"/>
      <c r="CL59" s="1" t="s">
        <v>166</v>
      </c>
      <c r="CM59" s="1" t="s">
        <v>166</v>
      </c>
      <c r="CN59" s="1" t="s">
        <v>166</v>
      </c>
      <c r="CO59" s="16"/>
      <c r="CP59" s="16"/>
      <c r="CQ59" s="1" t="s">
        <v>166</v>
      </c>
      <c r="CR59" s="1" t="s">
        <v>166</v>
      </c>
      <c r="CS59" s="1" t="s">
        <v>166</v>
      </c>
      <c r="CT59" s="1" t="s">
        <v>166</v>
      </c>
    </row>
    <row r="60" spans="1:98" s="1" customFormat="1">
      <c r="A60" s="1" t="s">
        <v>80</v>
      </c>
      <c r="B60" s="2" t="s">
        <v>81</v>
      </c>
      <c r="C60" s="1" t="s">
        <v>405</v>
      </c>
      <c r="D60" s="6">
        <v>43972</v>
      </c>
      <c r="E60" s="6">
        <v>2914</v>
      </c>
      <c r="F60" s="6">
        <v>2780</v>
      </c>
      <c r="G60" s="6">
        <v>1975</v>
      </c>
      <c r="H60" s="6">
        <v>1230</v>
      </c>
      <c r="I60" s="6">
        <v>134</v>
      </c>
      <c r="J60" s="6">
        <v>41058</v>
      </c>
      <c r="K60" s="6">
        <v>38331</v>
      </c>
      <c r="L60" s="6">
        <v>36892</v>
      </c>
      <c r="M60" s="6">
        <v>1892</v>
      </c>
      <c r="N60" s="6">
        <v>2727</v>
      </c>
      <c r="O60" s="6">
        <v>14564</v>
      </c>
      <c r="P60" s="6">
        <v>4377</v>
      </c>
      <c r="Q60" s="6">
        <v>4359</v>
      </c>
      <c r="R60" s="6">
        <v>3050</v>
      </c>
      <c r="S60" s="6">
        <v>4212</v>
      </c>
      <c r="T60" s="6">
        <v>18</v>
      </c>
      <c r="U60" s="6">
        <v>10187</v>
      </c>
      <c r="V60" s="6">
        <v>10028</v>
      </c>
      <c r="W60" s="6">
        <v>6837</v>
      </c>
      <c r="X60" s="6">
        <v>9472</v>
      </c>
      <c r="Y60" s="6">
        <v>159</v>
      </c>
      <c r="Z60" s="17">
        <f t="shared" si="34"/>
        <v>4.5984900480439261</v>
      </c>
      <c r="AA60" s="17">
        <f t="shared" si="35"/>
        <v>6.6418237615081104</v>
      </c>
      <c r="AB60" s="17">
        <f t="shared" si="36"/>
        <v>0.411240575736806</v>
      </c>
      <c r="AC60" s="17">
        <f t="shared" si="37"/>
        <v>1.5608128006282518</v>
      </c>
      <c r="AD60" s="17">
        <f t="shared" si="38"/>
        <v>67.776252573781747</v>
      </c>
      <c r="AE60" s="17">
        <f t="shared" si="39"/>
        <v>89.853378147985779</v>
      </c>
      <c r="AF60" s="17">
        <f t="shared" si="40"/>
        <v>69.682430888736576</v>
      </c>
      <c r="AG60" s="17">
        <f t="shared" si="41"/>
        <v>67.114950427014819</v>
      </c>
      <c r="AH60" s="65" t="s">
        <v>166</v>
      </c>
      <c r="AI60" s="65" t="s">
        <v>166</v>
      </c>
      <c r="AJ60" s="65" t="s">
        <v>166</v>
      </c>
      <c r="AK60" s="65" t="s">
        <v>166</v>
      </c>
      <c r="AL60" s="65" t="s">
        <v>166</v>
      </c>
      <c r="AM60" s="65" t="s">
        <v>166</v>
      </c>
      <c r="AN60" s="65" t="s">
        <v>166</v>
      </c>
      <c r="AO60" s="65" t="s">
        <v>166</v>
      </c>
      <c r="AP60" s="65" t="s">
        <v>166</v>
      </c>
      <c r="AQ60" s="65" t="s">
        <v>166</v>
      </c>
      <c r="AR60" s="65" t="s">
        <v>166</v>
      </c>
      <c r="AS60" s="65" t="s">
        <v>166</v>
      </c>
      <c r="AT60" s="65" t="s">
        <v>166</v>
      </c>
      <c r="AU60" s="153">
        <v>51</v>
      </c>
      <c r="AV60" s="3"/>
      <c r="AW60" s="3"/>
      <c r="AX60" s="63">
        <v>47</v>
      </c>
      <c r="AY60" s="66" t="s">
        <v>166</v>
      </c>
      <c r="AZ60" s="67" t="s">
        <v>166</v>
      </c>
      <c r="BA60" s="68" t="s">
        <v>166</v>
      </c>
      <c r="BB60" s="16">
        <v>5.4</v>
      </c>
      <c r="BC60" s="6">
        <v>7</v>
      </c>
      <c r="BD60" s="16">
        <v>72.400000000000006</v>
      </c>
      <c r="BE60" s="16">
        <v>80</v>
      </c>
      <c r="BF60" s="2" t="s">
        <v>166</v>
      </c>
      <c r="BG60" s="2" t="s">
        <v>166</v>
      </c>
      <c r="BH60" s="2" t="s">
        <v>166</v>
      </c>
      <c r="BI60" s="33" t="s">
        <v>166</v>
      </c>
      <c r="BJ60" s="17" t="s">
        <v>166</v>
      </c>
      <c r="BK60" s="6">
        <v>10</v>
      </c>
      <c r="BL60" s="6">
        <v>3.2</v>
      </c>
      <c r="BM60" s="6">
        <v>25.2</v>
      </c>
      <c r="BN60" s="6">
        <v>13.6</v>
      </c>
      <c r="BO60" s="6">
        <v>31.4</v>
      </c>
      <c r="BP60" s="6">
        <v>21.5</v>
      </c>
      <c r="BQ60" s="6">
        <v>33.4</v>
      </c>
      <c r="BR60" s="6">
        <v>61.7</v>
      </c>
      <c r="BS60" s="62" t="s">
        <v>166</v>
      </c>
      <c r="BT60" s="62" t="s">
        <v>166</v>
      </c>
      <c r="BU60" s="69" t="s">
        <v>166</v>
      </c>
      <c r="BV60" s="69" t="s">
        <v>166</v>
      </c>
      <c r="BW60" s="69" t="s">
        <v>166</v>
      </c>
      <c r="BX60" s="69" t="s">
        <v>166</v>
      </c>
      <c r="BY60" s="70" t="s">
        <v>166</v>
      </c>
      <c r="BZ60" s="70" t="s">
        <v>166</v>
      </c>
      <c r="CA60" s="70" t="s">
        <v>166</v>
      </c>
      <c r="CB60" s="18" t="s">
        <v>166</v>
      </c>
      <c r="CC60" s="72" t="s">
        <v>166</v>
      </c>
      <c r="CD60" s="72" t="s">
        <v>166</v>
      </c>
      <c r="CE60" s="71" t="s">
        <v>166</v>
      </c>
      <c r="CF60" s="72" t="s">
        <v>166</v>
      </c>
      <c r="CG60" s="1" t="s">
        <v>166</v>
      </c>
      <c r="CH60" s="1" t="s">
        <v>166</v>
      </c>
      <c r="CI60" s="1" t="s">
        <v>166</v>
      </c>
      <c r="CJ60" s="1" t="s">
        <v>166</v>
      </c>
      <c r="CK60" s="1" t="s">
        <v>166</v>
      </c>
      <c r="CL60" s="1" t="s">
        <v>166</v>
      </c>
      <c r="CM60" s="1" t="s">
        <v>166</v>
      </c>
      <c r="CN60" s="1" t="s">
        <v>166</v>
      </c>
      <c r="CO60" s="1" t="s">
        <v>166</v>
      </c>
      <c r="CP60" s="1" t="s">
        <v>166</v>
      </c>
      <c r="CQ60" s="1" t="s">
        <v>166</v>
      </c>
      <c r="CR60" s="1" t="s">
        <v>166</v>
      </c>
      <c r="CS60" s="1" t="s">
        <v>166</v>
      </c>
      <c r="CT60" s="1" t="s">
        <v>166</v>
      </c>
    </row>
    <row r="61" spans="1:98" s="1" customFormat="1">
      <c r="A61" s="1" t="s">
        <v>120</v>
      </c>
      <c r="B61" s="2" t="s">
        <v>121</v>
      </c>
      <c r="C61" s="1" t="s">
        <v>161</v>
      </c>
      <c r="D61" s="6">
        <v>56383</v>
      </c>
      <c r="E61" s="6">
        <v>5411</v>
      </c>
      <c r="F61" s="6">
        <v>4714</v>
      </c>
      <c r="G61" s="6">
        <v>2056</v>
      </c>
      <c r="H61" s="6">
        <v>3088</v>
      </c>
      <c r="I61" s="6">
        <v>697</v>
      </c>
      <c r="J61" s="6">
        <v>50972</v>
      </c>
      <c r="K61" s="6">
        <v>43453</v>
      </c>
      <c r="L61" s="6">
        <v>40486</v>
      </c>
      <c r="M61" s="6">
        <v>3886</v>
      </c>
      <c r="N61" s="6">
        <v>7519</v>
      </c>
      <c r="O61" s="6">
        <v>15708</v>
      </c>
      <c r="P61" s="6">
        <v>5215</v>
      </c>
      <c r="Q61" s="6">
        <v>5179</v>
      </c>
      <c r="R61" s="6">
        <v>2967</v>
      </c>
      <c r="S61" s="6">
        <v>5133</v>
      </c>
      <c r="T61" s="6">
        <v>36</v>
      </c>
      <c r="U61" s="6">
        <v>10493</v>
      </c>
      <c r="V61" s="6">
        <v>10433</v>
      </c>
      <c r="W61" s="6">
        <v>5750</v>
      </c>
      <c r="X61" s="6">
        <v>10216</v>
      </c>
      <c r="Y61" s="6">
        <v>60</v>
      </c>
      <c r="Z61" s="17">
        <f t="shared" si="34"/>
        <v>12.88116799112918</v>
      </c>
      <c r="AA61" s="17">
        <f t="shared" si="35"/>
        <v>14.751235972690891</v>
      </c>
      <c r="AB61" s="17">
        <f t="shared" si="36"/>
        <v>0.69031639501438158</v>
      </c>
      <c r="AC61" s="17">
        <f t="shared" si="37"/>
        <v>0.57180977794720289</v>
      </c>
      <c r="AD61" s="17">
        <f t="shared" si="38"/>
        <v>37.996673442986513</v>
      </c>
      <c r="AE61" s="17">
        <f t="shared" si="39"/>
        <v>79.427921211645611</v>
      </c>
      <c r="AF61" s="17">
        <f t="shared" si="40"/>
        <v>56.893576222435286</v>
      </c>
      <c r="AG61" s="17">
        <f t="shared" si="41"/>
        <v>54.798437053273609</v>
      </c>
      <c r="AH61" s="65" t="s">
        <v>166</v>
      </c>
      <c r="AI61" s="65" t="s">
        <v>166</v>
      </c>
      <c r="AJ61" s="65" t="s">
        <v>166</v>
      </c>
      <c r="AK61" s="65" t="s">
        <v>166</v>
      </c>
      <c r="AL61" s="65" t="s">
        <v>166</v>
      </c>
      <c r="AM61" s="65" t="s">
        <v>166</v>
      </c>
      <c r="AN61" s="65" t="s">
        <v>166</v>
      </c>
      <c r="AO61" s="65" t="s">
        <v>166</v>
      </c>
      <c r="AP61" s="65" t="s">
        <v>166</v>
      </c>
      <c r="AQ61" s="65" t="s">
        <v>166</v>
      </c>
      <c r="AR61" s="65" t="s">
        <v>166</v>
      </c>
      <c r="AS61" s="65" t="s">
        <v>166</v>
      </c>
      <c r="AT61" s="1" t="s">
        <v>166</v>
      </c>
      <c r="AU61" s="153">
        <v>26</v>
      </c>
      <c r="AV61" s="3" t="s">
        <v>166</v>
      </c>
      <c r="AW61" s="3" t="s">
        <v>166</v>
      </c>
      <c r="AX61" s="63">
        <v>36</v>
      </c>
      <c r="AY61" s="66">
        <v>26</v>
      </c>
      <c r="AZ61" s="67">
        <v>0.21680028316509284</v>
      </c>
      <c r="BA61" s="68">
        <v>0.69</v>
      </c>
      <c r="BB61" s="16">
        <v>2.8</v>
      </c>
      <c r="BC61" s="6">
        <v>1.2</v>
      </c>
      <c r="BD61" s="16">
        <v>64.599999999999994</v>
      </c>
      <c r="BE61" s="16">
        <v>74.900000000000006</v>
      </c>
      <c r="BF61" s="215">
        <v>93186</v>
      </c>
      <c r="BG61" s="215">
        <v>4798</v>
      </c>
      <c r="BH61" s="215" t="s">
        <v>166</v>
      </c>
      <c r="BI61" s="17">
        <f t="shared" si="42"/>
        <v>514.88421007447471</v>
      </c>
      <c r="BJ61" s="17" t="e">
        <f t="shared" si="43"/>
        <v>#VALUE!</v>
      </c>
      <c r="BK61" s="6">
        <v>16.100000000000001</v>
      </c>
      <c r="BL61" s="6">
        <v>5.6</v>
      </c>
      <c r="BM61" s="6">
        <v>26.8</v>
      </c>
      <c r="BN61" s="6">
        <v>15.4</v>
      </c>
      <c r="BO61" s="6">
        <v>28</v>
      </c>
      <c r="BP61" s="6">
        <v>27</v>
      </c>
      <c r="BQ61" s="6">
        <v>29.2</v>
      </c>
      <c r="BR61" s="6">
        <v>52</v>
      </c>
      <c r="BS61" s="62" t="s">
        <v>166</v>
      </c>
      <c r="BT61" s="62" t="s">
        <v>166</v>
      </c>
      <c r="BU61" s="69">
        <v>12</v>
      </c>
      <c r="BV61" s="69">
        <v>13</v>
      </c>
      <c r="BW61" s="69">
        <v>12</v>
      </c>
      <c r="BX61" s="69">
        <v>13</v>
      </c>
      <c r="BY61" s="221">
        <v>23</v>
      </c>
      <c r="BZ61" s="221">
        <v>23</v>
      </c>
      <c r="CA61" s="221">
        <v>23</v>
      </c>
      <c r="CB61" s="222">
        <v>100</v>
      </c>
      <c r="CC61" s="72">
        <v>1</v>
      </c>
      <c r="CD61" s="72">
        <v>1</v>
      </c>
      <c r="CE61" s="71">
        <f t="shared" si="44"/>
        <v>100</v>
      </c>
      <c r="CF61" s="1" t="s">
        <v>166</v>
      </c>
      <c r="CG61" s="1" t="s">
        <v>166</v>
      </c>
      <c r="CH61" s="1" t="s">
        <v>166</v>
      </c>
      <c r="CI61" s="1" t="s">
        <v>166</v>
      </c>
      <c r="CJ61" s="1" t="s">
        <v>166</v>
      </c>
      <c r="CK61" s="1" t="s">
        <v>166</v>
      </c>
      <c r="CL61" s="1" t="s">
        <v>166</v>
      </c>
      <c r="CM61" s="1" t="s">
        <v>166</v>
      </c>
      <c r="CN61" s="1" t="s">
        <v>166</v>
      </c>
      <c r="CO61" s="1" t="s">
        <v>166</v>
      </c>
      <c r="CP61" s="1" t="s">
        <v>166</v>
      </c>
      <c r="CQ61" s="1" t="s">
        <v>166</v>
      </c>
      <c r="CR61" s="1" t="s">
        <v>166</v>
      </c>
      <c r="CS61" s="1" t="s">
        <v>166</v>
      </c>
      <c r="CT61" s="1" t="s">
        <v>166</v>
      </c>
    </row>
    <row r="62" spans="1:98" s="1" customFormat="1">
      <c r="A62" s="1" t="s">
        <v>140</v>
      </c>
      <c r="B62" s="2" t="s">
        <v>141</v>
      </c>
      <c r="C62" s="1" t="s">
        <v>162</v>
      </c>
      <c r="D62" s="6">
        <v>646114</v>
      </c>
      <c r="E62" s="6">
        <v>44345</v>
      </c>
      <c r="F62" s="6">
        <v>38450</v>
      </c>
      <c r="G62" s="6">
        <v>25232</v>
      </c>
      <c r="H62" s="6">
        <v>17609</v>
      </c>
      <c r="I62" s="6">
        <v>5895</v>
      </c>
      <c r="J62" s="6">
        <v>601769</v>
      </c>
      <c r="K62" s="6">
        <v>495902</v>
      </c>
      <c r="L62" s="6">
        <v>470820</v>
      </c>
      <c r="M62" s="6">
        <v>35101</v>
      </c>
      <c r="N62" s="6">
        <v>105867</v>
      </c>
      <c r="O62" s="6">
        <v>79645</v>
      </c>
      <c r="P62" s="6">
        <v>25082</v>
      </c>
      <c r="Q62" s="6">
        <v>24334</v>
      </c>
      <c r="R62" s="6">
        <v>14807</v>
      </c>
      <c r="S62" s="6">
        <v>23784</v>
      </c>
      <c r="T62" s="6">
        <v>748</v>
      </c>
      <c r="U62" s="6">
        <v>54563</v>
      </c>
      <c r="V62" s="6">
        <v>53604</v>
      </c>
      <c r="W62" s="6">
        <v>36455</v>
      </c>
      <c r="X62" s="6">
        <v>49679</v>
      </c>
      <c r="Y62" s="6">
        <v>959</v>
      </c>
      <c r="Z62" s="17">
        <f t="shared" si="34"/>
        <v>13.293494193257413</v>
      </c>
      <c r="AA62" s="17">
        <f t="shared" si="35"/>
        <v>17.592631059426459</v>
      </c>
      <c r="AB62" s="17">
        <f t="shared" si="36"/>
        <v>2.9822183238976159</v>
      </c>
      <c r="AC62" s="17">
        <f t="shared" si="37"/>
        <v>1.7576013049135859</v>
      </c>
      <c r="AD62" s="17">
        <f t="shared" si="38"/>
        <v>56.899312211072271</v>
      </c>
      <c r="AE62" s="17">
        <f t="shared" si="39"/>
        <v>78.239324391917833</v>
      </c>
      <c r="AF62" s="17">
        <f t="shared" si="40"/>
        <v>59.034367275336898</v>
      </c>
      <c r="AG62" s="17">
        <f t="shared" si="41"/>
        <v>66.812675256125942</v>
      </c>
      <c r="AH62" s="65" t="s">
        <v>166</v>
      </c>
      <c r="AI62" s="65" t="s">
        <v>166</v>
      </c>
      <c r="AJ62" s="65" t="s">
        <v>166</v>
      </c>
      <c r="AK62" s="65" t="s">
        <v>166</v>
      </c>
      <c r="AL62" s="65" t="s">
        <v>166</v>
      </c>
      <c r="AM62" s="65" t="s">
        <v>166</v>
      </c>
      <c r="AN62" s="65" t="s">
        <v>166</v>
      </c>
      <c r="AO62" s="65" t="s">
        <v>166</v>
      </c>
      <c r="AP62" s="65" t="s">
        <v>166</v>
      </c>
      <c r="AQ62" s="65" t="s">
        <v>166</v>
      </c>
      <c r="AR62" s="65" t="s">
        <v>166</v>
      </c>
      <c r="AS62" s="65" t="s">
        <v>166</v>
      </c>
      <c r="AT62" s="153">
        <v>27</v>
      </c>
      <c r="AU62" s="153">
        <v>29</v>
      </c>
      <c r="AV62" s="3" t="s">
        <v>166</v>
      </c>
      <c r="AW62" s="3" t="s">
        <v>166</v>
      </c>
      <c r="AX62" s="63">
        <v>40</v>
      </c>
      <c r="AY62" s="66">
        <v>34</v>
      </c>
      <c r="AZ62" s="67">
        <v>0.28342235638352109</v>
      </c>
      <c r="BA62" s="68">
        <v>0.377</v>
      </c>
      <c r="BB62" s="16">
        <v>7</v>
      </c>
      <c r="BC62" s="6">
        <v>3.6</v>
      </c>
      <c r="BD62" s="16">
        <v>67.099999999999994</v>
      </c>
      <c r="BE62" s="16">
        <v>74.400000000000006</v>
      </c>
      <c r="BF62" s="215">
        <v>973344</v>
      </c>
      <c r="BG62" s="215">
        <v>33655</v>
      </c>
      <c r="BH62" s="215">
        <v>3720</v>
      </c>
      <c r="BI62" s="17">
        <f t="shared" si="42"/>
        <v>345.76675872045234</v>
      </c>
      <c r="BJ62" s="17">
        <f t="shared" si="43"/>
        <v>38.218759246474008</v>
      </c>
      <c r="BK62" s="6">
        <v>18.899999999999999</v>
      </c>
      <c r="BL62" s="6">
        <v>9.9</v>
      </c>
      <c r="BM62" s="6">
        <v>24.4</v>
      </c>
      <c r="BN62" s="6">
        <v>15</v>
      </c>
      <c r="BO62" s="6">
        <v>26.3</v>
      </c>
      <c r="BP62" s="6">
        <v>22.2</v>
      </c>
      <c r="BQ62" s="6">
        <v>30.5</v>
      </c>
      <c r="BR62" s="6">
        <v>52.9</v>
      </c>
      <c r="BS62" s="69">
        <v>3</v>
      </c>
      <c r="BT62" s="69">
        <v>3</v>
      </c>
      <c r="BU62" s="69">
        <v>51</v>
      </c>
      <c r="BV62" s="69">
        <v>46</v>
      </c>
      <c r="BW62" s="69">
        <v>51</v>
      </c>
      <c r="BX62" s="69">
        <v>46</v>
      </c>
      <c r="BY62" s="223">
        <v>828</v>
      </c>
      <c r="BZ62" s="223">
        <v>827</v>
      </c>
      <c r="CA62" s="223">
        <v>519</v>
      </c>
      <c r="CB62" s="222">
        <v>62.756952841596124</v>
      </c>
      <c r="CC62" s="72">
        <v>47</v>
      </c>
      <c r="CD62" s="72">
        <v>47</v>
      </c>
      <c r="CE62" s="71">
        <f t="shared" si="44"/>
        <v>100</v>
      </c>
      <c r="CF62" s="1" t="s">
        <v>166</v>
      </c>
      <c r="CG62" s="1" t="s">
        <v>166</v>
      </c>
      <c r="CH62" s="1" t="s">
        <v>166</v>
      </c>
      <c r="CI62" s="1" t="s">
        <v>166</v>
      </c>
      <c r="CJ62" s="1" t="s">
        <v>166</v>
      </c>
      <c r="CK62" s="1" t="s">
        <v>166</v>
      </c>
      <c r="CL62" s="1" t="s">
        <v>166</v>
      </c>
      <c r="CM62" s="1" t="s">
        <v>166</v>
      </c>
      <c r="CN62" s="1" t="s">
        <v>166</v>
      </c>
      <c r="CO62" s="1" t="s">
        <v>166</v>
      </c>
      <c r="CP62" s="1" t="s">
        <v>166</v>
      </c>
      <c r="CQ62" s="1" t="s">
        <v>166</v>
      </c>
      <c r="CR62" s="1" t="s">
        <v>166</v>
      </c>
      <c r="CS62" s="1" t="s">
        <v>166</v>
      </c>
      <c r="CT62" s="1" t="s">
        <v>166</v>
      </c>
    </row>
    <row r="63" spans="1:98" s="1" customFormat="1">
      <c r="A63" s="1" t="s">
        <v>94</v>
      </c>
      <c r="B63" s="2" t="s">
        <v>95</v>
      </c>
      <c r="C63" s="1" t="s">
        <v>163</v>
      </c>
      <c r="D63" s="6">
        <v>392096</v>
      </c>
      <c r="E63" s="6">
        <v>52372</v>
      </c>
      <c r="F63" s="6">
        <v>49033</v>
      </c>
      <c r="G63" s="6">
        <v>17560</v>
      </c>
      <c r="H63" s="6">
        <v>36607</v>
      </c>
      <c r="I63" s="6">
        <v>3339</v>
      </c>
      <c r="J63" s="6">
        <v>339724</v>
      </c>
      <c r="K63" s="6">
        <v>305747</v>
      </c>
      <c r="L63" s="6">
        <v>233478</v>
      </c>
      <c r="M63" s="6">
        <v>83916</v>
      </c>
      <c r="N63" s="6">
        <v>33977</v>
      </c>
      <c r="O63" s="6">
        <v>78158</v>
      </c>
      <c r="P63" s="6">
        <v>30784</v>
      </c>
      <c r="Q63" s="6">
        <v>30643</v>
      </c>
      <c r="R63" s="6">
        <v>14609</v>
      </c>
      <c r="S63" s="6">
        <v>30140</v>
      </c>
      <c r="T63" s="6">
        <v>141</v>
      </c>
      <c r="U63" s="6">
        <v>47374</v>
      </c>
      <c r="V63" s="6">
        <v>46838</v>
      </c>
      <c r="W63" s="6">
        <v>28066</v>
      </c>
      <c r="X63" s="6">
        <v>44568</v>
      </c>
      <c r="Y63" s="6">
        <v>536</v>
      </c>
      <c r="Z63" s="17">
        <f t="shared" si="34"/>
        <v>6.3755441839150686</v>
      </c>
      <c r="AA63" s="17">
        <f t="shared" si="35"/>
        <v>10.001354040338628</v>
      </c>
      <c r="AB63" s="17">
        <f t="shared" si="36"/>
        <v>0.45803014553014554</v>
      </c>
      <c r="AC63" s="17">
        <f t="shared" si="37"/>
        <v>1.1314222991514333</v>
      </c>
      <c r="AD63" s="17">
        <f t="shared" si="38"/>
        <v>33.529366837241277</v>
      </c>
      <c r="AE63" s="17">
        <f t="shared" si="39"/>
        <v>68.725789170032144</v>
      </c>
      <c r="AF63" s="17">
        <f t="shared" si="40"/>
        <v>47.456470893970895</v>
      </c>
      <c r="AG63" s="17">
        <f t="shared" si="41"/>
        <v>59.243466880567397</v>
      </c>
      <c r="AH63" s="65" t="s">
        <v>166</v>
      </c>
      <c r="AI63" s="65" t="s">
        <v>166</v>
      </c>
      <c r="AJ63" s="65" t="s">
        <v>166</v>
      </c>
      <c r="AK63" s="65" t="s">
        <v>166</v>
      </c>
      <c r="AL63" s="65" t="s">
        <v>166</v>
      </c>
      <c r="AM63" s="65" t="s">
        <v>166</v>
      </c>
      <c r="AN63" s="65" t="s">
        <v>166</v>
      </c>
      <c r="AO63" s="65" t="s">
        <v>166</v>
      </c>
      <c r="AP63" s="65" t="s">
        <v>166</v>
      </c>
      <c r="AQ63" s="65" t="s">
        <v>166</v>
      </c>
      <c r="AR63" s="65" t="s">
        <v>166</v>
      </c>
      <c r="AS63" s="65" t="s">
        <v>166</v>
      </c>
      <c r="AT63" s="153">
        <v>25</v>
      </c>
      <c r="AU63" s="153">
        <v>33</v>
      </c>
      <c r="AV63" s="3" t="s">
        <v>166</v>
      </c>
      <c r="AW63" s="3" t="s">
        <v>166</v>
      </c>
      <c r="AX63" s="63">
        <v>69</v>
      </c>
      <c r="AY63" s="66">
        <v>57</v>
      </c>
      <c r="AZ63" s="67">
        <v>3.3209536089777759E-2</v>
      </c>
      <c r="BA63" s="68">
        <v>0.16</v>
      </c>
      <c r="BB63" s="16">
        <v>24.4</v>
      </c>
      <c r="BC63" s="6">
        <v>17.600000000000001</v>
      </c>
      <c r="BD63" s="16">
        <v>51.5</v>
      </c>
      <c r="BE63" s="16">
        <v>60.5</v>
      </c>
      <c r="BF63" s="215">
        <v>605436</v>
      </c>
      <c r="BG63" s="215">
        <v>27217</v>
      </c>
      <c r="BH63" s="215">
        <v>11100</v>
      </c>
      <c r="BI63" s="17">
        <f t="shared" si="42"/>
        <v>449.54379984011518</v>
      </c>
      <c r="BJ63" s="17">
        <f t="shared" si="43"/>
        <v>183.33894912096406</v>
      </c>
      <c r="BK63" s="6">
        <v>29.4</v>
      </c>
      <c r="BL63" s="6">
        <v>11.4</v>
      </c>
      <c r="BM63" s="6">
        <v>35.4</v>
      </c>
      <c r="BN63" s="6">
        <v>28.4</v>
      </c>
      <c r="BO63" s="6">
        <v>22.4</v>
      </c>
      <c r="BP63" s="6">
        <v>24.2</v>
      </c>
      <c r="BQ63" s="6">
        <v>12.9</v>
      </c>
      <c r="BR63" s="6">
        <v>36.1</v>
      </c>
      <c r="BS63" s="69">
        <v>10</v>
      </c>
      <c r="BT63" s="69">
        <v>10</v>
      </c>
      <c r="BU63" s="69">
        <v>88</v>
      </c>
      <c r="BV63" s="69">
        <v>87</v>
      </c>
      <c r="BW63" s="69">
        <v>88</v>
      </c>
      <c r="BX63" s="69">
        <v>87</v>
      </c>
      <c r="BY63" s="221">
        <v>3816</v>
      </c>
      <c r="BZ63" s="221">
        <v>3614</v>
      </c>
      <c r="CA63" s="221">
        <v>3566</v>
      </c>
      <c r="CB63" s="222">
        <v>98.671831765356941</v>
      </c>
      <c r="CC63" s="72">
        <v>89</v>
      </c>
      <c r="CD63" s="72">
        <v>71</v>
      </c>
      <c r="CE63" s="71">
        <f t="shared" si="44"/>
        <v>79.775280898876403</v>
      </c>
      <c r="CF63" s="1" t="s">
        <v>166</v>
      </c>
      <c r="CG63" s="1" t="s">
        <v>166</v>
      </c>
      <c r="CH63" s="1" t="s">
        <v>166</v>
      </c>
      <c r="CI63" s="1" t="s">
        <v>166</v>
      </c>
      <c r="CJ63" s="1" t="s">
        <v>166</v>
      </c>
      <c r="CK63" s="1" t="s">
        <v>166</v>
      </c>
      <c r="CL63" s="1" t="s">
        <v>166</v>
      </c>
      <c r="CM63" s="1" t="s">
        <v>166</v>
      </c>
      <c r="CN63" s="1" t="s">
        <v>166</v>
      </c>
      <c r="CO63" s="1" t="s">
        <v>166</v>
      </c>
      <c r="CP63" s="1" t="s">
        <v>166</v>
      </c>
      <c r="CQ63" s="1" t="s">
        <v>166</v>
      </c>
      <c r="CR63" s="1" t="s">
        <v>166</v>
      </c>
      <c r="CS63" s="1" t="s">
        <v>166</v>
      </c>
      <c r="CT63" s="1" t="s">
        <v>166</v>
      </c>
    </row>
    <row r="64" spans="1:98" s="1" customFormat="1">
      <c r="A64" s="1" t="s">
        <v>90</v>
      </c>
      <c r="B64" s="2" t="s">
        <v>91</v>
      </c>
      <c r="C64" s="1" t="s">
        <v>164</v>
      </c>
      <c r="D64" s="6">
        <v>140453</v>
      </c>
      <c r="E64" s="6">
        <v>19486</v>
      </c>
      <c r="F64" s="6">
        <v>16617</v>
      </c>
      <c r="G64" s="6">
        <v>8162</v>
      </c>
      <c r="H64" s="6">
        <v>9905</v>
      </c>
      <c r="I64" s="6">
        <v>2869</v>
      </c>
      <c r="J64" s="6">
        <v>120967</v>
      </c>
      <c r="K64" s="6">
        <v>101170</v>
      </c>
      <c r="L64" s="6">
        <v>87373</v>
      </c>
      <c r="M64" s="6">
        <v>16382</v>
      </c>
      <c r="N64" s="6">
        <v>19797</v>
      </c>
      <c r="O64" s="6">
        <v>29559</v>
      </c>
      <c r="P64" s="6">
        <v>12626</v>
      </c>
      <c r="Q64" s="6">
        <v>12605</v>
      </c>
      <c r="R64" s="6">
        <v>6102</v>
      </c>
      <c r="S64" s="6">
        <v>12268</v>
      </c>
      <c r="T64" s="6">
        <v>21</v>
      </c>
      <c r="U64" s="6">
        <v>16933</v>
      </c>
      <c r="V64" s="6">
        <v>16824</v>
      </c>
      <c r="W64" s="6">
        <v>10519</v>
      </c>
      <c r="X64" s="6">
        <v>15750</v>
      </c>
      <c r="Y64" s="6">
        <v>109</v>
      </c>
      <c r="Z64" s="17">
        <f t="shared" si="34"/>
        <v>14.723391152622394</v>
      </c>
      <c r="AA64" s="17">
        <f t="shared" si="35"/>
        <v>16.365620375804969</v>
      </c>
      <c r="AB64" s="17">
        <f t="shared" si="36"/>
        <v>0.16632345952795818</v>
      </c>
      <c r="AC64" s="17">
        <f t="shared" si="37"/>
        <v>0.64371345892635679</v>
      </c>
      <c r="AD64" s="17">
        <f t="shared" si="38"/>
        <v>41.88648260289439</v>
      </c>
      <c r="AE64" s="17">
        <f t="shared" si="39"/>
        <v>72.228789669909972</v>
      </c>
      <c r="AF64" s="17">
        <f t="shared" si="40"/>
        <v>48.328845239980993</v>
      </c>
      <c r="AG64" s="17">
        <f t="shared" si="41"/>
        <v>62.121301600425205</v>
      </c>
      <c r="AH64" s="65" t="s">
        <v>166</v>
      </c>
      <c r="AI64" s="65" t="s">
        <v>166</v>
      </c>
      <c r="AJ64" s="65" t="s">
        <v>166</v>
      </c>
      <c r="AK64" s="65" t="s">
        <v>166</v>
      </c>
      <c r="AL64" s="65" t="s">
        <v>166</v>
      </c>
      <c r="AM64" s="65" t="s">
        <v>166</v>
      </c>
      <c r="AN64" s="65" t="s">
        <v>166</v>
      </c>
      <c r="AO64" s="65" t="s">
        <v>166</v>
      </c>
      <c r="AP64" s="65" t="s">
        <v>166</v>
      </c>
      <c r="AQ64" s="65" t="s">
        <v>166</v>
      </c>
      <c r="AR64" s="65" t="s">
        <v>166</v>
      </c>
      <c r="AS64" s="65" t="s">
        <v>166</v>
      </c>
      <c r="AT64" s="153">
        <v>20</v>
      </c>
      <c r="AU64" s="153">
        <v>22</v>
      </c>
      <c r="AV64" s="3" t="s">
        <v>166</v>
      </c>
      <c r="AW64" s="3" t="s">
        <v>166</v>
      </c>
      <c r="AX64" s="63">
        <v>41</v>
      </c>
      <c r="AY64" s="66" t="s">
        <v>166</v>
      </c>
      <c r="AZ64" s="67">
        <v>0.26679269158836805</v>
      </c>
      <c r="BA64" s="68">
        <v>0.38</v>
      </c>
      <c r="BB64" s="16">
        <v>4.7</v>
      </c>
      <c r="BC64" s="6">
        <v>2.4</v>
      </c>
      <c r="BD64" s="16">
        <v>77.5</v>
      </c>
      <c r="BE64" s="16">
        <v>80.2</v>
      </c>
      <c r="BF64" s="217">
        <v>224790</v>
      </c>
      <c r="BG64" s="217">
        <v>11965</v>
      </c>
      <c r="BH64" s="217">
        <v>2067</v>
      </c>
      <c r="BI64" s="17">
        <f t="shared" si="42"/>
        <v>532.27456737399348</v>
      </c>
      <c r="BJ64" s="17">
        <f t="shared" si="43"/>
        <v>91.952488989723733</v>
      </c>
      <c r="BK64" s="6">
        <v>23.8</v>
      </c>
      <c r="BL64" s="6">
        <v>8.6</v>
      </c>
      <c r="BM64" s="6">
        <v>32.700000000000003</v>
      </c>
      <c r="BN64" s="6">
        <v>25.8</v>
      </c>
      <c r="BO64" s="6">
        <v>25.7</v>
      </c>
      <c r="BP64" s="6">
        <v>28.1</v>
      </c>
      <c r="BQ64" s="6">
        <v>17.899999999999999</v>
      </c>
      <c r="BR64" s="6">
        <v>37.5</v>
      </c>
      <c r="BS64" s="62" t="s">
        <v>166</v>
      </c>
      <c r="BT64" s="69" t="s">
        <v>166</v>
      </c>
      <c r="BU64" s="69" t="s">
        <v>166</v>
      </c>
      <c r="BV64" s="69" t="s">
        <v>166</v>
      </c>
      <c r="BW64" s="69" t="s">
        <v>166</v>
      </c>
      <c r="BX64" s="69" t="s">
        <v>166</v>
      </c>
      <c r="BY64" s="221">
        <v>93</v>
      </c>
      <c r="BZ64" s="221">
        <v>93</v>
      </c>
      <c r="CA64" s="221">
        <v>93</v>
      </c>
      <c r="CB64" s="222">
        <v>100</v>
      </c>
      <c r="CC64" s="70">
        <v>1</v>
      </c>
      <c r="CD64" s="70">
        <v>1</v>
      </c>
      <c r="CE64" s="71">
        <f t="shared" si="44"/>
        <v>100</v>
      </c>
      <c r="CF64" s="1" t="s">
        <v>166</v>
      </c>
      <c r="CG64" s="1" t="s">
        <v>166</v>
      </c>
      <c r="CH64" s="1" t="s">
        <v>166</v>
      </c>
      <c r="CI64" s="1" t="s">
        <v>166</v>
      </c>
      <c r="CJ64" s="1" t="s">
        <v>166</v>
      </c>
      <c r="CK64" s="1" t="s">
        <v>166</v>
      </c>
      <c r="CL64" s="1" t="s">
        <v>166</v>
      </c>
      <c r="CM64" s="1" t="s">
        <v>166</v>
      </c>
      <c r="CN64" s="1" t="s">
        <v>166</v>
      </c>
      <c r="CO64" s="1" t="s">
        <v>166</v>
      </c>
      <c r="CP64" s="1" t="s">
        <v>166</v>
      </c>
      <c r="CQ64" s="1" t="s">
        <v>166</v>
      </c>
      <c r="CR64" s="1" t="s">
        <v>166</v>
      </c>
      <c r="CS64" s="1" t="s">
        <v>166</v>
      </c>
      <c r="CT64" s="1" t="s">
        <v>166</v>
      </c>
    </row>
    <row r="65" spans="1:98" s="1" customFormat="1">
      <c r="A65" s="1" t="s">
        <v>54</v>
      </c>
      <c r="B65" s="2" t="s">
        <v>55</v>
      </c>
      <c r="C65" s="1" t="s">
        <v>165</v>
      </c>
      <c r="D65" s="6">
        <v>134171</v>
      </c>
      <c r="E65" s="6">
        <v>22333</v>
      </c>
      <c r="F65" s="6">
        <v>18975</v>
      </c>
      <c r="G65" s="6">
        <v>7611</v>
      </c>
      <c r="H65" s="6">
        <v>14189</v>
      </c>
      <c r="I65" s="6">
        <v>3358</v>
      </c>
      <c r="J65" s="6">
        <v>111838</v>
      </c>
      <c r="K65" s="6">
        <v>90093</v>
      </c>
      <c r="L65" s="6">
        <v>77249</v>
      </c>
      <c r="M65" s="6">
        <v>17241</v>
      </c>
      <c r="N65" s="6">
        <v>21745</v>
      </c>
      <c r="O65" s="6">
        <v>29076</v>
      </c>
      <c r="P65" s="6">
        <v>12277</v>
      </c>
      <c r="Q65" s="6">
        <v>12264</v>
      </c>
      <c r="R65" s="6">
        <v>6019</v>
      </c>
      <c r="S65" s="6">
        <v>12083</v>
      </c>
      <c r="T65" s="6">
        <v>13</v>
      </c>
      <c r="U65" s="6">
        <v>16799</v>
      </c>
      <c r="V65" s="6">
        <v>16674</v>
      </c>
      <c r="W65" s="6">
        <v>9105</v>
      </c>
      <c r="X65" s="6">
        <v>16063</v>
      </c>
      <c r="Y65" s="6">
        <v>125</v>
      </c>
      <c r="Z65" s="17">
        <f t="shared" si="34"/>
        <v>15.036045314109167</v>
      </c>
      <c r="AA65" s="17">
        <f t="shared" si="35"/>
        <v>19.443301918846903</v>
      </c>
      <c r="AB65" s="17">
        <f t="shared" si="36"/>
        <v>0.10588906084548343</v>
      </c>
      <c r="AC65" s="17">
        <f t="shared" si="37"/>
        <v>0.74409191023275201</v>
      </c>
      <c r="AD65" s="17">
        <f t="shared" si="38"/>
        <v>34.079613128554158</v>
      </c>
      <c r="AE65" s="17">
        <f t="shared" si="39"/>
        <v>69.072229474776009</v>
      </c>
      <c r="AF65" s="17">
        <f t="shared" si="40"/>
        <v>49.026635171458828</v>
      </c>
      <c r="AG65" s="17">
        <f t="shared" si="41"/>
        <v>54.199654741353655</v>
      </c>
      <c r="AH65" s="65" t="s">
        <v>166</v>
      </c>
      <c r="AI65" s="65" t="s">
        <v>166</v>
      </c>
      <c r="AJ65" s="65" t="s">
        <v>166</v>
      </c>
      <c r="AK65" s="65" t="s">
        <v>166</v>
      </c>
      <c r="AL65" s="65" t="s">
        <v>166</v>
      </c>
      <c r="AM65" s="65" t="s">
        <v>166</v>
      </c>
      <c r="AN65" s="65" t="s">
        <v>166</v>
      </c>
      <c r="AO65" s="65" t="s">
        <v>166</v>
      </c>
      <c r="AP65" s="65" t="s">
        <v>166</v>
      </c>
      <c r="AQ65" s="65" t="s">
        <v>166</v>
      </c>
      <c r="AR65" s="65" t="s">
        <v>166</v>
      </c>
      <c r="AS65" s="65" t="s">
        <v>166</v>
      </c>
      <c r="AT65" s="153">
        <v>14</v>
      </c>
      <c r="AU65" s="153">
        <v>19</v>
      </c>
      <c r="AV65" s="3" t="s">
        <v>166</v>
      </c>
      <c r="AW65" s="3" t="s">
        <v>166</v>
      </c>
      <c r="AX65" s="63">
        <v>35</v>
      </c>
      <c r="AY65" s="66">
        <v>25</v>
      </c>
      <c r="AZ65" s="67">
        <v>0.38458350121471946</v>
      </c>
      <c r="BA65" s="68">
        <v>0.64</v>
      </c>
      <c r="BB65" s="16">
        <v>7.6</v>
      </c>
      <c r="BC65" s="6">
        <v>1.9</v>
      </c>
      <c r="BD65" s="16">
        <v>67.2</v>
      </c>
      <c r="BE65" s="16">
        <v>81.3</v>
      </c>
      <c r="BF65" s="73" t="s">
        <v>166</v>
      </c>
      <c r="BG65" s="73" t="s">
        <v>166</v>
      </c>
      <c r="BH65" s="73" t="s">
        <v>166</v>
      </c>
      <c r="BI65" s="17" t="s">
        <v>166</v>
      </c>
      <c r="BJ65" s="17" t="s">
        <v>166</v>
      </c>
      <c r="BK65" s="6">
        <v>22.1</v>
      </c>
      <c r="BL65" s="6">
        <v>10.9</v>
      </c>
      <c r="BM65" s="6">
        <v>32.6</v>
      </c>
      <c r="BN65" s="6">
        <v>27.1</v>
      </c>
      <c r="BO65" s="6">
        <v>32.700000000000003</v>
      </c>
      <c r="BP65" s="6">
        <v>31.5</v>
      </c>
      <c r="BQ65" s="6">
        <v>12.7</v>
      </c>
      <c r="BR65" s="6">
        <v>30.4</v>
      </c>
      <c r="BS65" s="62" t="s">
        <v>166</v>
      </c>
      <c r="BT65" s="69" t="s">
        <v>166</v>
      </c>
      <c r="BU65" s="69">
        <v>61</v>
      </c>
      <c r="BV65" s="69">
        <v>57.999999999999993</v>
      </c>
      <c r="BW65" s="69">
        <v>61</v>
      </c>
      <c r="BX65" s="69">
        <v>57.999999999999993</v>
      </c>
      <c r="BY65" s="221">
        <v>137</v>
      </c>
      <c r="BZ65" s="221">
        <v>114</v>
      </c>
      <c r="CA65" s="221">
        <v>104</v>
      </c>
      <c r="CB65" s="222">
        <v>91.228070175438589</v>
      </c>
      <c r="CC65" s="72">
        <v>1</v>
      </c>
      <c r="CD65" s="72">
        <v>1</v>
      </c>
      <c r="CE65" s="71">
        <f t="shared" si="44"/>
        <v>100</v>
      </c>
      <c r="CF65" s="1" t="s">
        <v>166</v>
      </c>
      <c r="CG65" s="1" t="s">
        <v>166</v>
      </c>
      <c r="CH65" s="1" t="s">
        <v>166</v>
      </c>
      <c r="CI65" s="1" t="s">
        <v>166</v>
      </c>
      <c r="CJ65" s="1" t="s">
        <v>166</v>
      </c>
      <c r="CK65" s="1" t="s">
        <v>166</v>
      </c>
      <c r="CL65" s="1" t="s">
        <v>166</v>
      </c>
      <c r="CM65" s="1" t="s">
        <v>166</v>
      </c>
      <c r="CN65" s="1" t="s">
        <v>166</v>
      </c>
      <c r="CO65" s="1" t="s">
        <v>166</v>
      </c>
      <c r="CP65" s="1" t="s">
        <v>166</v>
      </c>
      <c r="CQ65" s="1" t="s">
        <v>166</v>
      </c>
      <c r="CR65" s="1" t="s">
        <v>166</v>
      </c>
      <c r="CS65" s="1" t="s">
        <v>166</v>
      </c>
      <c r="CT65" s="1" t="s">
        <v>166</v>
      </c>
    </row>
    <row r="66" spans="1:98" s="1" customFormat="1">
      <c r="A66" s="1" t="s">
        <v>78</v>
      </c>
      <c r="B66" s="2" t="s">
        <v>79</v>
      </c>
      <c r="C66" s="1" t="s">
        <v>167</v>
      </c>
      <c r="D66" s="6">
        <v>139718</v>
      </c>
      <c r="E66" s="6">
        <v>12717</v>
      </c>
      <c r="F66" s="6">
        <v>10960</v>
      </c>
      <c r="G66" s="6">
        <v>6646</v>
      </c>
      <c r="H66" s="6">
        <v>6444</v>
      </c>
      <c r="I66" s="6">
        <v>1757</v>
      </c>
      <c r="J66" s="6">
        <v>127001</v>
      </c>
      <c r="K66" s="6">
        <v>110531</v>
      </c>
      <c r="L66" s="6">
        <v>104906</v>
      </c>
      <c r="M66" s="6">
        <v>8756</v>
      </c>
      <c r="N66" s="6">
        <v>16470</v>
      </c>
      <c r="O66" s="6">
        <v>29823</v>
      </c>
      <c r="P66" s="6">
        <v>9414</v>
      </c>
      <c r="Q66" s="6">
        <v>9375</v>
      </c>
      <c r="R66" s="6">
        <v>6118</v>
      </c>
      <c r="S66" s="6">
        <v>9290</v>
      </c>
      <c r="T66" s="6">
        <v>39</v>
      </c>
      <c r="U66" s="6">
        <v>20409</v>
      </c>
      <c r="V66" s="6">
        <v>20234</v>
      </c>
      <c r="W66" s="6">
        <v>13438</v>
      </c>
      <c r="X66" s="6">
        <v>19389</v>
      </c>
      <c r="Y66" s="6">
        <v>175</v>
      </c>
      <c r="Z66" s="17">
        <f t="shared" si="34"/>
        <v>13.816151608083668</v>
      </c>
      <c r="AA66" s="17">
        <f t="shared" si="35"/>
        <v>12.968401823607689</v>
      </c>
      <c r="AB66" s="17">
        <f t="shared" si="36"/>
        <v>0.41427660930528998</v>
      </c>
      <c r="AC66" s="17">
        <f t="shared" si="37"/>
        <v>0.85746484394139832</v>
      </c>
      <c r="AD66" s="17">
        <f t="shared" si="38"/>
        <v>52.260753322324447</v>
      </c>
      <c r="AE66" s="17">
        <f t="shared" si="39"/>
        <v>82.602499192919737</v>
      </c>
      <c r="AF66" s="17">
        <f t="shared" si="40"/>
        <v>64.988315275122162</v>
      </c>
      <c r="AG66" s="17">
        <f t="shared" si="41"/>
        <v>65.843500416482925</v>
      </c>
      <c r="AH66" s="65" t="s">
        <v>166</v>
      </c>
      <c r="AI66" s="65" t="s">
        <v>166</v>
      </c>
      <c r="AJ66" s="65" t="s">
        <v>166</v>
      </c>
      <c r="AK66" s="65" t="s">
        <v>166</v>
      </c>
      <c r="AL66" s="65" t="s">
        <v>166</v>
      </c>
      <c r="AM66" s="65" t="s">
        <v>166</v>
      </c>
      <c r="AN66" s="65" t="s">
        <v>166</v>
      </c>
      <c r="AO66" s="65" t="s">
        <v>166</v>
      </c>
      <c r="AP66" s="65" t="s">
        <v>166</v>
      </c>
      <c r="AQ66" s="65" t="s">
        <v>166</v>
      </c>
      <c r="AR66" s="65" t="s">
        <v>166</v>
      </c>
      <c r="AS66" s="65" t="s">
        <v>166</v>
      </c>
      <c r="AT66" s="153">
        <v>72</v>
      </c>
      <c r="AU66" s="153">
        <v>37</v>
      </c>
      <c r="AV66" s="3" t="s">
        <v>166</v>
      </c>
      <c r="AW66" s="3" t="s">
        <v>166</v>
      </c>
      <c r="AX66" s="63">
        <v>40</v>
      </c>
      <c r="AY66" s="66">
        <v>23</v>
      </c>
      <c r="AZ66" s="67">
        <v>0.16723633820603515</v>
      </c>
      <c r="BA66" s="68">
        <v>0.73</v>
      </c>
      <c r="BB66" s="16">
        <v>2.7</v>
      </c>
      <c r="BC66" s="6">
        <v>0.5</v>
      </c>
      <c r="BD66" s="16">
        <v>72.5</v>
      </c>
      <c r="BE66" s="16">
        <v>80.8</v>
      </c>
      <c r="BF66" s="215">
        <v>229265</v>
      </c>
      <c r="BG66" s="215">
        <v>4627</v>
      </c>
      <c r="BH66" s="215">
        <v>635</v>
      </c>
      <c r="BI66" s="17">
        <f t="shared" si="42"/>
        <v>201.81885590910082</v>
      </c>
      <c r="BJ66" s="17">
        <f t="shared" si="43"/>
        <v>27.697206289664798</v>
      </c>
      <c r="BK66" s="6">
        <v>11.2</v>
      </c>
      <c r="BL66" s="6">
        <v>4</v>
      </c>
      <c r="BM66" s="6">
        <v>30.3</v>
      </c>
      <c r="BN66" s="6">
        <v>19.8</v>
      </c>
      <c r="BO66" s="6">
        <v>33.700000000000003</v>
      </c>
      <c r="BP66" s="6">
        <v>32.200000000000003</v>
      </c>
      <c r="BQ66" s="6">
        <v>24.8</v>
      </c>
      <c r="BR66" s="6">
        <v>44</v>
      </c>
      <c r="BS66" s="62" t="s">
        <v>166</v>
      </c>
      <c r="BT66" s="69" t="s">
        <v>166</v>
      </c>
      <c r="BU66" s="69" t="s">
        <v>166</v>
      </c>
      <c r="BV66" s="69" t="s">
        <v>166</v>
      </c>
      <c r="BW66" s="69" t="s">
        <v>166</v>
      </c>
      <c r="BX66" s="69" t="s">
        <v>166</v>
      </c>
      <c r="BY66" s="70">
        <v>74</v>
      </c>
      <c r="BZ66" s="70">
        <v>74</v>
      </c>
      <c r="CA66" s="70">
        <v>74</v>
      </c>
      <c r="CB66" s="18">
        <v>100</v>
      </c>
      <c r="CC66" s="72">
        <v>0</v>
      </c>
      <c r="CD66" s="72">
        <v>0</v>
      </c>
      <c r="CE66" s="71" t="s">
        <v>166</v>
      </c>
      <c r="CF66" s="1" t="s">
        <v>166</v>
      </c>
      <c r="CG66" s="1" t="s">
        <v>166</v>
      </c>
      <c r="CH66" s="1" t="s">
        <v>166</v>
      </c>
      <c r="CI66" s="1" t="s">
        <v>166</v>
      </c>
      <c r="CJ66" s="1" t="s">
        <v>166</v>
      </c>
      <c r="CK66" s="1" t="s">
        <v>166</v>
      </c>
      <c r="CL66" s="1" t="s">
        <v>166</v>
      </c>
      <c r="CM66" s="1" t="s">
        <v>166</v>
      </c>
      <c r="CN66" s="1" t="s">
        <v>166</v>
      </c>
      <c r="CO66" s="1" t="s">
        <v>166</v>
      </c>
      <c r="CP66" s="1" t="s">
        <v>166</v>
      </c>
      <c r="CQ66" s="1" t="s">
        <v>166</v>
      </c>
      <c r="CR66" s="1" t="s">
        <v>166</v>
      </c>
      <c r="CS66" s="1" t="s">
        <v>166</v>
      </c>
      <c r="CT66" s="1" t="s">
        <v>166</v>
      </c>
    </row>
    <row r="67" spans="1:98" s="1" customFormat="1">
      <c r="A67" s="1" t="s">
        <v>80</v>
      </c>
      <c r="B67" s="2" t="s">
        <v>81</v>
      </c>
      <c r="C67" s="1" t="s">
        <v>168</v>
      </c>
      <c r="D67" s="6">
        <v>1763570</v>
      </c>
      <c r="E67" s="6">
        <v>144870</v>
      </c>
      <c r="F67" s="6">
        <v>130164</v>
      </c>
      <c r="G67" s="6">
        <v>52461</v>
      </c>
      <c r="H67" s="6">
        <v>87293</v>
      </c>
      <c r="I67" s="6">
        <v>14706</v>
      </c>
      <c r="J67" s="6">
        <v>1618700</v>
      </c>
      <c r="K67" s="6">
        <v>1371344</v>
      </c>
      <c r="L67" s="6">
        <v>1119876</v>
      </c>
      <c r="M67" s="6">
        <v>277430</v>
      </c>
      <c r="N67" s="6">
        <v>247356</v>
      </c>
      <c r="O67" s="6">
        <v>318069</v>
      </c>
      <c r="P67" s="6">
        <v>115956</v>
      </c>
      <c r="Q67" s="6">
        <v>114554</v>
      </c>
      <c r="R67" s="6">
        <v>46361</v>
      </c>
      <c r="S67" s="6">
        <v>111993</v>
      </c>
      <c r="T67" s="6">
        <v>1402</v>
      </c>
      <c r="U67" s="6">
        <v>202113</v>
      </c>
      <c r="V67" s="6">
        <v>198012</v>
      </c>
      <c r="W67" s="6">
        <v>98697</v>
      </c>
      <c r="X67" s="6">
        <v>185453</v>
      </c>
      <c r="Y67" s="6">
        <v>4101</v>
      </c>
      <c r="Z67" s="17">
        <f t="shared" si="34"/>
        <v>10.151170014495754</v>
      </c>
      <c r="AA67" s="17">
        <f t="shared" si="35"/>
        <v>15.281151541360352</v>
      </c>
      <c r="AB67" s="17">
        <f t="shared" si="36"/>
        <v>1.2090793059436338</v>
      </c>
      <c r="AC67" s="17">
        <f t="shared" si="37"/>
        <v>2.0290629499339476</v>
      </c>
      <c r="AD67" s="17">
        <f t="shared" si="38"/>
        <v>36.212466349140612</v>
      </c>
      <c r="AE67" s="17">
        <f t="shared" si="39"/>
        <v>69.183665904738362</v>
      </c>
      <c r="AF67" s="17">
        <f t="shared" si="40"/>
        <v>39.981544723860772</v>
      </c>
      <c r="AG67" s="17">
        <f t="shared" si="41"/>
        <v>48.832583752653221</v>
      </c>
      <c r="AH67" s="65" t="s">
        <v>166</v>
      </c>
      <c r="AI67" s="65" t="s">
        <v>166</v>
      </c>
      <c r="AJ67" s="65" t="s">
        <v>166</v>
      </c>
      <c r="AK67" s="65" t="s">
        <v>166</v>
      </c>
      <c r="AL67" s="65" t="s">
        <v>166</v>
      </c>
      <c r="AM67" s="65" t="s">
        <v>166</v>
      </c>
      <c r="AN67" s="65" t="s">
        <v>166</v>
      </c>
      <c r="AO67" s="65" t="s">
        <v>166</v>
      </c>
      <c r="AP67" s="65" t="s">
        <v>166</v>
      </c>
      <c r="AQ67" s="65" t="s">
        <v>166</v>
      </c>
      <c r="AR67" s="65" t="s">
        <v>166</v>
      </c>
      <c r="AS67" s="65" t="s">
        <v>166</v>
      </c>
      <c r="AT67" s="153">
        <v>20</v>
      </c>
      <c r="AU67" s="153">
        <v>22</v>
      </c>
      <c r="AV67" s="3" t="s">
        <v>166</v>
      </c>
      <c r="AW67" s="3" t="s">
        <v>166</v>
      </c>
      <c r="AX67" s="63">
        <v>78</v>
      </c>
      <c r="AY67" s="66">
        <v>65</v>
      </c>
      <c r="AZ67" s="67">
        <v>1.0065411425042733E-2</v>
      </c>
      <c r="BA67" s="68">
        <v>0.43</v>
      </c>
      <c r="BB67" s="16">
        <v>29.9</v>
      </c>
      <c r="BC67" s="6">
        <v>28.3</v>
      </c>
      <c r="BD67" s="16">
        <v>44</v>
      </c>
      <c r="BE67" s="16">
        <v>49.2</v>
      </c>
      <c r="BF67" s="215">
        <v>2719151</v>
      </c>
      <c r="BG67" s="215">
        <v>86513</v>
      </c>
      <c r="BH67" s="215">
        <v>27357</v>
      </c>
      <c r="BI67" s="17">
        <f t="shared" si="42"/>
        <v>318.16180859393245</v>
      </c>
      <c r="BJ67" s="17">
        <f t="shared" si="43"/>
        <v>100.60860908423254</v>
      </c>
      <c r="BK67" s="6">
        <v>29.5</v>
      </c>
      <c r="BL67" s="6">
        <v>13</v>
      </c>
      <c r="BM67" s="6">
        <v>28</v>
      </c>
      <c r="BN67" s="6">
        <v>21.9</v>
      </c>
      <c r="BO67" s="6">
        <v>24.9</v>
      </c>
      <c r="BP67" s="6">
        <v>23</v>
      </c>
      <c r="BQ67" s="6">
        <v>17.600000000000001</v>
      </c>
      <c r="BR67" s="6">
        <v>42.1</v>
      </c>
      <c r="BS67" s="69">
        <v>31</v>
      </c>
      <c r="BT67" s="69">
        <v>34</v>
      </c>
      <c r="BU67" s="69">
        <v>94</v>
      </c>
      <c r="BV67" s="69">
        <v>93</v>
      </c>
      <c r="BW67" s="69">
        <v>94</v>
      </c>
      <c r="BX67" s="69">
        <v>93</v>
      </c>
      <c r="BY67" s="70">
        <v>3398</v>
      </c>
      <c r="BZ67" s="70">
        <v>3209</v>
      </c>
      <c r="CA67" s="70">
        <v>3209</v>
      </c>
      <c r="CB67" s="18">
        <v>100</v>
      </c>
      <c r="CC67" s="72">
        <v>145</v>
      </c>
      <c r="CD67" s="72">
        <v>97</v>
      </c>
      <c r="CE67" s="71">
        <f t="shared" ref="CE67:CE76" si="45">CD67/CC67*100</f>
        <v>66.896551724137936</v>
      </c>
      <c r="CF67" s="1" t="s">
        <v>166</v>
      </c>
      <c r="CG67" s="1" t="s">
        <v>166</v>
      </c>
      <c r="CH67" s="1" t="s">
        <v>166</v>
      </c>
      <c r="CI67" s="1" t="s">
        <v>166</v>
      </c>
      <c r="CJ67" s="1" t="s">
        <v>166</v>
      </c>
      <c r="CK67" s="1" t="s">
        <v>166</v>
      </c>
      <c r="CL67" s="1" t="s">
        <v>166</v>
      </c>
      <c r="CM67" s="1" t="s">
        <v>166</v>
      </c>
      <c r="CN67" s="1" t="s">
        <v>166</v>
      </c>
      <c r="CO67" s="1" t="s">
        <v>166</v>
      </c>
      <c r="CP67" s="1" t="s">
        <v>166</v>
      </c>
      <c r="CQ67" s="1" t="s">
        <v>166</v>
      </c>
      <c r="CR67" s="1" t="s">
        <v>166</v>
      </c>
      <c r="CS67" s="1" t="s">
        <v>166</v>
      </c>
      <c r="CT67" s="1" t="s">
        <v>166</v>
      </c>
    </row>
    <row r="68" spans="1:98" s="1" customFormat="1">
      <c r="A68" s="1" t="s">
        <v>134</v>
      </c>
      <c r="B68" s="2" t="s">
        <v>135</v>
      </c>
      <c r="C68" s="1" t="s">
        <v>169</v>
      </c>
      <c r="D68" s="6">
        <v>76120</v>
      </c>
      <c r="E68" s="6">
        <v>8018</v>
      </c>
      <c r="F68" s="6">
        <v>6888</v>
      </c>
      <c r="G68" s="6">
        <v>3762</v>
      </c>
      <c r="H68" s="6">
        <v>4181</v>
      </c>
      <c r="I68" s="6">
        <v>1130</v>
      </c>
      <c r="J68" s="6">
        <v>68102</v>
      </c>
      <c r="K68" s="6">
        <v>58802</v>
      </c>
      <c r="L68" s="6">
        <v>53445</v>
      </c>
      <c r="M68" s="6">
        <v>7393</v>
      </c>
      <c r="N68" s="6">
        <v>9300</v>
      </c>
      <c r="O68" s="6">
        <v>12142</v>
      </c>
      <c r="P68" s="6">
        <v>4358</v>
      </c>
      <c r="Q68" s="6">
        <v>4311</v>
      </c>
      <c r="R68" s="6">
        <v>2274</v>
      </c>
      <c r="S68" s="6">
        <v>4287</v>
      </c>
      <c r="T68" s="6">
        <v>47</v>
      </c>
      <c r="U68" s="6">
        <v>7784</v>
      </c>
      <c r="V68" s="6">
        <v>7757</v>
      </c>
      <c r="W68" s="6">
        <v>5535</v>
      </c>
      <c r="X68" s="6">
        <v>7447</v>
      </c>
      <c r="Y68" s="6">
        <v>27</v>
      </c>
      <c r="Z68" s="17">
        <f t="shared" si="34"/>
        <v>14.093290097281116</v>
      </c>
      <c r="AA68" s="17">
        <f t="shared" si="35"/>
        <v>13.655986608322809</v>
      </c>
      <c r="AB68" s="17">
        <f t="shared" si="36"/>
        <v>1.0784763653051859</v>
      </c>
      <c r="AC68" s="17">
        <f t="shared" si="37"/>
        <v>0.34686536485097635</v>
      </c>
      <c r="AD68" s="17">
        <f t="shared" si="38"/>
        <v>46.919431279620852</v>
      </c>
      <c r="AE68" s="17">
        <f t="shared" si="39"/>
        <v>78.477871428151886</v>
      </c>
      <c r="AF68" s="17">
        <f t="shared" si="40"/>
        <v>52.179899036255165</v>
      </c>
      <c r="AG68" s="17">
        <f t="shared" si="41"/>
        <v>71.10739979445016</v>
      </c>
      <c r="AH68" s="65" t="s">
        <v>166</v>
      </c>
      <c r="AI68" s="65" t="s">
        <v>166</v>
      </c>
      <c r="AJ68" s="65" t="s">
        <v>166</v>
      </c>
      <c r="AK68" s="65" t="s">
        <v>166</v>
      </c>
      <c r="AL68" s="65" t="s">
        <v>166</v>
      </c>
      <c r="AM68" s="65" t="s">
        <v>166</v>
      </c>
      <c r="AN68" s="65" t="s">
        <v>166</v>
      </c>
      <c r="AO68" s="65" t="s">
        <v>166</v>
      </c>
      <c r="AP68" s="65" t="s">
        <v>166</v>
      </c>
      <c r="AQ68" s="65" t="s">
        <v>166</v>
      </c>
      <c r="AR68" s="65" t="s">
        <v>166</v>
      </c>
      <c r="AS68" s="65" t="s">
        <v>166</v>
      </c>
      <c r="AT68" s="153">
        <v>16</v>
      </c>
      <c r="AU68" s="153">
        <v>14</v>
      </c>
      <c r="AV68" s="3" t="s">
        <v>166</v>
      </c>
      <c r="AW68" s="3" t="s">
        <v>166</v>
      </c>
      <c r="AX68" s="63">
        <v>38</v>
      </c>
      <c r="AY68" s="66">
        <v>0</v>
      </c>
      <c r="AZ68" s="67">
        <v>0.21576680806718354</v>
      </c>
      <c r="BA68" s="68">
        <v>0.03</v>
      </c>
      <c r="BB68" s="16">
        <v>6.9</v>
      </c>
      <c r="BC68" s="6">
        <v>1.8</v>
      </c>
      <c r="BD68" s="16">
        <v>70.099999999999994</v>
      </c>
      <c r="BE68" s="16">
        <v>78.099999999999994</v>
      </c>
      <c r="BF68" s="217">
        <v>133540</v>
      </c>
      <c r="BG68" s="217">
        <v>6753</v>
      </c>
      <c r="BH68" s="217">
        <v>986</v>
      </c>
      <c r="BI68" s="17">
        <f t="shared" si="42"/>
        <v>505.69117867305675</v>
      </c>
      <c r="BJ68" s="17">
        <f t="shared" si="43"/>
        <v>73.835554889920616</v>
      </c>
      <c r="BK68" s="6">
        <v>21.9</v>
      </c>
      <c r="BL68" s="6">
        <v>7</v>
      </c>
      <c r="BM68" s="6">
        <v>27.9</v>
      </c>
      <c r="BN68" s="6">
        <v>17.3</v>
      </c>
      <c r="BO68" s="6">
        <v>28.8</v>
      </c>
      <c r="BP68" s="6">
        <v>25.3</v>
      </c>
      <c r="BQ68" s="6">
        <v>21.5</v>
      </c>
      <c r="BR68" s="6">
        <v>50.4</v>
      </c>
      <c r="BS68" s="62" t="s">
        <v>166</v>
      </c>
      <c r="BT68" s="69" t="s">
        <v>166</v>
      </c>
      <c r="BU68" s="69">
        <v>28.999999999999996</v>
      </c>
      <c r="BV68" s="69">
        <v>20</v>
      </c>
      <c r="BW68" s="69">
        <v>28.999999999999996</v>
      </c>
      <c r="BX68" s="69">
        <v>20</v>
      </c>
      <c r="BY68" s="70">
        <v>62</v>
      </c>
      <c r="BZ68" s="70">
        <v>62</v>
      </c>
      <c r="CA68" s="70">
        <v>62</v>
      </c>
      <c r="CB68" s="18">
        <v>100</v>
      </c>
      <c r="CC68" s="70">
        <v>1</v>
      </c>
      <c r="CD68" s="70">
        <v>1</v>
      </c>
      <c r="CE68" s="71">
        <f t="shared" si="45"/>
        <v>100</v>
      </c>
      <c r="CF68" s="1" t="s">
        <v>166</v>
      </c>
      <c r="CG68" s="1" t="s">
        <v>166</v>
      </c>
      <c r="CH68" s="1" t="s">
        <v>166</v>
      </c>
      <c r="CI68" s="1" t="s">
        <v>166</v>
      </c>
      <c r="CJ68" s="1" t="s">
        <v>166</v>
      </c>
      <c r="CK68" s="1" t="s">
        <v>166</v>
      </c>
      <c r="CL68" s="1" t="s">
        <v>166</v>
      </c>
      <c r="CM68" s="1" t="s">
        <v>166</v>
      </c>
      <c r="CN68" s="1" t="s">
        <v>166</v>
      </c>
      <c r="CO68" s="1" t="s">
        <v>166</v>
      </c>
      <c r="CP68" s="1" t="s">
        <v>166</v>
      </c>
      <c r="CQ68" s="1" t="s">
        <v>166</v>
      </c>
      <c r="CR68" s="1" t="s">
        <v>166</v>
      </c>
      <c r="CS68" s="1" t="s">
        <v>166</v>
      </c>
      <c r="CT68" s="1" t="s">
        <v>166</v>
      </c>
    </row>
    <row r="69" spans="1:98" s="1" customFormat="1">
      <c r="A69" s="1" t="s">
        <v>124</v>
      </c>
      <c r="B69" s="2" t="s">
        <v>125</v>
      </c>
      <c r="C69" s="1" t="s">
        <v>170</v>
      </c>
      <c r="D69" s="6">
        <v>570333</v>
      </c>
      <c r="E69" s="6">
        <v>60866</v>
      </c>
      <c r="F69" s="6">
        <v>54989</v>
      </c>
      <c r="G69" s="6">
        <v>23242</v>
      </c>
      <c r="H69" s="6">
        <v>36011</v>
      </c>
      <c r="I69" s="6">
        <v>5877</v>
      </c>
      <c r="J69" s="6">
        <v>509467</v>
      </c>
      <c r="K69" s="6">
        <v>445917</v>
      </c>
      <c r="L69" s="6">
        <v>377428</v>
      </c>
      <c r="M69" s="6">
        <v>78101</v>
      </c>
      <c r="N69" s="6">
        <v>63550</v>
      </c>
      <c r="O69" s="6">
        <v>84645</v>
      </c>
      <c r="P69" s="6">
        <v>30047</v>
      </c>
      <c r="Q69" s="6">
        <v>29808</v>
      </c>
      <c r="R69" s="6">
        <v>15916</v>
      </c>
      <c r="S69" s="6">
        <v>29351</v>
      </c>
      <c r="T69" s="6">
        <v>239</v>
      </c>
      <c r="U69" s="6">
        <v>54598</v>
      </c>
      <c r="V69" s="6">
        <v>53636</v>
      </c>
      <c r="W69" s="6">
        <v>32197</v>
      </c>
      <c r="X69" s="6">
        <v>50594</v>
      </c>
      <c r="Y69" s="6">
        <v>962</v>
      </c>
      <c r="Z69" s="17">
        <f t="shared" si="34"/>
        <v>9.6556369730227054</v>
      </c>
      <c r="AA69" s="17">
        <f t="shared" si="35"/>
        <v>12.473820679258912</v>
      </c>
      <c r="AB69" s="17">
        <f t="shared" si="36"/>
        <v>0.79542050787100216</v>
      </c>
      <c r="AC69" s="17">
        <f t="shared" si="37"/>
        <v>1.7619693029048682</v>
      </c>
      <c r="AD69" s="17">
        <f t="shared" si="38"/>
        <v>38.185522294877273</v>
      </c>
      <c r="AE69" s="17">
        <f t="shared" si="39"/>
        <v>74.082914104348276</v>
      </c>
      <c r="AF69" s="17">
        <f t="shared" si="40"/>
        <v>52.970346457217019</v>
      </c>
      <c r="AG69" s="17">
        <f t="shared" si="41"/>
        <v>58.97102457965493</v>
      </c>
      <c r="AH69" s="65" t="s">
        <v>166</v>
      </c>
      <c r="AI69" s="65" t="s">
        <v>166</v>
      </c>
      <c r="AJ69" s="65" t="s">
        <v>166</v>
      </c>
      <c r="AK69" s="65" t="s">
        <v>166</v>
      </c>
      <c r="AL69" s="65" t="s">
        <v>166</v>
      </c>
      <c r="AM69" s="65" t="s">
        <v>166</v>
      </c>
      <c r="AN69" s="65" t="s">
        <v>166</v>
      </c>
      <c r="AO69" s="65" t="s">
        <v>166</v>
      </c>
      <c r="AP69" s="65" t="s">
        <v>166</v>
      </c>
      <c r="AQ69" s="65" t="s">
        <v>166</v>
      </c>
      <c r="AR69" s="65" t="s">
        <v>166</v>
      </c>
      <c r="AS69" s="65" t="s">
        <v>166</v>
      </c>
      <c r="AT69" s="153">
        <v>10</v>
      </c>
      <c r="AU69" s="153">
        <v>23</v>
      </c>
      <c r="AV69" s="3" t="s">
        <v>166</v>
      </c>
      <c r="AW69" s="3" t="s">
        <v>166</v>
      </c>
      <c r="AX69" s="63">
        <v>41</v>
      </c>
      <c r="AY69" s="66">
        <v>33</v>
      </c>
      <c r="AZ69" s="67">
        <v>0.22062672421641996</v>
      </c>
      <c r="BA69" s="68">
        <v>0.43</v>
      </c>
      <c r="BB69" s="16">
        <v>5.7</v>
      </c>
      <c r="BC69" s="6">
        <v>2.9</v>
      </c>
      <c r="BD69" s="16">
        <v>69.5</v>
      </c>
      <c r="BE69" s="16">
        <v>80.400000000000006</v>
      </c>
      <c r="BF69" s="217">
        <v>892576</v>
      </c>
      <c r="BG69" s="217">
        <v>31512</v>
      </c>
      <c r="BH69" s="217">
        <v>4416</v>
      </c>
      <c r="BI69" s="17">
        <f t="shared" si="42"/>
        <v>353.0455669881332</v>
      </c>
      <c r="BJ69" s="17">
        <f t="shared" si="43"/>
        <v>49.474778618291332</v>
      </c>
      <c r="BK69" s="6">
        <v>21.8</v>
      </c>
      <c r="BL69" s="6">
        <v>8.3000000000000007</v>
      </c>
      <c r="BM69" s="6">
        <v>34.700000000000003</v>
      </c>
      <c r="BN69" s="6">
        <v>23.7</v>
      </c>
      <c r="BO69" s="6">
        <v>27</v>
      </c>
      <c r="BP69" s="6">
        <v>28.6</v>
      </c>
      <c r="BQ69" s="6">
        <v>16.5</v>
      </c>
      <c r="BR69" s="6">
        <v>39.4</v>
      </c>
      <c r="BS69" s="62" t="s">
        <v>166</v>
      </c>
      <c r="BT69" s="69" t="s">
        <v>166</v>
      </c>
      <c r="BU69" s="69">
        <v>55.000000000000007</v>
      </c>
      <c r="BV69" s="69">
        <v>53</v>
      </c>
      <c r="BW69" s="69">
        <v>55.000000000000007</v>
      </c>
      <c r="BX69" s="69">
        <v>53</v>
      </c>
      <c r="BY69" s="70">
        <v>408</v>
      </c>
      <c r="BZ69" s="70">
        <v>408</v>
      </c>
      <c r="CA69" s="70">
        <v>408</v>
      </c>
      <c r="CB69" s="18">
        <v>100</v>
      </c>
      <c r="CC69" s="72">
        <v>5</v>
      </c>
      <c r="CD69" s="72">
        <v>5</v>
      </c>
      <c r="CE69" s="71">
        <f t="shared" si="45"/>
        <v>100</v>
      </c>
      <c r="CF69" s="1" t="s">
        <v>166</v>
      </c>
      <c r="CG69" s="1" t="s">
        <v>166</v>
      </c>
      <c r="CH69" s="1" t="s">
        <v>166</v>
      </c>
      <c r="CI69" s="1" t="s">
        <v>166</v>
      </c>
      <c r="CJ69" s="1" t="s">
        <v>166</v>
      </c>
      <c r="CK69" s="1" t="s">
        <v>166</v>
      </c>
      <c r="CL69" s="1" t="s">
        <v>166</v>
      </c>
      <c r="CM69" s="1" t="s">
        <v>166</v>
      </c>
      <c r="CN69" s="1" t="s">
        <v>166</v>
      </c>
      <c r="CO69" s="1" t="s">
        <v>166</v>
      </c>
      <c r="CP69" s="1" t="s">
        <v>166</v>
      </c>
      <c r="CQ69" s="1" t="s">
        <v>166</v>
      </c>
      <c r="CR69" s="1" t="s">
        <v>166</v>
      </c>
      <c r="CS69" s="1" t="s">
        <v>166</v>
      </c>
      <c r="CT69" s="1" t="s">
        <v>166</v>
      </c>
    </row>
    <row r="70" spans="1:98" s="1" customFormat="1">
      <c r="A70" s="1" t="s">
        <v>64</v>
      </c>
      <c r="B70" s="2" t="s">
        <v>65</v>
      </c>
      <c r="C70" s="1" t="s">
        <v>171</v>
      </c>
      <c r="D70" s="6">
        <v>463846</v>
      </c>
      <c r="E70" s="6">
        <v>35310</v>
      </c>
      <c r="F70" s="6">
        <v>32338</v>
      </c>
      <c r="G70" s="6">
        <v>15535</v>
      </c>
      <c r="H70" s="6">
        <v>19732</v>
      </c>
      <c r="I70" s="6">
        <v>2972</v>
      </c>
      <c r="J70" s="6">
        <v>428536</v>
      </c>
      <c r="K70" s="6">
        <v>368884</v>
      </c>
      <c r="L70" s="6">
        <v>313790</v>
      </c>
      <c r="M70" s="6">
        <v>64021</v>
      </c>
      <c r="N70" s="6">
        <v>59652</v>
      </c>
      <c r="O70" s="6">
        <v>77095</v>
      </c>
      <c r="P70" s="6">
        <v>26489</v>
      </c>
      <c r="Q70" s="6">
        <v>26243</v>
      </c>
      <c r="R70" s="6">
        <v>13895</v>
      </c>
      <c r="S70" s="6">
        <v>25855</v>
      </c>
      <c r="T70" s="6">
        <v>246</v>
      </c>
      <c r="U70" s="6">
        <v>50606</v>
      </c>
      <c r="V70" s="6">
        <v>49903</v>
      </c>
      <c r="W70" s="6">
        <v>27999</v>
      </c>
      <c r="X70" s="6">
        <v>47432</v>
      </c>
      <c r="Y70" s="6">
        <v>703</v>
      </c>
      <c r="Z70" s="17">
        <f t="shared" si="34"/>
        <v>8.4168790710846793</v>
      </c>
      <c r="AA70" s="17">
        <f t="shared" si="35"/>
        <v>13.91995071592585</v>
      </c>
      <c r="AB70" s="17">
        <f t="shared" si="36"/>
        <v>0.92868737966703163</v>
      </c>
      <c r="AC70" s="17">
        <f t="shared" si="37"/>
        <v>1.3891633403153776</v>
      </c>
      <c r="AD70" s="17">
        <f t="shared" si="38"/>
        <v>43.996035117530447</v>
      </c>
      <c r="AE70" s="17">
        <f t="shared" si="39"/>
        <v>73.223719827505747</v>
      </c>
      <c r="AF70" s="17">
        <f t="shared" si="40"/>
        <v>52.455736343387827</v>
      </c>
      <c r="AG70" s="17">
        <f t="shared" si="41"/>
        <v>55.327431529858117</v>
      </c>
      <c r="AH70" s="65" t="s">
        <v>166</v>
      </c>
      <c r="AI70" s="65" t="s">
        <v>166</v>
      </c>
      <c r="AJ70" s="65" t="s">
        <v>166</v>
      </c>
      <c r="AK70" s="65" t="s">
        <v>166</v>
      </c>
      <c r="AL70" s="65" t="s">
        <v>166</v>
      </c>
      <c r="AM70" s="65" t="s">
        <v>166</v>
      </c>
      <c r="AN70" s="65" t="s">
        <v>166</v>
      </c>
      <c r="AO70" s="65" t="s">
        <v>166</v>
      </c>
      <c r="AP70" s="65" t="s">
        <v>166</v>
      </c>
      <c r="AQ70" s="65" t="s">
        <v>166</v>
      </c>
      <c r="AR70" s="65" t="s">
        <v>166</v>
      </c>
      <c r="AS70" s="65" t="s">
        <v>166</v>
      </c>
      <c r="AT70" s="153">
        <v>22</v>
      </c>
      <c r="AU70" s="153">
        <v>25</v>
      </c>
      <c r="AV70" s="3" t="s">
        <v>166</v>
      </c>
      <c r="AW70" s="3" t="s">
        <v>166</v>
      </c>
      <c r="AX70" s="63">
        <v>61</v>
      </c>
      <c r="AY70" s="66">
        <v>47</v>
      </c>
      <c r="AZ70" s="67">
        <v>0.16437014896735802</v>
      </c>
      <c r="BA70" s="68">
        <v>0.76</v>
      </c>
      <c r="BB70" s="16">
        <v>10.9</v>
      </c>
      <c r="BC70" s="6">
        <v>6.3</v>
      </c>
      <c r="BD70" s="16">
        <v>59.4</v>
      </c>
      <c r="BE70" s="16">
        <v>70</v>
      </c>
      <c r="BF70" s="73" t="s">
        <v>166</v>
      </c>
      <c r="BG70" s="73" t="s">
        <v>166</v>
      </c>
      <c r="BH70" s="73" t="s">
        <v>166</v>
      </c>
      <c r="BI70" s="17" t="s">
        <v>166</v>
      </c>
      <c r="BJ70" s="17" t="s">
        <v>166</v>
      </c>
      <c r="BK70" s="6">
        <v>21.5</v>
      </c>
      <c r="BL70" s="6">
        <v>11.6</v>
      </c>
      <c r="BM70" s="6">
        <v>24.5</v>
      </c>
      <c r="BN70" s="6">
        <v>15.6</v>
      </c>
      <c r="BO70" s="6">
        <v>26.9</v>
      </c>
      <c r="BP70" s="6">
        <v>21.6</v>
      </c>
      <c r="BQ70" s="6">
        <v>27.1</v>
      </c>
      <c r="BR70" s="6">
        <v>51.2</v>
      </c>
      <c r="BS70" s="69">
        <v>11</v>
      </c>
      <c r="BT70" s="69">
        <v>10</v>
      </c>
      <c r="BU70" s="69">
        <v>77</v>
      </c>
      <c r="BV70" s="69">
        <v>74</v>
      </c>
      <c r="BW70" s="69">
        <v>78</v>
      </c>
      <c r="BX70" s="69">
        <v>74</v>
      </c>
      <c r="BY70" s="72">
        <v>1589</v>
      </c>
      <c r="BZ70" s="72">
        <v>1589</v>
      </c>
      <c r="CA70" s="72">
        <v>1589</v>
      </c>
      <c r="CB70" s="18">
        <v>100</v>
      </c>
      <c r="CC70" s="72">
        <v>52</v>
      </c>
      <c r="CD70" s="72">
        <v>52</v>
      </c>
      <c r="CE70" s="71">
        <f t="shared" si="45"/>
        <v>100</v>
      </c>
      <c r="CF70" s="1" t="s">
        <v>166</v>
      </c>
      <c r="CG70" s="1" t="s">
        <v>166</v>
      </c>
      <c r="CH70" s="1" t="s">
        <v>166</v>
      </c>
      <c r="CI70" s="1" t="s">
        <v>166</v>
      </c>
      <c r="CJ70" s="1" t="s">
        <v>166</v>
      </c>
      <c r="CK70" s="1" t="s">
        <v>166</v>
      </c>
      <c r="CL70" s="1" t="s">
        <v>166</v>
      </c>
      <c r="CM70" s="1" t="s">
        <v>166</v>
      </c>
      <c r="CN70" s="1" t="s">
        <v>166</v>
      </c>
      <c r="CO70" s="1" t="s">
        <v>166</v>
      </c>
      <c r="CP70" s="1" t="s">
        <v>166</v>
      </c>
      <c r="CQ70" s="1" t="s">
        <v>166</v>
      </c>
      <c r="CR70" s="1" t="s">
        <v>166</v>
      </c>
      <c r="CS70" s="1" t="s">
        <v>166</v>
      </c>
      <c r="CT70" s="1" t="s">
        <v>166</v>
      </c>
    </row>
    <row r="71" spans="1:98" s="1" customFormat="1">
      <c r="A71" s="1" t="s">
        <v>98</v>
      </c>
      <c r="B71" s="2" t="s">
        <v>99</v>
      </c>
      <c r="C71" s="1" t="s">
        <v>172</v>
      </c>
      <c r="D71" s="6">
        <v>404471</v>
      </c>
      <c r="E71" s="6">
        <v>80800</v>
      </c>
      <c r="F71" s="6">
        <v>75756</v>
      </c>
      <c r="G71" s="6">
        <v>19451</v>
      </c>
      <c r="H71" s="6">
        <v>63593</v>
      </c>
      <c r="I71" s="6">
        <v>5044</v>
      </c>
      <c r="J71" s="6">
        <v>323671</v>
      </c>
      <c r="K71" s="6">
        <v>269769</v>
      </c>
      <c r="L71" s="6">
        <v>157287</v>
      </c>
      <c r="M71" s="6">
        <v>123063</v>
      </c>
      <c r="N71" s="6">
        <v>53902</v>
      </c>
      <c r="O71" s="6">
        <v>87795</v>
      </c>
      <c r="P71" s="6">
        <v>40064</v>
      </c>
      <c r="Q71" s="6">
        <v>39915</v>
      </c>
      <c r="R71" s="6">
        <v>20991</v>
      </c>
      <c r="S71" s="6">
        <v>39364</v>
      </c>
      <c r="T71" s="6">
        <v>149</v>
      </c>
      <c r="U71" s="6">
        <v>47731</v>
      </c>
      <c r="V71" s="6">
        <v>47281</v>
      </c>
      <c r="W71" s="6">
        <v>31284</v>
      </c>
      <c r="X71" s="6">
        <v>45626</v>
      </c>
      <c r="Y71" s="6">
        <v>450</v>
      </c>
      <c r="Z71" s="17">
        <f t="shared" si="34"/>
        <v>6.2425742574257423</v>
      </c>
      <c r="AA71" s="17">
        <f t="shared" si="35"/>
        <v>16.653330078999971</v>
      </c>
      <c r="AB71" s="17">
        <f t="shared" si="36"/>
        <v>0.37190495207667734</v>
      </c>
      <c r="AC71" s="17">
        <f t="shared" si="37"/>
        <v>0.94278351595399223</v>
      </c>
      <c r="AD71" s="17">
        <f t="shared" si="38"/>
        <v>24.073019801980198</v>
      </c>
      <c r="AE71" s="17">
        <f t="shared" si="39"/>
        <v>48.594715003815601</v>
      </c>
      <c r="AF71" s="17">
        <f t="shared" si="40"/>
        <v>52.393670127795524</v>
      </c>
      <c r="AG71" s="17">
        <f t="shared" si="41"/>
        <v>65.542310029121538</v>
      </c>
      <c r="AH71" s="65" t="s">
        <v>166</v>
      </c>
      <c r="AI71" s="65" t="s">
        <v>166</v>
      </c>
      <c r="AJ71" s="65" t="s">
        <v>166</v>
      </c>
      <c r="AK71" s="65" t="s">
        <v>166</v>
      </c>
      <c r="AL71" s="65" t="s">
        <v>166</v>
      </c>
      <c r="AM71" s="65" t="s">
        <v>166</v>
      </c>
      <c r="AN71" s="65" t="s">
        <v>166</v>
      </c>
      <c r="AO71" s="65" t="s">
        <v>166</v>
      </c>
      <c r="AP71" s="65" t="s">
        <v>166</v>
      </c>
      <c r="AQ71" s="65" t="s">
        <v>166</v>
      </c>
      <c r="AR71" s="65" t="s">
        <v>166</v>
      </c>
      <c r="AS71" s="65" t="s">
        <v>166</v>
      </c>
      <c r="AT71" s="153">
        <v>27</v>
      </c>
      <c r="AU71" s="153">
        <v>23</v>
      </c>
      <c r="AV71" s="3" t="s">
        <v>166</v>
      </c>
      <c r="AW71" s="3" t="s">
        <v>166</v>
      </c>
      <c r="AX71" s="63">
        <v>55</v>
      </c>
      <c r="AY71" s="66">
        <v>39</v>
      </c>
      <c r="AZ71" s="67">
        <v>3.9773978254562428E-2</v>
      </c>
      <c r="BA71" s="68">
        <v>0.34</v>
      </c>
      <c r="BB71" s="16">
        <v>11</v>
      </c>
      <c r="BC71" s="6">
        <v>6.9</v>
      </c>
      <c r="BD71" s="16">
        <v>60.3</v>
      </c>
      <c r="BE71" s="16">
        <v>69.900000000000006</v>
      </c>
      <c r="BF71" s="217">
        <v>671275</v>
      </c>
      <c r="BG71" s="217">
        <v>28897</v>
      </c>
      <c r="BH71" s="217">
        <v>13478</v>
      </c>
      <c r="BI71" s="17">
        <f t="shared" si="42"/>
        <v>430.47931175747641</v>
      </c>
      <c r="BJ71" s="17">
        <f t="shared" si="43"/>
        <v>200.78209377676811</v>
      </c>
      <c r="BK71" s="6">
        <v>28.7</v>
      </c>
      <c r="BL71" s="6">
        <v>16.5</v>
      </c>
      <c r="BM71" s="6">
        <v>33.5</v>
      </c>
      <c r="BN71" s="6">
        <v>32.1</v>
      </c>
      <c r="BO71" s="6">
        <v>30.1</v>
      </c>
      <c r="BP71" s="6">
        <v>34.200000000000003</v>
      </c>
      <c r="BQ71" s="6">
        <v>7.8</v>
      </c>
      <c r="BR71" s="6">
        <v>17.2</v>
      </c>
      <c r="BS71" s="62" t="s">
        <v>166</v>
      </c>
      <c r="BT71" s="69" t="s">
        <v>166</v>
      </c>
      <c r="BU71" s="69">
        <v>82</v>
      </c>
      <c r="BV71" s="69">
        <v>81</v>
      </c>
      <c r="BW71" s="69">
        <v>82</v>
      </c>
      <c r="BX71" s="69">
        <v>81</v>
      </c>
      <c r="BY71" s="72">
        <v>606</v>
      </c>
      <c r="BZ71" s="72">
        <v>605</v>
      </c>
      <c r="CA71" s="72">
        <v>424</v>
      </c>
      <c r="CB71" s="18">
        <v>70</v>
      </c>
      <c r="CC71" s="72">
        <f>CC70+CC69</f>
        <v>57</v>
      </c>
      <c r="CD71" s="72">
        <f>CD70+CD69</f>
        <v>57</v>
      </c>
      <c r="CE71" s="71">
        <f t="shared" si="45"/>
        <v>100</v>
      </c>
      <c r="CF71" s="1" t="s">
        <v>166</v>
      </c>
      <c r="CG71" s="1" t="s">
        <v>166</v>
      </c>
      <c r="CH71" s="1" t="s">
        <v>166</v>
      </c>
      <c r="CI71" s="1" t="s">
        <v>166</v>
      </c>
      <c r="CJ71" s="1" t="s">
        <v>166</v>
      </c>
      <c r="CK71" s="1" t="s">
        <v>166</v>
      </c>
      <c r="CL71" s="1" t="s">
        <v>166</v>
      </c>
      <c r="CM71" s="1" t="s">
        <v>166</v>
      </c>
      <c r="CN71" s="1" t="s">
        <v>166</v>
      </c>
      <c r="CO71" s="1" t="s">
        <v>166</v>
      </c>
      <c r="CP71" s="1" t="s">
        <v>166</v>
      </c>
      <c r="CQ71" s="1" t="s">
        <v>166</v>
      </c>
      <c r="CR71" s="1" t="s">
        <v>166</v>
      </c>
      <c r="CS71" s="1" t="s">
        <v>166</v>
      </c>
      <c r="CT71" s="1" t="s">
        <v>166</v>
      </c>
    </row>
    <row r="72" spans="1:98" s="1" customFormat="1">
      <c r="A72" s="1" t="s">
        <v>62</v>
      </c>
      <c r="B72" s="2" t="s">
        <v>63</v>
      </c>
      <c r="C72" s="1" t="s">
        <v>173</v>
      </c>
      <c r="D72" s="6">
        <v>304355</v>
      </c>
      <c r="E72" s="6">
        <v>40775</v>
      </c>
      <c r="F72" s="6">
        <v>36307</v>
      </c>
      <c r="G72" s="6">
        <v>12893</v>
      </c>
      <c r="H72" s="6">
        <v>27240</v>
      </c>
      <c r="I72" s="6">
        <v>4468</v>
      </c>
      <c r="J72" s="6">
        <v>263580</v>
      </c>
      <c r="K72" s="6">
        <v>224672</v>
      </c>
      <c r="L72" s="6">
        <v>151597</v>
      </c>
      <c r="M72" s="6">
        <v>82221</v>
      </c>
      <c r="N72" s="6">
        <v>38908</v>
      </c>
      <c r="O72" s="6">
        <v>55268</v>
      </c>
      <c r="P72" s="6">
        <v>24518</v>
      </c>
      <c r="Q72" s="6">
        <v>24325</v>
      </c>
      <c r="R72" s="6">
        <v>10445</v>
      </c>
      <c r="S72" s="6">
        <v>23905</v>
      </c>
      <c r="T72" s="6">
        <v>193</v>
      </c>
      <c r="U72" s="6">
        <v>30750</v>
      </c>
      <c r="V72" s="6">
        <v>30339</v>
      </c>
      <c r="W72" s="6">
        <v>17820</v>
      </c>
      <c r="X72" s="6">
        <v>28830</v>
      </c>
      <c r="Y72" s="6">
        <v>411</v>
      </c>
      <c r="Z72" s="17">
        <f t="shared" si="34"/>
        <v>10.957694665849173</v>
      </c>
      <c r="AA72" s="17">
        <f t="shared" si="35"/>
        <v>14.761362774110326</v>
      </c>
      <c r="AB72" s="17">
        <f t="shared" si="36"/>
        <v>0.78717676808875114</v>
      </c>
      <c r="AC72" s="17">
        <f t="shared" si="37"/>
        <v>1.3365853658536586</v>
      </c>
      <c r="AD72" s="17">
        <f t="shared" si="38"/>
        <v>31.619865113427348</v>
      </c>
      <c r="AE72" s="17">
        <f t="shared" si="39"/>
        <v>57.514606571060021</v>
      </c>
      <c r="AF72" s="17">
        <f t="shared" si="40"/>
        <v>42.601354107186559</v>
      </c>
      <c r="AG72" s="17">
        <f t="shared" si="41"/>
        <v>57.951219512195117</v>
      </c>
      <c r="AH72" s="65" t="s">
        <v>166</v>
      </c>
      <c r="AI72" s="65" t="s">
        <v>166</v>
      </c>
      <c r="AJ72" s="65" t="s">
        <v>166</v>
      </c>
      <c r="AK72" s="65" t="s">
        <v>166</v>
      </c>
      <c r="AL72" s="65" t="s">
        <v>166</v>
      </c>
      <c r="AM72" s="65" t="s">
        <v>166</v>
      </c>
      <c r="AN72" s="65" t="s">
        <v>166</v>
      </c>
      <c r="AO72" s="65" t="s">
        <v>166</v>
      </c>
      <c r="AP72" s="65" t="s">
        <v>166</v>
      </c>
      <c r="AQ72" s="65" t="s">
        <v>166</v>
      </c>
      <c r="AR72" s="65" t="s">
        <v>166</v>
      </c>
      <c r="AS72" s="65" t="s">
        <v>166</v>
      </c>
      <c r="AT72" s="153">
        <v>10</v>
      </c>
      <c r="AU72" s="153">
        <v>17</v>
      </c>
      <c r="AV72" s="3" t="s">
        <v>166</v>
      </c>
      <c r="AW72" s="3" t="s">
        <v>166</v>
      </c>
      <c r="AX72" s="63">
        <v>46</v>
      </c>
      <c r="AY72" s="66">
        <v>32</v>
      </c>
      <c r="AZ72" s="67">
        <v>0.15060144414194812</v>
      </c>
      <c r="BA72" s="68">
        <v>0.76</v>
      </c>
      <c r="BB72" s="16">
        <v>2.9</v>
      </c>
      <c r="BC72" s="6">
        <v>1.8</v>
      </c>
      <c r="BD72" s="16">
        <v>73.5</v>
      </c>
      <c r="BE72" s="16">
        <v>78.400000000000006</v>
      </c>
      <c r="BF72" s="217">
        <v>531818</v>
      </c>
      <c r="BG72" s="217">
        <v>17787</v>
      </c>
      <c r="BH72" s="217">
        <v>2953</v>
      </c>
      <c r="BI72" s="17">
        <f t="shared" ref="BI72:BI86" si="46">(BG72/BF72)*10000</f>
        <v>334.45652460052122</v>
      </c>
      <c r="BJ72" s="17">
        <f t="shared" ref="BJ72:BJ86" si="47">(BH72/BF72)*10000</f>
        <v>55.52651470991956</v>
      </c>
      <c r="BK72" s="6">
        <v>34.299999999999997</v>
      </c>
      <c r="BL72" s="6">
        <v>20.3</v>
      </c>
      <c r="BM72" s="6">
        <v>23.9</v>
      </c>
      <c r="BN72" s="6">
        <v>22.3</v>
      </c>
      <c r="BO72" s="6">
        <v>30.5</v>
      </c>
      <c r="BP72" s="6">
        <v>33.1</v>
      </c>
      <c r="BQ72" s="6">
        <v>11.3</v>
      </c>
      <c r="BR72" s="6">
        <v>24.4</v>
      </c>
      <c r="BS72" s="62" t="s">
        <v>166</v>
      </c>
      <c r="BT72" s="69" t="s">
        <v>166</v>
      </c>
      <c r="BU72" s="69">
        <v>60</v>
      </c>
      <c r="BV72" s="69">
        <v>57.999999999999993</v>
      </c>
      <c r="BW72" s="69">
        <v>60</v>
      </c>
      <c r="BX72" s="69">
        <v>57.999999999999993</v>
      </c>
      <c r="BY72" s="70">
        <v>163</v>
      </c>
      <c r="BZ72" s="70">
        <v>161</v>
      </c>
      <c r="CA72" s="70">
        <v>152</v>
      </c>
      <c r="CB72" s="18">
        <v>94.409937888198755</v>
      </c>
      <c r="CC72" s="72">
        <v>1</v>
      </c>
      <c r="CD72" s="72">
        <v>1</v>
      </c>
      <c r="CE72" s="71">
        <f t="shared" si="45"/>
        <v>100</v>
      </c>
      <c r="CF72" s="1" t="s">
        <v>166</v>
      </c>
      <c r="CG72" s="1" t="s">
        <v>166</v>
      </c>
      <c r="CH72" s="1" t="s">
        <v>166</v>
      </c>
      <c r="CI72" s="1" t="s">
        <v>166</v>
      </c>
      <c r="CJ72" s="1" t="s">
        <v>166</v>
      </c>
      <c r="CK72" s="1" t="s">
        <v>166</v>
      </c>
      <c r="CL72" s="1" t="s">
        <v>166</v>
      </c>
      <c r="CM72" s="1" t="s">
        <v>166</v>
      </c>
      <c r="CN72" s="1" t="s">
        <v>166</v>
      </c>
      <c r="CO72" s="1" t="s">
        <v>166</v>
      </c>
      <c r="CP72" s="1" t="s">
        <v>166</v>
      </c>
      <c r="CQ72" s="1" t="s">
        <v>166</v>
      </c>
      <c r="CR72" s="1" t="s">
        <v>166</v>
      </c>
      <c r="CS72" s="1" t="s">
        <v>166</v>
      </c>
      <c r="CT72" s="1" t="s">
        <v>166</v>
      </c>
    </row>
    <row r="73" spans="1:98" s="1" customFormat="1">
      <c r="A73" s="1" t="s">
        <v>120</v>
      </c>
      <c r="B73" s="2" t="s">
        <v>121</v>
      </c>
      <c r="C73" s="1" t="s">
        <v>174</v>
      </c>
      <c r="D73" s="6">
        <v>43750</v>
      </c>
      <c r="E73" s="6">
        <v>6112</v>
      </c>
      <c r="F73" s="6">
        <v>5415</v>
      </c>
      <c r="G73" s="6">
        <v>2659</v>
      </c>
      <c r="H73" s="6">
        <v>3513</v>
      </c>
      <c r="I73" s="6">
        <v>697</v>
      </c>
      <c r="J73" s="6">
        <v>37638</v>
      </c>
      <c r="K73" s="6">
        <v>31578</v>
      </c>
      <c r="L73" s="6">
        <v>27262</v>
      </c>
      <c r="M73" s="6">
        <v>5337</v>
      </c>
      <c r="N73" s="6">
        <v>6060</v>
      </c>
      <c r="O73" s="6">
        <v>11074</v>
      </c>
      <c r="P73" s="6">
        <v>4125</v>
      </c>
      <c r="Q73" s="6">
        <v>4087</v>
      </c>
      <c r="R73" s="6">
        <v>2074</v>
      </c>
      <c r="S73" s="6">
        <v>4029</v>
      </c>
      <c r="T73" s="6">
        <v>38</v>
      </c>
      <c r="U73" s="6">
        <v>6949</v>
      </c>
      <c r="V73" s="6">
        <v>6883</v>
      </c>
      <c r="W73" s="6">
        <v>4290</v>
      </c>
      <c r="X73" s="6">
        <v>6601</v>
      </c>
      <c r="Y73" s="6">
        <v>66</v>
      </c>
      <c r="Z73" s="17">
        <f t="shared" si="34"/>
        <v>11.403795811518325</v>
      </c>
      <c r="AA73" s="17">
        <f t="shared" si="35"/>
        <v>16.100749242786545</v>
      </c>
      <c r="AB73" s="17">
        <f t="shared" si="36"/>
        <v>0.92121212121212115</v>
      </c>
      <c r="AC73" s="17">
        <f t="shared" si="37"/>
        <v>0.94977694632321186</v>
      </c>
      <c r="AD73" s="17">
        <f t="shared" si="38"/>
        <v>43.504581151832461</v>
      </c>
      <c r="AE73" s="17">
        <f t="shared" si="39"/>
        <v>72.432116478027524</v>
      </c>
      <c r="AF73" s="17">
        <f t="shared" si="40"/>
        <v>50.278787878787881</v>
      </c>
      <c r="AG73" s="17">
        <f t="shared" si="41"/>
        <v>61.735501511008785</v>
      </c>
      <c r="AH73" s="65" t="s">
        <v>166</v>
      </c>
      <c r="AI73" s="65" t="s">
        <v>166</v>
      </c>
      <c r="AJ73" s="65" t="s">
        <v>166</v>
      </c>
      <c r="AK73" s="65" t="s">
        <v>166</v>
      </c>
      <c r="AL73" s="65" t="s">
        <v>166</v>
      </c>
      <c r="AM73" s="65" t="s">
        <v>166</v>
      </c>
      <c r="AN73" s="65" t="s">
        <v>166</v>
      </c>
      <c r="AO73" s="65" t="s">
        <v>166</v>
      </c>
      <c r="AP73" s="65" t="s">
        <v>166</v>
      </c>
      <c r="AQ73" s="65" t="s">
        <v>166</v>
      </c>
      <c r="AR73" s="65" t="s">
        <v>166</v>
      </c>
      <c r="AS73" s="65" t="s">
        <v>166</v>
      </c>
      <c r="AT73" s="153">
        <v>18</v>
      </c>
      <c r="AU73" s="153">
        <v>22</v>
      </c>
      <c r="AV73" s="3" t="s">
        <v>166</v>
      </c>
      <c r="AW73" s="3" t="s">
        <v>166</v>
      </c>
      <c r="AX73" s="63">
        <v>23</v>
      </c>
      <c r="AY73" s="66" t="s">
        <v>166</v>
      </c>
      <c r="AZ73" s="67">
        <v>0.22252089829240132</v>
      </c>
      <c r="BA73" s="68">
        <v>0</v>
      </c>
      <c r="BB73" s="16">
        <v>1</v>
      </c>
      <c r="BC73" s="6">
        <v>1</v>
      </c>
      <c r="BD73" s="16">
        <v>79.900000000000006</v>
      </c>
      <c r="BE73" s="16">
        <v>83.6</v>
      </c>
      <c r="BF73" s="217">
        <v>77316</v>
      </c>
      <c r="BG73" s="217">
        <v>3839</v>
      </c>
      <c r="BH73" s="217" t="s">
        <v>166</v>
      </c>
      <c r="BI73" s="17">
        <f t="shared" ref="BI73:BI74" si="48">(BG73/BF73)*10000</f>
        <v>496.53370583061718</v>
      </c>
      <c r="BJ73" s="17" t="e">
        <f t="shared" ref="BJ73:BJ74" si="49">(BH73/BF73)*10000</f>
        <v>#VALUE!</v>
      </c>
      <c r="BK73" s="6">
        <v>25.1</v>
      </c>
      <c r="BL73" s="6">
        <v>12.2</v>
      </c>
      <c r="BM73" s="6">
        <v>32.5</v>
      </c>
      <c r="BN73" s="6">
        <v>26</v>
      </c>
      <c r="BO73" s="6">
        <v>30.5</v>
      </c>
      <c r="BP73" s="6">
        <v>35</v>
      </c>
      <c r="BQ73" s="6">
        <v>12</v>
      </c>
      <c r="BR73" s="6">
        <v>26.8</v>
      </c>
      <c r="BS73" s="62" t="s">
        <v>166</v>
      </c>
      <c r="BT73" s="69" t="s">
        <v>166</v>
      </c>
      <c r="BU73" s="69" t="s">
        <v>166</v>
      </c>
      <c r="BV73" s="69" t="s">
        <v>166</v>
      </c>
      <c r="BW73" s="69" t="s">
        <v>166</v>
      </c>
      <c r="BX73" s="69" t="s">
        <v>166</v>
      </c>
      <c r="BY73" s="70">
        <v>12</v>
      </c>
      <c r="BZ73" s="70">
        <v>11</v>
      </c>
      <c r="CA73" s="70">
        <v>11</v>
      </c>
      <c r="CB73" s="18">
        <v>100</v>
      </c>
      <c r="CC73" s="72">
        <v>1</v>
      </c>
      <c r="CD73" s="72">
        <v>1</v>
      </c>
      <c r="CE73" s="71">
        <f t="shared" si="45"/>
        <v>100</v>
      </c>
      <c r="CF73" s="1" t="s">
        <v>166</v>
      </c>
      <c r="CG73" s="1" t="s">
        <v>166</v>
      </c>
      <c r="CH73" s="1" t="s">
        <v>166</v>
      </c>
      <c r="CI73" s="1" t="s">
        <v>166</v>
      </c>
      <c r="CJ73" s="1" t="s">
        <v>166</v>
      </c>
      <c r="CK73" s="1" t="s">
        <v>166</v>
      </c>
      <c r="CL73" s="1" t="s">
        <v>166</v>
      </c>
      <c r="CM73" s="1" t="s">
        <v>166</v>
      </c>
      <c r="CN73" s="1" t="s">
        <v>166</v>
      </c>
      <c r="CO73" s="1" t="s">
        <v>166</v>
      </c>
      <c r="CP73" s="1" t="s">
        <v>166</v>
      </c>
      <c r="CQ73" s="1" t="s">
        <v>166</v>
      </c>
      <c r="CR73" s="1" t="s">
        <v>166</v>
      </c>
      <c r="CS73" s="1" t="s">
        <v>166</v>
      </c>
      <c r="CT73" s="1" t="s">
        <v>166</v>
      </c>
    </row>
    <row r="74" spans="1:98" s="1" customFormat="1">
      <c r="A74" s="1" t="s">
        <v>120</v>
      </c>
      <c r="B74" s="2" t="s">
        <v>121</v>
      </c>
      <c r="C74" s="1" t="s">
        <v>175</v>
      </c>
      <c r="D74" s="6">
        <v>179836</v>
      </c>
      <c r="E74" s="6">
        <v>14906</v>
      </c>
      <c r="F74" s="6">
        <v>13407</v>
      </c>
      <c r="G74" s="6">
        <v>7049</v>
      </c>
      <c r="H74" s="6">
        <v>8381</v>
      </c>
      <c r="I74" s="6">
        <v>1499</v>
      </c>
      <c r="J74" s="6">
        <v>164930</v>
      </c>
      <c r="K74" s="6">
        <v>138761</v>
      </c>
      <c r="L74" s="6">
        <v>125357</v>
      </c>
      <c r="M74" s="6">
        <v>18208</v>
      </c>
      <c r="N74" s="6">
        <v>26169</v>
      </c>
      <c r="O74" s="6">
        <v>37646</v>
      </c>
      <c r="P74" s="6">
        <v>11966</v>
      </c>
      <c r="Q74" s="6">
        <v>11915</v>
      </c>
      <c r="R74" s="6">
        <v>6644</v>
      </c>
      <c r="S74" s="6">
        <v>11867</v>
      </c>
      <c r="T74" s="6">
        <v>51</v>
      </c>
      <c r="U74" s="6">
        <v>25680</v>
      </c>
      <c r="V74" s="6">
        <v>25451</v>
      </c>
      <c r="W74" s="6">
        <v>14704</v>
      </c>
      <c r="X74" s="6">
        <v>24506</v>
      </c>
      <c r="Y74" s="6">
        <v>229</v>
      </c>
      <c r="Z74" s="17">
        <f t="shared" si="34"/>
        <v>10.056353146384007</v>
      </c>
      <c r="AA74" s="17">
        <f t="shared" si="35"/>
        <v>15.866731340568727</v>
      </c>
      <c r="AB74" s="17">
        <f t="shared" si="36"/>
        <v>0.42620758816647164</v>
      </c>
      <c r="AC74" s="17">
        <f t="shared" si="37"/>
        <v>0.89174454828660432</v>
      </c>
      <c r="AD74" s="17">
        <f t="shared" si="38"/>
        <v>47.289682007245403</v>
      </c>
      <c r="AE74" s="17">
        <f t="shared" si="39"/>
        <v>76.006184441884443</v>
      </c>
      <c r="AF74" s="17">
        <f t="shared" si="40"/>
        <v>55.523984623098777</v>
      </c>
      <c r="AG74" s="17">
        <f t="shared" si="41"/>
        <v>57.258566978193151</v>
      </c>
      <c r="AH74" s="65" t="s">
        <v>166</v>
      </c>
      <c r="AI74" s="65" t="s">
        <v>166</v>
      </c>
      <c r="AJ74" s="65" t="s">
        <v>166</v>
      </c>
      <c r="AK74" s="65" t="s">
        <v>166</v>
      </c>
      <c r="AL74" s="65" t="s">
        <v>166</v>
      </c>
      <c r="AM74" s="65" t="s">
        <v>166</v>
      </c>
      <c r="AN74" s="65" t="s">
        <v>166</v>
      </c>
      <c r="AO74" s="65" t="s">
        <v>166</v>
      </c>
      <c r="AP74" s="65" t="s">
        <v>166</v>
      </c>
      <c r="AQ74" s="65" t="s">
        <v>166</v>
      </c>
      <c r="AR74" s="65" t="s">
        <v>166</v>
      </c>
      <c r="AS74" s="65" t="s">
        <v>166</v>
      </c>
      <c r="AT74" s="153">
        <v>13</v>
      </c>
      <c r="AU74" s="65" t="s">
        <v>166</v>
      </c>
      <c r="AV74" s="3" t="s">
        <v>166</v>
      </c>
      <c r="AW74" s="3" t="s">
        <v>166</v>
      </c>
      <c r="AX74" s="63">
        <v>29</v>
      </c>
      <c r="AY74" s="66" t="s">
        <v>166</v>
      </c>
      <c r="AZ74" s="67">
        <v>0.22869332336440865</v>
      </c>
      <c r="BA74" s="68">
        <v>0.76</v>
      </c>
      <c r="BB74" s="16">
        <v>3.2</v>
      </c>
      <c r="BC74" s="6">
        <v>1.3</v>
      </c>
      <c r="BD74" s="16">
        <v>72.8</v>
      </c>
      <c r="BE74" s="16">
        <v>83</v>
      </c>
      <c r="BF74" s="217">
        <v>293298</v>
      </c>
      <c r="BG74" s="217">
        <v>9831</v>
      </c>
      <c r="BH74" s="217" t="s">
        <v>166</v>
      </c>
      <c r="BI74" s="17">
        <f t="shared" si="48"/>
        <v>335.18810220321996</v>
      </c>
      <c r="BJ74" s="17" t="e">
        <f t="shared" si="49"/>
        <v>#VALUE!</v>
      </c>
      <c r="BK74" s="6">
        <v>19.100000000000001</v>
      </c>
      <c r="BL74" s="6">
        <v>8.5</v>
      </c>
      <c r="BM74" s="6">
        <v>29.6</v>
      </c>
      <c r="BN74" s="6">
        <v>20.6</v>
      </c>
      <c r="BO74" s="6">
        <v>28.9</v>
      </c>
      <c r="BP74" s="6">
        <v>30.8</v>
      </c>
      <c r="BQ74" s="6">
        <v>22.5</v>
      </c>
      <c r="BR74" s="6">
        <v>40.200000000000003</v>
      </c>
      <c r="BS74" s="62" t="s">
        <v>166</v>
      </c>
      <c r="BT74" s="69" t="s">
        <v>166</v>
      </c>
      <c r="BU74" s="69" t="s">
        <v>166</v>
      </c>
      <c r="BV74" s="69" t="s">
        <v>166</v>
      </c>
      <c r="BW74" s="69" t="s">
        <v>166</v>
      </c>
      <c r="BX74" s="69" t="s">
        <v>166</v>
      </c>
      <c r="BY74" s="70">
        <v>102</v>
      </c>
      <c r="BZ74" s="70">
        <v>102</v>
      </c>
      <c r="CA74" s="70">
        <v>102</v>
      </c>
      <c r="CB74" s="18">
        <v>100</v>
      </c>
      <c r="CC74" s="72">
        <v>1</v>
      </c>
      <c r="CD74" s="72">
        <v>1</v>
      </c>
      <c r="CE74" s="71">
        <f>CD74/CC74*100</f>
        <v>100</v>
      </c>
      <c r="CF74" s="1" t="s">
        <v>166</v>
      </c>
      <c r="CG74" s="1" t="s">
        <v>166</v>
      </c>
      <c r="CH74" s="1" t="s">
        <v>166</v>
      </c>
      <c r="CI74" s="1" t="s">
        <v>166</v>
      </c>
      <c r="CJ74" s="1" t="s">
        <v>166</v>
      </c>
      <c r="CK74" s="1" t="s">
        <v>166</v>
      </c>
      <c r="CL74" s="1" t="s">
        <v>166</v>
      </c>
      <c r="CM74" s="1" t="s">
        <v>166</v>
      </c>
      <c r="CN74" s="1" t="s">
        <v>166</v>
      </c>
      <c r="CO74" s="1" t="s">
        <v>166</v>
      </c>
      <c r="CP74" s="1" t="s">
        <v>166</v>
      </c>
      <c r="CQ74" s="1" t="s">
        <v>166</v>
      </c>
      <c r="CR74" s="1" t="s">
        <v>166</v>
      </c>
      <c r="CS74" s="1" t="s">
        <v>166</v>
      </c>
      <c r="CT74" s="1" t="s">
        <v>166</v>
      </c>
    </row>
    <row r="75" spans="1:98" s="1" customFormat="1">
      <c r="A75" s="1" t="s">
        <v>80</v>
      </c>
      <c r="B75" s="2" t="s">
        <v>81</v>
      </c>
      <c r="C75" s="1" t="s">
        <v>406</v>
      </c>
      <c r="D75" s="6">
        <v>8149</v>
      </c>
      <c r="E75" s="6">
        <v>646</v>
      </c>
      <c r="F75" s="6">
        <v>619</v>
      </c>
      <c r="G75" s="6">
        <v>258</v>
      </c>
      <c r="H75" s="6">
        <v>430</v>
      </c>
      <c r="I75" s="6">
        <v>27</v>
      </c>
      <c r="J75" s="6">
        <v>7503</v>
      </c>
      <c r="K75" s="6">
        <v>6876</v>
      </c>
      <c r="L75" s="6">
        <v>5520</v>
      </c>
      <c r="M75" s="6">
        <v>1666</v>
      </c>
      <c r="N75" s="6">
        <v>627</v>
      </c>
      <c r="O75" s="6">
        <v>2089</v>
      </c>
      <c r="P75" s="6">
        <v>754</v>
      </c>
      <c r="Q75" s="6">
        <v>754</v>
      </c>
      <c r="R75" s="6">
        <v>523</v>
      </c>
      <c r="S75" s="6">
        <v>729</v>
      </c>
      <c r="T75" s="6">
        <v>0</v>
      </c>
      <c r="U75" s="6">
        <v>1335</v>
      </c>
      <c r="V75" s="6">
        <v>1317</v>
      </c>
      <c r="W75" s="6">
        <v>850</v>
      </c>
      <c r="X75" s="6">
        <v>1253</v>
      </c>
      <c r="Y75" s="6">
        <v>18</v>
      </c>
      <c r="Z75" s="17">
        <f t="shared" si="34"/>
        <v>4.1795665634674917</v>
      </c>
      <c r="AA75" s="17">
        <f t="shared" si="35"/>
        <v>8.3566573370651742</v>
      </c>
      <c r="AB75" s="17">
        <f t="shared" si="36"/>
        <v>0</v>
      </c>
      <c r="AC75" s="17">
        <f t="shared" si="37"/>
        <v>1.348314606741573</v>
      </c>
      <c r="AD75" s="17">
        <f t="shared" ref="AD75:AD85" si="50">G75/E75*100</f>
        <v>39.93808049535604</v>
      </c>
      <c r="AE75" s="17">
        <f t="shared" si="39"/>
        <v>73.570571771291483</v>
      </c>
      <c r="AF75" s="17">
        <f t="shared" ref="AF75:AF85" si="51">R75/P75*100</f>
        <v>69.363395225464188</v>
      </c>
      <c r="AG75" s="17">
        <f t="shared" ref="AG75:AG85" si="52">W75/U75*100</f>
        <v>63.670411985018724</v>
      </c>
      <c r="AH75" s="65" t="s">
        <v>166</v>
      </c>
      <c r="AI75" s="65" t="s">
        <v>166</v>
      </c>
      <c r="AJ75" s="65" t="s">
        <v>166</v>
      </c>
      <c r="AK75" s="65" t="s">
        <v>166</v>
      </c>
      <c r="AL75" s="65" t="s">
        <v>166</v>
      </c>
      <c r="AM75" s="65" t="s">
        <v>166</v>
      </c>
      <c r="AN75" s="65" t="s">
        <v>166</v>
      </c>
      <c r="AO75" s="65" t="s">
        <v>166</v>
      </c>
      <c r="AP75" s="65" t="s">
        <v>166</v>
      </c>
      <c r="AQ75" s="65" t="s">
        <v>166</v>
      </c>
      <c r="AR75" s="65" t="s">
        <v>166</v>
      </c>
      <c r="AS75" s="65" t="s">
        <v>166</v>
      </c>
      <c r="AT75" s="153" t="s">
        <v>166</v>
      </c>
      <c r="AU75" s="153">
        <v>11</v>
      </c>
      <c r="AV75" s="3" t="s">
        <v>166</v>
      </c>
      <c r="AW75" s="3" t="s">
        <v>166</v>
      </c>
      <c r="AX75" s="63">
        <v>65</v>
      </c>
      <c r="AY75" s="66" t="s">
        <v>166</v>
      </c>
      <c r="AZ75" s="1" t="s">
        <v>166</v>
      </c>
      <c r="BA75" s="1" t="s">
        <v>166</v>
      </c>
      <c r="BB75" s="16" t="s">
        <v>282</v>
      </c>
      <c r="BC75" s="6" t="s">
        <v>282</v>
      </c>
      <c r="BD75" s="16" t="s">
        <v>166</v>
      </c>
      <c r="BE75" s="16" t="s">
        <v>166</v>
      </c>
      <c r="BF75" s="73" t="s">
        <v>166</v>
      </c>
      <c r="BG75" s="73" t="s">
        <v>166</v>
      </c>
      <c r="BH75" s="73" t="s">
        <v>166</v>
      </c>
      <c r="BI75" s="17" t="s">
        <v>166</v>
      </c>
      <c r="BJ75" s="17" t="s">
        <v>166</v>
      </c>
      <c r="BK75" s="6" t="s">
        <v>282</v>
      </c>
      <c r="BL75" s="6" t="s">
        <v>282</v>
      </c>
      <c r="BM75" s="6" t="s">
        <v>282</v>
      </c>
      <c r="BN75" s="6" t="s">
        <v>282</v>
      </c>
      <c r="BO75" s="6" t="s">
        <v>282</v>
      </c>
      <c r="BP75" s="6" t="s">
        <v>282</v>
      </c>
      <c r="BQ75" s="6" t="s">
        <v>282</v>
      </c>
      <c r="BR75" s="6" t="s">
        <v>282</v>
      </c>
      <c r="BS75" s="19" t="s">
        <v>166</v>
      </c>
      <c r="BT75" s="152" t="s">
        <v>166</v>
      </c>
      <c r="BU75" s="1" t="s">
        <v>166</v>
      </c>
      <c r="BV75" s="1" t="s">
        <v>166</v>
      </c>
      <c r="BW75" s="1" t="s">
        <v>166</v>
      </c>
      <c r="BX75" s="1" t="s">
        <v>166</v>
      </c>
      <c r="BY75" s="1" t="s">
        <v>166</v>
      </c>
      <c r="BZ75" s="1" t="s">
        <v>166</v>
      </c>
      <c r="CA75" s="1" t="s">
        <v>166</v>
      </c>
      <c r="CB75" s="1" t="s">
        <v>166</v>
      </c>
      <c r="CC75" s="1" t="s">
        <v>166</v>
      </c>
      <c r="CD75" s="1" t="s">
        <v>166</v>
      </c>
      <c r="CE75" s="1" t="s">
        <v>166</v>
      </c>
      <c r="CF75" s="1" t="s">
        <v>166</v>
      </c>
      <c r="CG75" s="1" t="s">
        <v>166</v>
      </c>
      <c r="CH75" s="1" t="s">
        <v>166</v>
      </c>
      <c r="CI75" s="1" t="s">
        <v>166</v>
      </c>
      <c r="CJ75" s="1" t="s">
        <v>166</v>
      </c>
      <c r="CK75" s="1" t="s">
        <v>166</v>
      </c>
      <c r="CL75" s="1" t="s">
        <v>166</v>
      </c>
      <c r="CM75" s="1" t="s">
        <v>166</v>
      </c>
      <c r="CN75" s="1" t="s">
        <v>166</v>
      </c>
      <c r="CO75" s="1" t="s">
        <v>166</v>
      </c>
      <c r="CP75" s="1" t="s">
        <v>166</v>
      </c>
      <c r="CQ75" s="1" t="s">
        <v>166</v>
      </c>
      <c r="CR75" s="1" t="s">
        <v>166</v>
      </c>
      <c r="CS75" s="1" t="s">
        <v>166</v>
      </c>
      <c r="CT75" s="1" t="s">
        <v>166</v>
      </c>
    </row>
    <row r="76" spans="1:98" s="1" customFormat="1">
      <c r="A76" s="1" t="s">
        <v>140</v>
      </c>
      <c r="B76" s="2" t="s">
        <v>141</v>
      </c>
      <c r="C76" s="1" t="s">
        <v>177</v>
      </c>
      <c r="D76" s="6">
        <v>1446831</v>
      </c>
      <c r="E76" s="6">
        <v>111836</v>
      </c>
      <c r="F76" s="6">
        <v>88978</v>
      </c>
      <c r="G76" s="6">
        <v>42777</v>
      </c>
      <c r="H76" s="6">
        <v>54965</v>
      </c>
      <c r="I76" s="6">
        <v>22858</v>
      </c>
      <c r="J76" s="6">
        <v>1334995</v>
      </c>
      <c r="K76" s="6">
        <v>914158</v>
      </c>
      <c r="L76" s="6">
        <v>811916</v>
      </c>
      <c r="M76" s="6">
        <v>120973</v>
      </c>
      <c r="N76" s="6">
        <v>420837</v>
      </c>
      <c r="O76" s="6">
        <v>231944</v>
      </c>
      <c r="P76" s="6">
        <v>84341</v>
      </c>
      <c r="Q76" s="6">
        <v>82263</v>
      </c>
      <c r="R76" s="6">
        <v>33693</v>
      </c>
      <c r="S76" s="6">
        <v>80615</v>
      </c>
      <c r="T76" s="6">
        <v>2078</v>
      </c>
      <c r="U76" s="6">
        <v>147603</v>
      </c>
      <c r="V76" s="6">
        <v>141543</v>
      </c>
      <c r="W76" s="6">
        <v>72285</v>
      </c>
      <c r="X76" s="6">
        <v>132548</v>
      </c>
      <c r="Y76" s="6">
        <v>6060</v>
      </c>
      <c r="Z76" s="17">
        <f t="shared" ref="Z76:Z85" si="53">I76/E76*100</f>
        <v>20.438856897600058</v>
      </c>
      <c r="AA76" s="17">
        <f t="shared" si="35"/>
        <v>31.523488852018172</v>
      </c>
      <c r="AB76" s="17">
        <f t="shared" si="36"/>
        <v>2.4638076380408105</v>
      </c>
      <c r="AC76" s="17">
        <f t="shared" ref="AC76:AC85" si="54">Y76/U76*100</f>
        <v>4.1056076096014316</v>
      </c>
      <c r="AD76" s="17">
        <f t="shared" si="50"/>
        <v>38.249758575056333</v>
      </c>
      <c r="AE76" s="17">
        <f t="shared" ref="AE76:AE85" si="55">L76/J76*100</f>
        <v>60.817905685040017</v>
      </c>
      <c r="AF76" s="17">
        <f t="shared" si="51"/>
        <v>39.94854222738644</v>
      </c>
      <c r="AG76" s="17">
        <f t="shared" si="52"/>
        <v>48.972581858092319</v>
      </c>
      <c r="AH76" s="65" t="s">
        <v>166</v>
      </c>
      <c r="AI76" s="65" t="s">
        <v>166</v>
      </c>
      <c r="AJ76" s="65" t="s">
        <v>166</v>
      </c>
      <c r="AK76" s="65" t="s">
        <v>166</v>
      </c>
      <c r="AL76" s="65" t="s">
        <v>166</v>
      </c>
      <c r="AM76" s="65" t="s">
        <v>166</v>
      </c>
      <c r="AN76" s="65" t="s">
        <v>166</v>
      </c>
      <c r="AO76" s="65" t="s">
        <v>166</v>
      </c>
      <c r="AP76" s="65" t="s">
        <v>166</v>
      </c>
      <c r="AQ76" s="65" t="s">
        <v>166</v>
      </c>
      <c r="AR76" s="65" t="s">
        <v>166</v>
      </c>
      <c r="AS76" s="65" t="s">
        <v>166</v>
      </c>
      <c r="AT76" s="168">
        <v>22</v>
      </c>
      <c r="AU76" s="168">
        <v>27</v>
      </c>
      <c r="AV76" s="3" t="s">
        <v>166</v>
      </c>
      <c r="AW76" s="3" t="s">
        <v>166</v>
      </c>
      <c r="AX76" s="63">
        <v>49</v>
      </c>
      <c r="AY76" s="66">
        <v>37</v>
      </c>
      <c r="AZ76" s="67">
        <v>0.15097337740693745</v>
      </c>
      <c r="BA76" s="68">
        <v>0.22</v>
      </c>
      <c r="BB76" s="16">
        <v>6.8</v>
      </c>
      <c r="BC76" s="6">
        <v>3.7</v>
      </c>
      <c r="BD76" s="16">
        <v>68.2</v>
      </c>
      <c r="BE76" s="16">
        <v>77.5</v>
      </c>
      <c r="BF76" s="217">
        <v>2344966</v>
      </c>
      <c r="BG76" s="217">
        <v>94033</v>
      </c>
      <c r="BH76" s="217">
        <v>24062</v>
      </c>
      <c r="BI76" s="17">
        <f t="shared" si="46"/>
        <v>400.99941747556255</v>
      </c>
      <c r="BJ76" s="17">
        <f t="shared" si="47"/>
        <v>102.61129585674163</v>
      </c>
      <c r="BK76" s="6">
        <v>27.9</v>
      </c>
      <c r="BL76" s="6">
        <v>20.7</v>
      </c>
      <c r="BM76" s="6">
        <v>27.8</v>
      </c>
      <c r="BN76" s="6">
        <v>21.9</v>
      </c>
      <c r="BO76" s="6">
        <v>25.4</v>
      </c>
      <c r="BP76" s="6">
        <v>23.2</v>
      </c>
      <c r="BQ76" s="6">
        <v>18.899999999999999</v>
      </c>
      <c r="BR76" s="6">
        <v>34.299999999999997</v>
      </c>
      <c r="BS76" s="69">
        <v>5</v>
      </c>
      <c r="BT76" s="69">
        <v>4</v>
      </c>
      <c r="BU76" s="69">
        <v>52</v>
      </c>
      <c r="BV76" s="69">
        <v>49</v>
      </c>
      <c r="BW76" s="69">
        <v>52</v>
      </c>
      <c r="BX76" s="69">
        <v>49</v>
      </c>
      <c r="BY76" s="70">
        <v>3159</v>
      </c>
      <c r="BZ76" s="70">
        <v>3076</v>
      </c>
      <c r="CA76" s="70">
        <v>1797</v>
      </c>
      <c r="CB76" s="18">
        <v>58.420026007802342</v>
      </c>
      <c r="CC76" s="70">
        <v>158</v>
      </c>
      <c r="CD76" s="70">
        <v>158</v>
      </c>
      <c r="CE76" s="71">
        <f t="shared" si="45"/>
        <v>100</v>
      </c>
      <c r="CF76" s="1" t="s">
        <v>166</v>
      </c>
      <c r="CG76" s="1" t="s">
        <v>166</v>
      </c>
      <c r="CH76" s="1" t="s">
        <v>166</v>
      </c>
      <c r="CI76" s="1" t="s">
        <v>166</v>
      </c>
      <c r="CJ76" s="1" t="s">
        <v>166</v>
      </c>
      <c r="CK76" s="1" t="s">
        <v>166</v>
      </c>
      <c r="CL76" s="1" t="s">
        <v>166</v>
      </c>
      <c r="CM76" s="1" t="s">
        <v>166</v>
      </c>
      <c r="CN76" s="1" t="s">
        <v>166</v>
      </c>
      <c r="CO76" s="1" t="s">
        <v>166</v>
      </c>
      <c r="CP76" s="1" t="s">
        <v>166</v>
      </c>
      <c r="CQ76" s="1" t="s">
        <v>166</v>
      </c>
      <c r="CR76" s="1" t="s">
        <v>166</v>
      </c>
      <c r="CS76" s="1" t="s">
        <v>166</v>
      </c>
      <c r="CT76" s="1" t="s">
        <v>166</v>
      </c>
    </row>
    <row r="77" spans="1:98" s="1" customFormat="1">
      <c r="A77" s="1" t="s">
        <v>82</v>
      </c>
      <c r="B77" s="2" t="s">
        <v>83</v>
      </c>
      <c r="C77" s="1" t="s">
        <v>178</v>
      </c>
      <c r="D77" s="6">
        <v>528011</v>
      </c>
      <c r="E77" s="6">
        <v>65463</v>
      </c>
      <c r="F77" s="6">
        <v>57880</v>
      </c>
      <c r="G77" s="6">
        <v>27318</v>
      </c>
      <c r="H77" s="6">
        <v>36756</v>
      </c>
      <c r="I77" s="6">
        <v>7583</v>
      </c>
      <c r="J77" s="6">
        <v>462548</v>
      </c>
      <c r="K77" s="6">
        <v>388763</v>
      </c>
      <c r="L77" s="6">
        <v>334056</v>
      </c>
      <c r="M77" s="6">
        <v>65839</v>
      </c>
      <c r="N77" s="6">
        <v>73785</v>
      </c>
      <c r="O77" s="6">
        <v>98235</v>
      </c>
      <c r="P77" s="6">
        <v>37564</v>
      </c>
      <c r="Q77" s="6">
        <v>37414</v>
      </c>
      <c r="R77" s="6">
        <v>20359</v>
      </c>
      <c r="S77" s="6">
        <v>36999</v>
      </c>
      <c r="T77" s="6">
        <v>150</v>
      </c>
      <c r="U77" s="6">
        <v>60671</v>
      </c>
      <c r="V77" s="6">
        <v>59963</v>
      </c>
      <c r="W77" s="6">
        <v>36255</v>
      </c>
      <c r="X77" s="6">
        <v>57469</v>
      </c>
      <c r="Y77" s="6">
        <v>708</v>
      </c>
      <c r="Z77" s="17">
        <f t="shared" si="53"/>
        <v>11.583642668377557</v>
      </c>
      <c r="AA77" s="17">
        <f t="shared" ref="AA77:AA86" si="56">N77/J77*100</f>
        <v>15.951857969335073</v>
      </c>
      <c r="AB77" s="17">
        <f t="shared" ref="AB77:AB85" si="57">T77/P77*100</f>
        <v>0.3993184964327548</v>
      </c>
      <c r="AC77" s="17">
        <f t="shared" si="54"/>
        <v>1.1669496134891464</v>
      </c>
      <c r="AD77" s="17">
        <f t="shared" si="50"/>
        <v>41.730443151092985</v>
      </c>
      <c r="AE77" s="17">
        <f t="shared" si="55"/>
        <v>72.220828973425469</v>
      </c>
      <c r="AF77" s="17">
        <f t="shared" si="51"/>
        <v>54.198168459163028</v>
      </c>
      <c r="AG77" s="17">
        <f t="shared" si="52"/>
        <v>59.756720673798029</v>
      </c>
      <c r="AH77" s="65" t="s">
        <v>166</v>
      </c>
      <c r="AI77" s="65" t="s">
        <v>166</v>
      </c>
      <c r="AJ77" s="65" t="s">
        <v>166</v>
      </c>
      <c r="AK77" s="65" t="s">
        <v>166</v>
      </c>
      <c r="AL77" s="65" t="s">
        <v>166</v>
      </c>
      <c r="AM77" s="65" t="s">
        <v>166</v>
      </c>
      <c r="AN77" s="65" t="s">
        <v>166</v>
      </c>
      <c r="AO77" s="65" t="s">
        <v>166</v>
      </c>
      <c r="AP77" s="65" t="s">
        <v>166</v>
      </c>
      <c r="AQ77" s="65" t="s">
        <v>166</v>
      </c>
      <c r="AR77" s="65" t="s">
        <v>166</v>
      </c>
      <c r="AS77" s="65" t="s">
        <v>166</v>
      </c>
      <c r="AT77" s="153">
        <v>44</v>
      </c>
      <c r="AU77" s="153">
        <v>22</v>
      </c>
      <c r="AV77" s="3" t="s">
        <v>166</v>
      </c>
      <c r="AW77" s="3" t="s">
        <v>166</v>
      </c>
      <c r="AX77" s="63">
        <v>30</v>
      </c>
      <c r="AY77" s="66">
        <v>23</v>
      </c>
      <c r="AZ77" s="67">
        <v>0.28219096292968027</v>
      </c>
      <c r="BA77" s="68">
        <v>0.34</v>
      </c>
      <c r="BB77" s="16">
        <v>4.8</v>
      </c>
      <c r="BC77" s="6">
        <v>1.8</v>
      </c>
      <c r="BD77" s="16">
        <v>76</v>
      </c>
      <c r="BE77" s="16">
        <v>82.7</v>
      </c>
      <c r="BF77" s="218">
        <v>877584</v>
      </c>
      <c r="BG77" s="219">
        <v>36237</v>
      </c>
      <c r="BH77" s="219">
        <v>11170</v>
      </c>
      <c r="BI77" s="17">
        <f t="shared" si="46"/>
        <v>412.91773778920304</v>
      </c>
      <c r="BJ77" s="17">
        <f t="shared" si="47"/>
        <v>127.2812631041587</v>
      </c>
      <c r="BK77" s="6">
        <v>24</v>
      </c>
      <c r="BL77" s="6">
        <v>12.1</v>
      </c>
      <c r="BM77" s="6">
        <v>34.6</v>
      </c>
      <c r="BN77" s="6">
        <v>26.5</v>
      </c>
      <c r="BO77" s="6">
        <v>26.2</v>
      </c>
      <c r="BP77" s="6">
        <v>27.5</v>
      </c>
      <c r="BQ77" s="6">
        <v>15.1</v>
      </c>
      <c r="BR77" s="6">
        <v>34</v>
      </c>
      <c r="BS77" s="62" t="s">
        <v>166</v>
      </c>
      <c r="BT77" s="69" t="s">
        <v>166</v>
      </c>
      <c r="BU77" s="69">
        <v>47</v>
      </c>
      <c r="BV77" s="69">
        <v>41</v>
      </c>
      <c r="BW77" s="69">
        <v>47</v>
      </c>
      <c r="BX77" s="69">
        <v>41</v>
      </c>
      <c r="BY77" s="70">
        <v>233</v>
      </c>
      <c r="BZ77" s="70">
        <v>233</v>
      </c>
      <c r="CA77" s="70">
        <v>233</v>
      </c>
      <c r="CB77" s="18">
        <v>100</v>
      </c>
      <c r="CC77" s="72">
        <v>0</v>
      </c>
      <c r="CD77" s="72" t="s">
        <v>166</v>
      </c>
      <c r="CE77" s="71" t="s">
        <v>166</v>
      </c>
      <c r="CF77" s="1" t="s">
        <v>166</v>
      </c>
      <c r="CG77" s="1" t="s">
        <v>166</v>
      </c>
      <c r="CH77" s="1" t="s">
        <v>166</v>
      </c>
      <c r="CI77" s="1" t="s">
        <v>166</v>
      </c>
      <c r="CJ77" s="1" t="s">
        <v>166</v>
      </c>
      <c r="CK77" s="1" t="s">
        <v>166</v>
      </c>
      <c r="CL77" s="1" t="s">
        <v>166</v>
      </c>
      <c r="CM77" s="1" t="s">
        <v>166</v>
      </c>
      <c r="CN77" s="1" t="s">
        <v>166</v>
      </c>
      <c r="CO77" s="1" t="s">
        <v>166</v>
      </c>
      <c r="CP77" s="1" t="s">
        <v>166</v>
      </c>
      <c r="CQ77" s="1" t="s">
        <v>166</v>
      </c>
      <c r="CR77" s="1" t="s">
        <v>166</v>
      </c>
      <c r="CS77" s="1" t="s">
        <v>166</v>
      </c>
      <c r="CT77" s="1" t="s">
        <v>166</v>
      </c>
    </row>
    <row r="78" spans="1:98" s="1" customFormat="1">
      <c r="A78" s="1" t="s">
        <v>98</v>
      </c>
      <c r="B78" s="2" t="s">
        <v>99</v>
      </c>
      <c r="C78" s="1" t="s">
        <v>179</v>
      </c>
      <c r="D78" s="6">
        <v>74546</v>
      </c>
      <c r="E78" s="6">
        <v>12156</v>
      </c>
      <c r="F78" s="6">
        <v>11336</v>
      </c>
      <c r="G78" s="6">
        <v>4024</v>
      </c>
      <c r="H78" s="6">
        <v>8233</v>
      </c>
      <c r="I78" s="6">
        <v>820</v>
      </c>
      <c r="J78" s="6">
        <v>62390</v>
      </c>
      <c r="K78" s="6">
        <v>54850</v>
      </c>
      <c r="L78" s="6">
        <v>42575</v>
      </c>
      <c r="M78" s="6">
        <v>14304</v>
      </c>
      <c r="N78" s="6">
        <v>7540</v>
      </c>
      <c r="O78" s="6">
        <v>13447</v>
      </c>
      <c r="P78" s="6">
        <v>5654</v>
      </c>
      <c r="Q78" s="6">
        <v>5645</v>
      </c>
      <c r="R78" s="6">
        <v>3755</v>
      </c>
      <c r="S78" s="6">
        <v>5589</v>
      </c>
      <c r="T78" s="6">
        <v>9</v>
      </c>
      <c r="U78" s="6">
        <v>7793</v>
      </c>
      <c r="V78" s="6">
        <v>7764</v>
      </c>
      <c r="W78" s="6">
        <v>5883</v>
      </c>
      <c r="X78" s="6">
        <v>7710</v>
      </c>
      <c r="Y78" s="6">
        <v>29</v>
      </c>
      <c r="Z78" s="17">
        <f t="shared" si="53"/>
        <v>6.7456400131622241</v>
      </c>
      <c r="AA78" s="17">
        <f t="shared" si="56"/>
        <v>12.085270075332586</v>
      </c>
      <c r="AB78" s="17">
        <f t="shared" si="57"/>
        <v>0.15917934205871948</v>
      </c>
      <c r="AC78" s="17">
        <f t="shared" si="54"/>
        <v>0.37212883356858723</v>
      </c>
      <c r="AD78" s="17">
        <f t="shared" si="50"/>
        <v>33.102994406054627</v>
      </c>
      <c r="AE78" s="17">
        <f t="shared" si="55"/>
        <v>68.240102580541745</v>
      </c>
      <c r="AF78" s="17">
        <f t="shared" si="51"/>
        <v>66.413158825610182</v>
      </c>
      <c r="AG78" s="17">
        <f t="shared" si="52"/>
        <v>75.490825099448216</v>
      </c>
      <c r="AH78" s="65" t="s">
        <v>166</v>
      </c>
      <c r="AI78" s="65" t="s">
        <v>166</v>
      </c>
      <c r="AJ78" s="65" t="s">
        <v>166</v>
      </c>
      <c r="AK78" s="65" t="s">
        <v>166</v>
      </c>
      <c r="AL78" s="65" t="s">
        <v>166</v>
      </c>
      <c r="AM78" s="65" t="s">
        <v>166</v>
      </c>
      <c r="AN78" s="65" t="s">
        <v>166</v>
      </c>
      <c r="AO78" s="65" t="s">
        <v>166</v>
      </c>
      <c r="AP78" s="65" t="s">
        <v>166</v>
      </c>
      <c r="AQ78" s="65" t="s">
        <v>166</v>
      </c>
      <c r="AR78" s="65" t="s">
        <v>166</v>
      </c>
      <c r="AS78" s="65" t="s">
        <v>166</v>
      </c>
      <c r="AT78" s="153">
        <v>13</v>
      </c>
      <c r="AU78" s="153">
        <v>26</v>
      </c>
      <c r="AV78" s="3" t="s">
        <v>166</v>
      </c>
      <c r="AW78" s="3" t="s">
        <v>166</v>
      </c>
      <c r="AX78" s="63">
        <v>45</v>
      </c>
      <c r="AY78" s="66">
        <v>34</v>
      </c>
      <c r="AZ78" s="67">
        <v>0.50014837190105743</v>
      </c>
      <c r="BA78" s="68">
        <v>0.74</v>
      </c>
      <c r="BB78" s="16">
        <v>7.2</v>
      </c>
      <c r="BC78" s="6">
        <v>4.2</v>
      </c>
      <c r="BD78" s="16">
        <v>66.099999999999994</v>
      </c>
      <c r="BE78" s="16">
        <v>78.5</v>
      </c>
      <c r="BF78" s="153">
        <v>117380</v>
      </c>
      <c r="BG78" s="153">
        <v>3557</v>
      </c>
      <c r="BH78" s="153">
        <v>1301</v>
      </c>
      <c r="BI78" s="17">
        <f t="shared" si="46"/>
        <v>303.03288464815131</v>
      </c>
      <c r="BJ78" s="17">
        <f t="shared" si="47"/>
        <v>110.83659907991139</v>
      </c>
      <c r="BK78" s="6">
        <v>19.600000000000001</v>
      </c>
      <c r="BL78" s="6">
        <v>8.1999999999999993</v>
      </c>
      <c r="BM78" s="6">
        <v>32.9</v>
      </c>
      <c r="BN78" s="6">
        <v>24.1</v>
      </c>
      <c r="BO78" s="6">
        <v>35.200000000000003</v>
      </c>
      <c r="BP78" s="6">
        <v>37.1</v>
      </c>
      <c r="BQ78" s="6">
        <v>12.3</v>
      </c>
      <c r="BR78" s="6">
        <v>30.7</v>
      </c>
      <c r="BS78" s="69" t="s">
        <v>166</v>
      </c>
      <c r="BT78" s="69" t="s">
        <v>166</v>
      </c>
      <c r="BU78" s="69">
        <v>83</v>
      </c>
      <c r="BV78" s="69">
        <v>86</v>
      </c>
      <c r="BW78" s="69">
        <v>83</v>
      </c>
      <c r="BX78" s="69">
        <v>86</v>
      </c>
      <c r="BY78" s="70">
        <v>218</v>
      </c>
      <c r="BZ78" s="70">
        <v>218</v>
      </c>
      <c r="CA78" s="70">
        <v>159</v>
      </c>
      <c r="CB78" s="18">
        <v>72.935779816513758</v>
      </c>
      <c r="CC78" s="70">
        <v>2</v>
      </c>
      <c r="CD78" s="70">
        <v>2</v>
      </c>
      <c r="CE78" s="71">
        <f t="shared" ref="CE78:CE93" si="58">CD78/CC78*100</f>
        <v>100</v>
      </c>
      <c r="CF78" s="1" t="s">
        <v>166</v>
      </c>
      <c r="CG78" s="1" t="s">
        <v>166</v>
      </c>
      <c r="CH78" s="1" t="s">
        <v>166</v>
      </c>
      <c r="CI78" s="1" t="s">
        <v>166</v>
      </c>
      <c r="CJ78" s="1" t="s">
        <v>166</v>
      </c>
      <c r="CK78" s="1" t="s">
        <v>166</v>
      </c>
      <c r="CL78" s="1" t="s">
        <v>166</v>
      </c>
      <c r="CM78" s="1" t="s">
        <v>166</v>
      </c>
      <c r="CN78" s="1" t="s">
        <v>166</v>
      </c>
      <c r="CO78" s="1" t="s">
        <v>166</v>
      </c>
      <c r="CP78" s="1" t="s">
        <v>166</v>
      </c>
      <c r="CQ78" s="1" t="s">
        <v>166</v>
      </c>
      <c r="CR78" s="1" t="s">
        <v>166</v>
      </c>
      <c r="CS78" s="1" t="s">
        <v>166</v>
      </c>
      <c r="CT78" s="1" t="s">
        <v>166</v>
      </c>
    </row>
    <row r="79" spans="1:98" s="1" customFormat="1">
      <c r="A79" s="1" t="s">
        <v>110</v>
      </c>
      <c r="B79" s="2" t="s">
        <v>111</v>
      </c>
      <c r="C79" s="1" t="s">
        <v>180</v>
      </c>
      <c r="D79" s="6">
        <v>370813</v>
      </c>
      <c r="E79" s="6">
        <v>41153</v>
      </c>
      <c r="F79" s="6">
        <v>36153</v>
      </c>
      <c r="G79" s="6">
        <v>17835</v>
      </c>
      <c r="H79" s="6">
        <v>22321</v>
      </c>
      <c r="I79" s="6">
        <v>5000</v>
      </c>
      <c r="J79" s="6">
        <v>329660</v>
      </c>
      <c r="K79" s="6">
        <v>267279</v>
      </c>
      <c r="L79" s="6">
        <v>229594</v>
      </c>
      <c r="M79" s="6">
        <v>46730</v>
      </c>
      <c r="N79" s="6">
        <v>62381</v>
      </c>
      <c r="O79" s="6">
        <v>89658</v>
      </c>
      <c r="P79" s="6">
        <v>33082</v>
      </c>
      <c r="Q79" s="6">
        <v>32500</v>
      </c>
      <c r="R79" s="6">
        <v>14898</v>
      </c>
      <c r="S79" s="6">
        <v>31828</v>
      </c>
      <c r="T79" s="6">
        <v>582</v>
      </c>
      <c r="U79" s="6">
        <v>56576</v>
      </c>
      <c r="V79" s="6">
        <v>55717</v>
      </c>
      <c r="W79" s="6">
        <v>29959</v>
      </c>
      <c r="X79" s="6">
        <v>53351</v>
      </c>
      <c r="Y79" s="6">
        <v>859</v>
      </c>
      <c r="Z79" s="17">
        <f t="shared" si="53"/>
        <v>12.149782518892911</v>
      </c>
      <c r="AA79" s="17">
        <f t="shared" si="56"/>
        <v>18.922829581993568</v>
      </c>
      <c r="AB79" s="17">
        <f t="shared" si="57"/>
        <v>1.7592648570219453</v>
      </c>
      <c r="AC79" s="17">
        <f t="shared" si="54"/>
        <v>1.5183116515837103</v>
      </c>
      <c r="AD79" s="17">
        <f t="shared" si="50"/>
        <v>43.338274244891018</v>
      </c>
      <c r="AE79" s="17">
        <f t="shared" si="55"/>
        <v>69.64569556512771</v>
      </c>
      <c r="AF79" s="17">
        <f t="shared" si="51"/>
        <v>45.033552989541143</v>
      </c>
      <c r="AG79" s="17">
        <f t="shared" si="52"/>
        <v>52.9535492081448</v>
      </c>
      <c r="AH79" s="65" t="s">
        <v>166</v>
      </c>
      <c r="AI79" s="65" t="s">
        <v>166</v>
      </c>
      <c r="AJ79" s="65" t="s">
        <v>166</v>
      </c>
      <c r="AK79" s="65" t="s">
        <v>166</v>
      </c>
      <c r="AL79" s="65" t="s">
        <v>166</v>
      </c>
      <c r="AM79" s="65" t="s">
        <v>166</v>
      </c>
      <c r="AN79" s="65" t="s">
        <v>166</v>
      </c>
      <c r="AO79" s="65" t="s">
        <v>166</v>
      </c>
      <c r="AP79" s="65" t="s">
        <v>166</v>
      </c>
      <c r="AQ79" s="65" t="s">
        <v>166</v>
      </c>
      <c r="AR79" s="65" t="s">
        <v>166</v>
      </c>
      <c r="AS79" s="65" t="s">
        <v>166</v>
      </c>
      <c r="AT79" s="153">
        <v>22</v>
      </c>
      <c r="AU79" s="153">
        <v>26</v>
      </c>
      <c r="AV79" s="3" t="s">
        <v>166</v>
      </c>
      <c r="AW79" s="3" t="s">
        <v>166</v>
      </c>
      <c r="AX79" s="63">
        <v>41</v>
      </c>
      <c r="AY79" s="3">
        <v>34</v>
      </c>
      <c r="AZ79" s="67">
        <v>0.12276812322555539</v>
      </c>
      <c r="BA79" s="68">
        <v>0.64</v>
      </c>
      <c r="BB79" s="16">
        <v>9.3000000000000007</v>
      </c>
      <c r="BC79" s="6">
        <v>3.7</v>
      </c>
      <c r="BD79" s="16">
        <v>67.099999999999994</v>
      </c>
      <c r="BE79" s="16">
        <v>78.5</v>
      </c>
      <c r="BF79" s="153">
        <v>1644390</v>
      </c>
      <c r="BG79" s="153">
        <v>46673</v>
      </c>
      <c r="BH79" s="153">
        <v>9949</v>
      </c>
      <c r="BI79" s="17">
        <f t="shared" si="46"/>
        <v>283.83169442772095</v>
      </c>
      <c r="BJ79" s="17">
        <f t="shared" si="47"/>
        <v>60.502678804906374</v>
      </c>
      <c r="BK79" s="6">
        <v>19.399999999999999</v>
      </c>
      <c r="BL79" s="6">
        <v>14.8</v>
      </c>
      <c r="BM79" s="6">
        <v>30.3</v>
      </c>
      <c r="BN79" s="6">
        <v>27.3</v>
      </c>
      <c r="BO79" s="6">
        <v>33.5</v>
      </c>
      <c r="BP79" s="6">
        <v>32.4</v>
      </c>
      <c r="BQ79" s="6">
        <v>16.7</v>
      </c>
      <c r="BR79" s="6">
        <v>25.5</v>
      </c>
      <c r="BS79" s="69" t="s">
        <v>166</v>
      </c>
      <c r="BT79" s="69" t="s">
        <v>166</v>
      </c>
      <c r="BU79" s="69">
        <v>49</v>
      </c>
      <c r="BV79" s="69">
        <v>45</v>
      </c>
      <c r="BW79" s="69">
        <v>49</v>
      </c>
      <c r="BX79" s="69">
        <v>45</v>
      </c>
      <c r="BY79" s="72">
        <v>1019</v>
      </c>
      <c r="BZ79" s="72">
        <v>854</v>
      </c>
      <c r="CA79" s="72">
        <v>809</v>
      </c>
      <c r="CB79" s="18">
        <v>94.730679156908664</v>
      </c>
      <c r="CC79" s="72">
        <v>13</v>
      </c>
      <c r="CD79" s="72">
        <v>13</v>
      </c>
      <c r="CE79" s="71">
        <f t="shared" si="58"/>
        <v>100</v>
      </c>
      <c r="CF79" s="1" t="s">
        <v>166</v>
      </c>
      <c r="CG79" s="1" t="s">
        <v>166</v>
      </c>
      <c r="CH79" s="1" t="s">
        <v>166</v>
      </c>
      <c r="CI79" s="1" t="s">
        <v>166</v>
      </c>
      <c r="CJ79" s="1" t="s">
        <v>166</v>
      </c>
      <c r="CK79" s="1" t="s">
        <v>166</v>
      </c>
      <c r="CL79" s="1" t="s">
        <v>166</v>
      </c>
      <c r="CM79" s="1" t="s">
        <v>166</v>
      </c>
      <c r="CN79" s="1" t="s">
        <v>166</v>
      </c>
      <c r="CO79" s="1" t="s">
        <v>166</v>
      </c>
      <c r="CP79" s="1" t="s">
        <v>166</v>
      </c>
      <c r="CQ79" s="1" t="s">
        <v>166</v>
      </c>
      <c r="CR79" s="1" t="s">
        <v>166</v>
      </c>
      <c r="CS79" s="1" t="s">
        <v>166</v>
      </c>
      <c r="CT79" s="1" t="s">
        <v>166</v>
      </c>
    </row>
    <row r="80" spans="1:98" s="1" customFormat="1">
      <c r="A80" s="1" t="s">
        <v>60</v>
      </c>
      <c r="B80" s="2" t="s">
        <v>61</v>
      </c>
      <c r="C80" s="1" t="s">
        <v>181</v>
      </c>
      <c r="D80" s="6">
        <v>121184</v>
      </c>
      <c r="E80" s="6">
        <v>13920</v>
      </c>
      <c r="F80" s="6">
        <v>12582</v>
      </c>
      <c r="G80" s="6">
        <v>6232</v>
      </c>
      <c r="H80" s="6">
        <v>8000</v>
      </c>
      <c r="I80" s="6">
        <v>1338</v>
      </c>
      <c r="J80" s="6">
        <v>107264</v>
      </c>
      <c r="K80" s="6">
        <v>93231</v>
      </c>
      <c r="L80" s="6">
        <v>82520</v>
      </c>
      <c r="M80" s="6">
        <v>13829</v>
      </c>
      <c r="N80" s="6">
        <v>14033</v>
      </c>
      <c r="O80" s="6">
        <v>26079</v>
      </c>
      <c r="P80" s="6">
        <v>9245</v>
      </c>
      <c r="Q80" s="6">
        <v>9206</v>
      </c>
      <c r="R80" s="6">
        <v>5330</v>
      </c>
      <c r="S80" s="6">
        <v>9019</v>
      </c>
      <c r="T80" s="6">
        <v>39</v>
      </c>
      <c r="U80" s="6">
        <v>16834</v>
      </c>
      <c r="V80" s="6">
        <v>16689</v>
      </c>
      <c r="W80" s="6">
        <v>11227</v>
      </c>
      <c r="X80" s="6">
        <v>16022</v>
      </c>
      <c r="Y80" s="6">
        <v>145</v>
      </c>
      <c r="Z80" s="17">
        <f t="shared" si="53"/>
        <v>9.612068965517242</v>
      </c>
      <c r="AA80" s="17">
        <f t="shared" si="56"/>
        <v>13.082674522673033</v>
      </c>
      <c r="AB80" s="17">
        <f t="shared" si="57"/>
        <v>0.42184964845862633</v>
      </c>
      <c r="AC80" s="17">
        <f t="shared" si="54"/>
        <v>0.86135202566234992</v>
      </c>
      <c r="AD80" s="17">
        <f t="shared" si="50"/>
        <v>44.770114942528735</v>
      </c>
      <c r="AE80" s="17">
        <f t="shared" si="55"/>
        <v>76.931682577565624</v>
      </c>
      <c r="AF80" s="17">
        <f t="shared" si="51"/>
        <v>57.652785289345587</v>
      </c>
      <c r="AG80" s="17">
        <f t="shared" si="52"/>
        <v>66.692408221456574</v>
      </c>
      <c r="AH80" s="65" t="s">
        <v>166</v>
      </c>
      <c r="AI80" s="65" t="s">
        <v>166</v>
      </c>
      <c r="AJ80" s="65" t="s">
        <v>166</v>
      </c>
      <c r="AK80" s="65" t="s">
        <v>166</v>
      </c>
      <c r="AL80" s="65" t="s">
        <v>166</v>
      </c>
      <c r="AM80" s="65" t="s">
        <v>166</v>
      </c>
      <c r="AN80" s="65" t="s">
        <v>166</v>
      </c>
      <c r="AO80" s="65" t="s">
        <v>166</v>
      </c>
      <c r="AP80" s="65" t="s">
        <v>166</v>
      </c>
      <c r="AQ80" s="65" t="s">
        <v>166</v>
      </c>
      <c r="AR80" s="65" t="s">
        <v>166</v>
      </c>
      <c r="AS80" s="65" t="s">
        <v>166</v>
      </c>
      <c r="AT80" s="153">
        <v>23</v>
      </c>
      <c r="AU80" s="153">
        <v>22</v>
      </c>
      <c r="AV80" s="3" t="s">
        <v>166</v>
      </c>
      <c r="AW80" s="3" t="s">
        <v>166</v>
      </c>
      <c r="AX80" s="63">
        <v>32</v>
      </c>
      <c r="AY80" s="3">
        <v>19</v>
      </c>
      <c r="AZ80" s="67">
        <v>0.29488554799604938</v>
      </c>
      <c r="BA80" s="68">
        <v>0.7</v>
      </c>
      <c r="BB80" s="16">
        <v>2.4</v>
      </c>
      <c r="BC80" s="6">
        <v>0.7</v>
      </c>
      <c r="BD80" s="16">
        <v>78.3</v>
      </c>
      <c r="BE80" s="16">
        <v>82.9</v>
      </c>
      <c r="BF80" s="153">
        <v>199288</v>
      </c>
      <c r="BG80" s="153">
        <v>13049</v>
      </c>
      <c r="BH80" s="153">
        <v>2882</v>
      </c>
      <c r="BI80" s="33">
        <f t="shared" si="46"/>
        <v>654.78102043274066</v>
      </c>
      <c r="BJ80" s="17">
        <f t="shared" si="47"/>
        <v>144.61482879049416</v>
      </c>
      <c r="BK80" s="6">
        <v>15.8</v>
      </c>
      <c r="BL80" s="6">
        <v>7</v>
      </c>
      <c r="BM80" s="6">
        <v>31.7</v>
      </c>
      <c r="BN80" s="6">
        <v>20</v>
      </c>
      <c r="BO80" s="6">
        <v>30.5</v>
      </c>
      <c r="BP80" s="6">
        <v>27.6</v>
      </c>
      <c r="BQ80" s="6">
        <v>22</v>
      </c>
      <c r="BR80" s="6">
        <v>45.4</v>
      </c>
      <c r="BS80" s="69" t="s">
        <v>166</v>
      </c>
      <c r="BT80" s="69" t="s">
        <v>166</v>
      </c>
      <c r="BU80" s="69">
        <v>48</v>
      </c>
      <c r="BV80" s="69">
        <v>41</v>
      </c>
      <c r="BW80" s="69">
        <v>48</v>
      </c>
      <c r="BX80" s="69">
        <v>41</v>
      </c>
      <c r="BY80" s="70">
        <v>88</v>
      </c>
      <c r="BZ80" s="70">
        <v>88</v>
      </c>
      <c r="CA80" s="70">
        <v>88</v>
      </c>
      <c r="CB80" s="18">
        <v>100</v>
      </c>
      <c r="CC80" s="72">
        <v>1</v>
      </c>
      <c r="CD80" s="72">
        <v>1</v>
      </c>
      <c r="CE80" s="71">
        <f t="shared" si="58"/>
        <v>100</v>
      </c>
      <c r="CF80" s="1" t="s">
        <v>166</v>
      </c>
      <c r="CG80" s="1" t="s">
        <v>166</v>
      </c>
      <c r="CH80" s="1" t="s">
        <v>166</v>
      </c>
      <c r="CI80" s="1" t="s">
        <v>166</v>
      </c>
      <c r="CJ80" s="1" t="s">
        <v>166</v>
      </c>
      <c r="CK80" s="1" t="s">
        <v>166</v>
      </c>
      <c r="CL80" s="1" t="s">
        <v>166</v>
      </c>
      <c r="CM80" s="1" t="s">
        <v>166</v>
      </c>
      <c r="CN80" s="1" t="s">
        <v>166</v>
      </c>
      <c r="CO80" s="1" t="s">
        <v>166</v>
      </c>
      <c r="CP80" s="1" t="s">
        <v>166</v>
      </c>
      <c r="CQ80" s="1" t="s">
        <v>166</v>
      </c>
      <c r="CR80" s="1" t="s">
        <v>166</v>
      </c>
      <c r="CS80" s="1" t="s">
        <v>166</v>
      </c>
      <c r="CT80" s="1" t="s">
        <v>166</v>
      </c>
    </row>
    <row r="81" spans="1:98" s="1" customFormat="1">
      <c r="A81" s="1" t="s">
        <v>138</v>
      </c>
      <c r="B81" s="2" t="s">
        <v>139</v>
      </c>
      <c r="C81" s="1" t="s">
        <v>182</v>
      </c>
      <c r="D81" s="6">
        <v>392005</v>
      </c>
      <c r="E81" s="6">
        <v>49158</v>
      </c>
      <c r="F81" s="6">
        <v>41555</v>
      </c>
      <c r="G81" s="6">
        <v>18122</v>
      </c>
      <c r="H81" s="6">
        <v>29595</v>
      </c>
      <c r="I81" s="6">
        <v>7603</v>
      </c>
      <c r="J81" s="6">
        <v>342847</v>
      </c>
      <c r="K81" s="6">
        <v>269282</v>
      </c>
      <c r="L81" s="6">
        <v>223306</v>
      </c>
      <c r="M81" s="6">
        <v>56045</v>
      </c>
      <c r="N81" s="6">
        <v>73565</v>
      </c>
      <c r="O81" s="6">
        <v>77941</v>
      </c>
      <c r="P81" s="6">
        <v>29734</v>
      </c>
      <c r="Q81" s="6">
        <v>29629</v>
      </c>
      <c r="R81" s="6">
        <v>14582</v>
      </c>
      <c r="S81" s="6">
        <v>29142</v>
      </c>
      <c r="T81" s="6">
        <v>105</v>
      </c>
      <c r="U81" s="6">
        <v>48207</v>
      </c>
      <c r="V81" s="6">
        <v>47673</v>
      </c>
      <c r="W81" s="6">
        <v>28752</v>
      </c>
      <c r="X81" s="6">
        <v>45378</v>
      </c>
      <c r="Y81" s="6">
        <v>534</v>
      </c>
      <c r="Z81" s="17">
        <f t="shared" si="53"/>
        <v>15.466455103950526</v>
      </c>
      <c r="AA81" s="17">
        <f t="shared" si="56"/>
        <v>21.457093105671042</v>
      </c>
      <c r="AB81" s="17">
        <f t="shared" si="57"/>
        <v>0.35313109571534268</v>
      </c>
      <c r="AC81" s="17">
        <f t="shared" si="54"/>
        <v>1.1077229448005477</v>
      </c>
      <c r="AD81" s="17">
        <f t="shared" si="50"/>
        <v>36.864803287359123</v>
      </c>
      <c r="AE81" s="17">
        <f t="shared" si="55"/>
        <v>65.13284351328727</v>
      </c>
      <c r="AF81" s="17">
        <f t="shared" si="51"/>
        <v>49.04150131162978</v>
      </c>
      <c r="AG81" s="17">
        <f t="shared" si="52"/>
        <v>59.642790466114882</v>
      </c>
      <c r="AH81" s="65" t="s">
        <v>166</v>
      </c>
      <c r="AI81" s="65" t="s">
        <v>166</v>
      </c>
      <c r="AJ81" s="65" t="s">
        <v>166</v>
      </c>
      <c r="AK81" s="65" t="s">
        <v>166</v>
      </c>
      <c r="AL81" s="65" t="s">
        <v>166</v>
      </c>
      <c r="AM81" s="65" t="s">
        <v>166</v>
      </c>
      <c r="AN81" s="65" t="s">
        <v>166</v>
      </c>
      <c r="AO81" s="65" t="s">
        <v>166</v>
      </c>
      <c r="AP81" s="65" t="s">
        <v>166</v>
      </c>
      <c r="AQ81" s="65" t="s">
        <v>166</v>
      </c>
      <c r="AR81" s="65" t="s">
        <v>166</v>
      </c>
      <c r="AS81" s="65" t="s">
        <v>166</v>
      </c>
      <c r="AT81" s="153">
        <v>23</v>
      </c>
      <c r="AU81" s="153">
        <v>15</v>
      </c>
      <c r="AV81" s="3" t="s">
        <v>166</v>
      </c>
      <c r="AW81" s="3" t="s">
        <v>166</v>
      </c>
      <c r="AX81" s="63">
        <v>37</v>
      </c>
      <c r="AY81" s="3" t="s">
        <v>166</v>
      </c>
      <c r="AZ81" s="67">
        <v>0.23128388939322991</v>
      </c>
      <c r="BA81" s="68">
        <v>0.4</v>
      </c>
      <c r="BB81" s="16">
        <v>4.4000000000000004</v>
      </c>
      <c r="BC81" s="6">
        <v>1.6</v>
      </c>
      <c r="BD81" s="16">
        <v>73.599999999999994</v>
      </c>
      <c r="BE81" s="16">
        <v>82.1</v>
      </c>
      <c r="BF81" s="153">
        <v>652226</v>
      </c>
      <c r="BG81" s="153">
        <v>41779</v>
      </c>
      <c r="BH81" s="153">
        <v>12674</v>
      </c>
      <c r="BI81" s="17">
        <f t="shared" si="46"/>
        <v>640.56017392744229</v>
      </c>
      <c r="BJ81" s="17">
        <f t="shared" si="47"/>
        <v>194.31914704412273</v>
      </c>
      <c r="BK81" s="6">
        <v>25</v>
      </c>
      <c r="BL81" s="6">
        <v>12.2</v>
      </c>
      <c r="BM81" s="6">
        <v>34.4</v>
      </c>
      <c r="BN81" s="6">
        <v>29.5</v>
      </c>
      <c r="BO81" s="6">
        <v>26.4</v>
      </c>
      <c r="BP81" s="6">
        <v>29.7</v>
      </c>
      <c r="BQ81" s="6">
        <v>14.2</v>
      </c>
      <c r="BR81" s="6">
        <v>28.6</v>
      </c>
      <c r="BS81" s="69" t="s">
        <v>166</v>
      </c>
      <c r="BT81" s="69" t="s">
        <v>166</v>
      </c>
      <c r="BU81" s="69">
        <v>53</v>
      </c>
      <c r="BV81" s="69">
        <v>45</v>
      </c>
      <c r="BW81" s="69">
        <v>53</v>
      </c>
      <c r="BX81" s="69">
        <v>45</v>
      </c>
      <c r="BY81" s="70">
        <v>262</v>
      </c>
      <c r="BZ81" s="70">
        <v>201</v>
      </c>
      <c r="CA81" s="70">
        <v>201</v>
      </c>
      <c r="CB81" s="18">
        <v>100</v>
      </c>
      <c r="CC81" s="72">
        <v>11</v>
      </c>
      <c r="CD81" s="72">
        <v>11</v>
      </c>
      <c r="CE81" s="71">
        <f t="shared" si="58"/>
        <v>100</v>
      </c>
      <c r="CF81" s="1" t="s">
        <v>166</v>
      </c>
      <c r="CG81" s="1" t="s">
        <v>166</v>
      </c>
      <c r="CH81" s="1" t="s">
        <v>166</v>
      </c>
      <c r="CI81" s="1" t="s">
        <v>166</v>
      </c>
      <c r="CJ81" s="1" t="s">
        <v>166</v>
      </c>
      <c r="CK81" s="1" t="s">
        <v>166</v>
      </c>
      <c r="CL81" s="1" t="s">
        <v>166</v>
      </c>
      <c r="CM81" s="1" t="s">
        <v>166</v>
      </c>
      <c r="CN81" s="1" t="s">
        <v>166</v>
      </c>
      <c r="CO81" s="1" t="s">
        <v>166</v>
      </c>
      <c r="CP81" s="1" t="s">
        <v>166</v>
      </c>
      <c r="CQ81" s="1" t="s">
        <v>166</v>
      </c>
      <c r="CR81" s="1" t="s">
        <v>166</v>
      </c>
      <c r="CS81" s="1" t="s">
        <v>166</v>
      </c>
      <c r="CT81" s="1" t="s">
        <v>166</v>
      </c>
    </row>
    <row r="82" spans="1:98" s="1" customFormat="1">
      <c r="A82" s="1" t="s">
        <v>183</v>
      </c>
      <c r="B82" s="2" t="s">
        <v>153</v>
      </c>
      <c r="C82" s="1" t="s">
        <v>184</v>
      </c>
      <c r="D82" s="6">
        <v>367148</v>
      </c>
      <c r="E82" s="6">
        <v>45191</v>
      </c>
      <c r="F82" s="6">
        <v>41579</v>
      </c>
      <c r="G82" s="6">
        <v>14183</v>
      </c>
      <c r="H82" s="6">
        <v>31684</v>
      </c>
      <c r="I82" s="6">
        <v>3612</v>
      </c>
      <c r="J82" s="6">
        <v>321957</v>
      </c>
      <c r="K82" s="6">
        <v>274202</v>
      </c>
      <c r="L82" s="6">
        <v>210303</v>
      </c>
      <c r="M82" s="6">
        <v>71774</v>
      </c>
      <c r="N82" s="6">
        <v>47755</v>
      </c>
      <c r="O82" s="6">
        <v>59125</v>
      </c>
      <c r="P82" s="6">
        <v>23453</v>
      </c>
      <c r="Q82" s="6">
        <v>23297</v>
      </c>
      <c r="R82" s="6">
        <v>9881</v>
      </c>
      <c r="S82" s="6">
        <v>23107</v>
      </c>
      <c r="T82" s="6">
        <v>156</v>
      </c>
      <c r="U82" s="6">
        <v>35672</v>
      </c>
      <c r="V82" s="6">
        <v>35297</v>
      </c>
      <c r="W82" s="6">
        <v>19511</v>
      </c>
      <c r="X82" s="6">
        <v>33948</v>
      </c>
      <c r="Y82" s="6">
        <v>375</v>
      </c>
      <c r="Z82" s="17">
        <f t="shared" si="53"/>
        <v>7.9927419176384689</v>
      </c>
      <c r="AA82" s="17">
        <f t="shared" si="56"/>
        <v>14.832726109387279</v>
      </c>
      <c r="AB82" s="17">
        <f t="shared" si="57"/>
        <v>0.66516010744894039</v>
      </c>
      <c r="AC82" s="17">
        <f t="shared" si="54"/>
        <v>1.0512446736936532</v>
      </c>
      <c r="AD82" s="17">
        <f t="shared" si="50"/>
        <v>31.384567723661792</v>
      </c>
      <c r="AE82" s="17">
        <f t="shared" si="55"/>
        <v>65.32021356889274</v>
      </c>
      <c r="AF82" s="17">
        <f t="shared" si="51"/>
        <v>42.131070651942181</v>
      </c>
      <c r="AG82" s="17">
        <f t="shared" si="52"/>
        <v>54.695559542498316</v>
      </c>
      <c r="AH82" s="65" t="s">
        <v>166</v>
      </c>
      <c r="AI82" s="65" t="s">
        <v>166</v>
      </c>
      <c r="AJ82" s="65" t="s">
        <v>166</v>
      </c>
      <c r="AK82" s="65" t="s">
        <v>166</v>
      </c>
      <c r="AL82" s="65" t="s">
        <v>166</v>
      </c>
      <c r="AM82" s="65" t="s">
        <v>166</v>
      </c>
      <c r="AN82" s="65" t="s">
        <v>166</v>
      </c>
      <c r="AO82" s="65" t="s">
        <v>166</v>
      </c>
      <c r="AP82" s="65" t="s">
        <v>166</v>
      </c>
      <c r="AQ82" s="65" t="s">
        <v>166</v>
      </c>
      <c r="AR82" s="65" t="s">
        <v>166</v>
      </c>
      <c r="AS82" s="65" t="s">
        <v>166</v>
      </c>
      <c r="AT82" s="153">
        <v>32</v>
      </c>
      <c r="AU82" s="153">
        <v>26</v>
      </c>
      <c r="AV82" s="3" t="s">
        <v>166</v>
      </c>
      <c r="AW82" s="3" t="s">
        <v>166</v>
      </c>
      <c r="AX82" s="63">
        <v>62</v>
      </c>
      <c r="AY82" s="3">
        <v>48</v>
      </c>
      <c r="AZ82" s="67">
        <v>9.0592063423070107E-2</v>
      </c>
      <c r="BA82" s="68">
        <v>0.6</v>
      </c>
      <c r="BB82" s="16">
        <v>13.1</v>
      </c>
      <c r="BC82" s="6">
        <v>7.3</v>
      </c>
      <c r="BD82" s="16">
        <v>58.6</v>
      </c>
      <c r="BE82" s="16">
        <v>73</v>
      </c>
      <c r="BF82" s="153">
        <v>595619</v>
      </c>
      <c r="BG82" s="153">
        <v>17699</v>
      </c>
      <c r="BH82" s="153">
        <v>8416</v>
      </c>
      <c r="BI82" s="17">
        <f t="shared" si="46"/>
        <v>297.15304582291697</v>
      </c>
      <c r="BJ82" s="17">
        <f t="shared" si="47"/>
        <v>141.29838034045252</v>
      </c>
      <c r="BK82" s="6">
        <v>29</v>
      </c>
      <c r="BL82" s="6">
        <v>13.9</v>
      </c>
      <c r="BM82" s="6">
        <v>34.799999999999997</v>
      </c>
      <c r="BN82" s="6">
        <v>28.6</v>
      </c>
      <c r="BO82" s="6">
        <v>25.4</v>
      </c>
      <c r="BP82" s="6">
        <v>30.2</v>
      </c>
      <c r="BQ82" s="6">
        <v>10.8</v>
      </c>
      <c r="BR82" s="6">
        <v>27.3</v>
      </c>
      <c r="BS82" s="69" t="s">
        <v>166</v>
      </c>
      <c r="BT82" s="69" t="s">
        <v>166</v>
      </c>
      <c r="BU82" s="69">
        <v>90</v>
      </c>
      <c r="BV82" s="69">
        <v>88</v>
      </c>
      <c r="BW82" s="69">
        <v>90</v>
      </c>
      <c r="BX82" s="69">
        <v>88</v>
      </c>
      <c r="BY82" s="70">
        <v>553</v>
      </c>
      <c r="BZ82" s="70">
        <v>553</v>
      </c>
      <c r="CA82" s="70">
        <v>553</v>
      </c>
      <c r="CB82" s="18">
        <v>100</v>
      </c>
      <c r="CC82" s="72">
        <v>1</v>
      </c>
      <c r="CD82" s="72">
        <v>1</v>
      </c>
      <c r="CE82" s="71">
        <f t="shared" si="58"/>
        <v>100</v>
      </c>
      <c r="CF82" s="1" t="s">
        <v>166</v>
      </c>
      <c r="CG82" s="1" t="s">
        <v>166</v>
      </c>
      <c r="CH82" s="1" t="s">
        <v>166</v>
      </c>
      <c r="CI82" s="1" t="s">
        <v>166</v>
      </c>
      <c r="CJ82" s="1" t="s">
        <v>166</v>
      </c>
      <c r="CK82" s="1" t="s">
        <v>166</v>
      </c>
      <c r="CL82" s="1" t="s">
        <v>166</v>
      </c>
      <c r="CM82" s="1" t="s">
        <v>166</v>
      </c>
      <c r="CN82" s="1" t="s">
        <v>166</v>
      </c>
      <c r="CO82" s="1" t="s">
        <v>166</v>
      </c>
      <c r="CP82" s="1" t="s">
        <v>166</v>
      </c>
      <c r="CQ82" s="1" t="s">
        <v>166</v>
      </c>
      <c r="CR82" s="1" t="s">
        <v>166</v>
      </c>
      <c r="CS82" s="1" t="s">
        <v>166</v>
      </c>
      <c r="CT82" s="1" t="s">
        <v>166</v>
      </c>
    </row>
    <row r="83" spans="1:98" s="1" customFormat="1">
      <c r="A83" s="1" t="s">
        <v>100</v>
      </c>
      <c r="B83" s="2" t="s">
        <v>101</v>
      </c>
      <c r="C83" s="1" t="s">
        <v>185</v>
      </c>
      <c r="D83" s="6">
        <v>284221</v>
      </c>
      <c r="E83" s="6">
        <v>29175</v>
      </c>
      <c r="F83" s="6">
        <v>26477</v>
      </c>
      <c r="G83" s="6">
        <v>10349</v>
      </c>
      <c r="H83" s="6">
        <v>18020</v>
      </c>
      <c r="I83" s="6">
        <v>2698</v>
      </c>
      <c r="J83" s="6">
        <v>255046</v>
      </c>
      <c r="K83" s="6">
        <v>232780</v>
      </c>
      <c r="L83" s="6">
        <v>195275</v>
      </c>
      <c r="M83" s="6">
        <v>42825</v>
      </c>
      <c r="N83" s="6">
        <v>22266</v>
      </c>
      <c r="O83" s="6">
        <v>37603</v>
      </c>
      <c r="P83" s="6">
        <v>12719</v>
      </c>
      <c r="Q83" s="6">
        <v>12583</v>
      </c>
      <c r="R83" s="6">
        <v>5976</v>
      </c>
      <c r="S83" s="6">
        <v>12442</v>
      </c>
      <c r="T83" s="6">
        <v>136</v>
      </c>
      <c r="U83" s="6">
        <v>24884</v>
      </c>
      <c r="V83" s="6">
        <v>24626</v>
      </c>
      <c r="W83" s="6">
        <v>17081</v>
      </c>
      <c r="X83" s="6">
        <v>23116</v>
      </c>
      <c r="Y83" s="6">
        <v>258</v>
      </c>
      <c r="Z83" s="17">
        <f t="shared" si="53"/>
        <v>9.2476435304198805</v>
      </c>
      <c r="AA83" s="17">
        <f t="shared" si="56"/>
        <v>8.730189848105832</v>
      </c>
      <c r="AB83" s="17">
        <f t="shared" si="57"/>
        <v>1.0692664517650758</v>
      </c>
      <c r="AC83" s="17">
        <f t="shared" si="54"/>
        <v>1.0368108021218454</v>
      </c>
      <c r="AD83" s="17">
        <f t="shared" si="50"/>
        <v>35.47215081405313</v>
      </c>
      <c r="AE83" s="17">
        <f t="shared" si="55"/>
        <v>76.564619715659134</v>
      </c>
      <c r="AF83" s="17">
        <f t="shared" si="51"/>
        <v>46.984825851088921</v>
      </c>
      <c r="AG83" s="17">
        <f t="shared" si="52"/>
        <v>68.642501205593959</v>
      </c>
      <c r="AH83" s="65" t="s">
        <v>166</v>
      </c>
      <c r="AI83" s="65" t="s">
        <v>166</v>
      </c>
      <c r="AJ83" s="65" t="s">
        <v>166</v>
      </c>
      <c r="AK83" s="65" t="s">
        <v>166</v>
      </c>
      <c r="AL83" s="65" t="s">
        <v>166</v>
      </c>
      <c r="AM83" s="65" t="s">
        <v>166</v>
      </c>
      <c r="AN83" s="65" t="s">
        <v>166</v>
      </c>
      <c r="AO83" s="65" t="s">
        <v>166</v>
      </c>
      <c r="AP83" s="65" t="s">
        <v>166</v>
      </c>
      <c r="AQ83" s="65" t="s">
        <v>166</v>
      </c>
      <c r="AR83" s="65" t="s">
        <v>166</v>
      </c>
      <c r="AS83" s="65" t="s">
        <v>166</v>
      </c>
      <c r="AT83" s="153">
        <v>36</v>
      </c>
      <c r="AU83" s="153">
        <v>18</v>
      </c>
      <c r="AV83" s="3" t="s">
        <v>166</v>
      </c>
      <c r="AW83" s="3" t="s">
        <v>166</v>
      </c>
      <c r="AX83" s="63">
        <v>69</v>
      </c>
      <c r="AY83" s="3">
        <v>57</v>
      </c>
      <c r="AZ83" s="67">
        <v>0.12204117248028863</v>
      </c>
      <c r="BA83" s="68">
        <v>0</v>
      </c>
      <c r="BB83" s="16">
        <v>24.4</v>
      </c>
      <c r="BC83" s="6">
        <v>12.8</v>
      </c>
      <c r="BD83" s="16">
        <v>42</v>
      </c>
      <c r="BE83" s="16">
        <v>61.9</v>
      </c>
      <c r="BF83" s="153">
        <v>428261</v>
      </c>
      <c r="BG83" s="153">
        <v>16750</v>
      </c>
      <c r="BH83" s="153">
        <v>3395</v>
      </c>
      <c r="BI83" s="17">
        <f t="shared" si="46"/>
        <v>391.11663214721864</v>
      </c>
      <c r="BJ83" s="17">
        <f t="shared" si="47"/>
        <v>79.274087530734761</v>
      </c>
      <c r="BK83" s="6">
        <v>23.4</v>
      </c>
      <c r="BL83" s="6">
        <v>8</v>
      </c>
      <c r="BM83" s="6">
        <v>26.4</v>
      </c>
      <c r="BN83" s="6">
        <v>13.7</v>
      </c>
      <c r="BO83" s="6">
        <v>27.6</v>
      </c>
      <c r="BP83" s="6">
        <v>24</v>
      </c>
      <c r="BQ83" s="6">
        <v>22.6</v>
      </c>
      <c r="BR83" s="6">
        <v>54.4</v>
      </c>
      <c r="BS83" s="69">
        <v>12</v>
      </c>
      <c r="BT83" s="69">
        <v>13</v>
      </c>
      <c r="BU83" s="69">
        <v>91</v>
      </c>
      <c r="BV83" s="69">
        <v>90</v>
      </c>
      <c r="BW83" s="69">
        <v>91</v>
      </c>
      <c r="BX83" s="69">
        <v>90</v>
      </c>
      <c r="BY83" s="70">
        <v>992</v>
      </c>
      <c r="BZ83" s="70">
        <v>992</v>
      </c>
      <c r="CA83" s="70">
        <v>992</v>
      </c>
      <c r="CB83" s="18">
        <v>100</v>
      </c>
      <c r="CC83" s="70">
        <v>68</v>
      </c>
      <c r="CD83" s="70">
        <v>68</v>
      </c>
      <c r="CE83" s="71">
        <f t="shared" si="58"/>
        <v>100</v>
      </c>
      <c r="CF83" s="1" t="s">
        <v>166</v>
      </c>
      <c r="CG83" s="1" t="s">
        <v>166</v>
      </c>
      <c r="CH83" s="1" t="s">
        <v>166</v>
      </c>
      <c r="CI83" s="1" t="s">
        <v>166</v>
      </c>
      <c r="CJ83" s="1" t="s">
        <v>166</v>
      </c>
      <c r="CK83" s="1" t="s">
        <v>166</v>
      </c>
      <c r="CL83" s="1" t="s">
        <v>166</v>
      </c>
      <c r="CM83" s="1" t="s">
        <v>166</v>
      </c>
      <c r="CN83" s="1" t="s">
        <v>166</v>
      </c>
      <c r="CO83" s="1" t="s">
        <v>166</v>
      </c>
      <c r="CP83" s="1" t="s">
        <v>166</v>
      </c>
      <c r="CQ83" s="1" t="s">
        <v>166</v>
      </c>
      <c r="CR83" s="1" t="s">
        <v>166</v>
      </c>
      <c r="CS83" s="1" t="s">
        <v>166</v>
      </c>
      <c r="CT83" s="1" t="s">
        <v>166</v>
      </c>
    </row>
    <row r="84" spans="1:98" s="1" customFormat="1">
      <c r="A84" s="1" t="s">
        <v>106</v>
      </c>
      <c r="B84" s="2" t="s">
        <v>107</v>
      </c>
      <c r="C84" s="1" t="s">
        <v>186</v>
      </c>
      <c r="D84" s="6">
        <v>48592</v>
      </c>
      <c r="E84" s="6">
        <v>5032</v>
      </c>
      <c r="F84" s="6">
        <v>4354</v>
      </c>
      <c r="G84" s="6">
        <v>2279</v>
      </c>
      <c r="H84" s="6">
        <v>2475</v>
      </c>
      <c r="I84" s="6">
        <v>678</v>
      </c>
      <c r="J84" s="6">
        <v>43560</v>
      </c>
      <c r="K84" s="6">
        <v>39158</v>
      </c>
      <c r="L84" s="6">
        <v>35854</v>
      </c>
      <c r="M84" s="6">
        <v>4826</v>
      </c>
      <c r="N84" s="6">
        <v>4402</v>
      </c>
      <c r="O84" s="6">
        <v>8712</v>
      </c>
      <c r="P84" s="6">
        <v>3475</v>
      </c>
      <c r="Q84" s="6">
        <v>3475</v>
      </c>
      <c r="R84" s="6">
        <v>1966</v>
      </c>
      <c r="S84" s="6">
        <v>3475</v>
      </c>
      <c r="T84" s="6">
        <v>0</v>
      </c>
      <c r="U84" s="6">
        <v>5237</v>
      </c>
      <c r="V84" s="6">
        <v>5220</v>
      </c>
      <c r="W84" s="6">
        <v>3573</v>
      </c>
      <c r="X84" s="6">
        <v>5020</v>
      </c>
      <c r="Y84" s="6">
        <v>17</v>
      </c>
      <c r="Z84" s="17">
        <f t="shared" si="53"/>
        <v>13.473767885532592</v>
      </c>
      <c r="AA84" s="17">
        <f t="shared" si="56"/>
        <v>10.105601469237833</v>
      </c>
      <c r="AB84" s="17">
        <f t="shared" si="57"/>
        <v>0</v>
      </c>
      <c r="AC84" s="17">
        <f t="shared" si="54"/>
        <v>0.32461332824135958</v>
      </c>
      <c r="AD84" s="17">
        <f t="shared" si="50"/>
        <v>45.290143084260734</v>
      </c>
      <c r="AE84" s="17">
        <f t="shared" si="55"/>
        <v>82.309458218549125</v>
      </c>
      <c r="AF84" s="17">
        <f t="shared" si="51"/>
        <v>56.57553956834532</v>
      </c>
      <c r="AG84" s="17">
        <f t="shared" si="52"/>
        <v>68.226083635669283</v>
      </c>
      <c r="AH84" s="65" t="s">
        <v>166</v>
      </c>
      <c r="AI84" s="65" t="s">
        <v>166</v>
      </c>
      <c r="AJ84" s="65" t="s">
        <v>166</v>
      </c>
      <c r="AK84" s="65" t="s">
        <v>166</v>
      </c>
      <c r="AL84" s="65" t="s">
        <v>166</v>
      </c>
      <c r="AM84" s="65" t="s">
        <v>166</v>
      </c>
      <c r="AN84" s="65" t="s">
        <v>166</v>
      </c>
      <c r="AO84" s="65" t="s">
        <v>166</v>
      </c>
      <c r="AP84" s="65" t="s">
        <v>166</v>
      </c>
      <c r="AQ84" s="65" t="s">
        <v>166</v>
      </c>
      <c r="AR84" s="65" t="s">
        <v>166</v>
      </c>
      <c r="AS84" s="65" t="s">
        <v>166</v>
      </c>
      <c r="AT84" s="153">
        <v>15</v>
      </c>
      <c r="AU84" s="153">
        <v>44</v>
      </c>
      <c r="AV84" s="3" t="s">
        <v>166</v>
      </c>
      <c r="AW84" s="3" t="s">
        <v>166</v>
      </c>
      <c r="AX84" s="63">
        <v>46</v>
      </c>
      <c r="AY84" s="66">
        <v>34</v>
      </c>
      <c r="AZ84" s="67">
        <v>0.16064654082773713</v>
      </c>
      <c r="BA84" s="68">
        <v>1</v>
      </c>
      <c r="BB84" s="16">
        <v>5.4</v>
      </c>
      <c r="BC84" s="6">
        <v>2.6</v>
      </c>
      <c r="BD84" s="16">
        <v>58.6</v>
      </c>
      <c r="BE84" s="16">
        <v>71</v>
      </c>
      <c r="BF84" s="153">
        <v>74300</v>
      </c>
      <c r="BG84" s="153">
        <v>3521</v>
      </c>
      <c r="BH84" s="153">
        <v>333</v>
      </c>
      <c r="BI84" s="17">
        <f t="shared" si="46"/>
        <v>473.88963660834457</v>
      </c>
      <c r="BJ84" s="17">
        <f t="shared" si="47"/>
        <v>44.818304172274566</v>
      </c>
      <c r="BK84" s="6">
        <v>10</v>
      </c>
      <c r="BL84" s="6">
        <v>2.2999999999999998</v>
      </c>
      <c r="BM84" s="6">
        <v>28.1</v>
      </c>
      <c r="BN84" s="6">
        <v>15.8</v>
      </c>
      <c r="BO84" s="6">
        <v>35.700000000000003</v>
      </c>
      <c r="BP84" s="6">
        <v>29.7</v>
      </c>
      <c r="BQ84" s="6">
        <v>26.2</v>
      </c>
      <c r="BR84" s="6">
        <v>52.3</v>
      </c>
      <c r="BS84" s="69" t="s">
        <v>166</v>
      </c>
      <c r="BT84" s="69" t="s">
        <v>166</v>
      </c>
      <c r="BU84" s="69">
        <v>83</v>
      </c>
      <c r="BV84" s="69">
        <v>77</v>
      </c>
      <c r="BW84" s="69">
        <v>83</v>
      </c>
      <c r="BX84" s="69">
        <v>77</v>
      </c>
      <c r="BY84" s="70">
        <v>31</v>
      </c>
      <c r="BZ84" s="70">
        <v>31</v>
      </c>
      <c r="CA84" s="70">
        <v>31</v>
      </c>
      <c r="CB84" s="18">
        <v>100</v>
      </c>
      <c r="CC84" s="72">
        <v>1</v>
      </c>
      <c r="CD84" s="72">
        <v>1</v>
      </c>
      <c r="CE84" s="71">
        <f t="shared" si="58"/>
        <v>100</v>
      </c>
      <c r="CF84" s="1" t="s">
        <v>166</v>
      </c>
      <c r="CG84" s="1" t="s">
        <v>166</v>
      </c>
      <c r="CH84" s="1" t="s">
        <v>166</v>
      </c>
      <c r="CI84" s="1" t="s">
        <v>166</v>
      </c>
      <c r="CJ84" s="1" t="s">
        <v>166</v>
      </c>
      <c r="CK84" s="1" t="s">
        <v>166</v>
      </c>
      <c r="CL84" s="1" t="s">
        <v>166</v>
      </c>
      <c r="CM84" s="1" t="s">
        <v>166</v>
      </c>
      <c r="CN84" s="1" t="s">
        <v>166</v>
      </c>
      <c r="CO84" s="1" t="s">
        <v>166</v>
      </c>
      <c r="CP84" s="1" t="s">
        <v>166</v>
      </c>
      <c r="CQ84" s="1" t="s">
        <v>166</v>
      </c>
      <c r="CR84" s="1" t="s">
        <v>166</v>
      </c>
      <c r="CS84" s="1" t="s">
        <v>166</v>
      </c>
      <c r="CT84" s="1" t="s">
        <v>166</v>
      </c>
    </row>
    <row r="85" spans="1:98" s="1" customFormat="1">
      <c r="A85" s="1" t="s">
        <v>54</v>
      </c>
      <c r="B85" s="2" t="s">
        <v>55</v>
      </c>
      <c r="C85" s="1" t="s">
        <v>187</v>
      </c>
      <c r="D85" s="6">
        <v>118787</v>
      </c>
      <c r="E85" s="6">
        <v>17876</v>
      </c>
      <c r="F85" s="6">
        <v>15408</v>
      </c>
      <c r="G85" s="6">
        <v>7667</v>
      </c>
      <c r="H85" s="6">
        <v>10347</v>
      </c>
      <c r="I85" s="6">
        <v>2468</v>
      </c>
      <c r="J85" s="6">
        <v>100911</v>
      </c>
      <c r="K85" s="6">
        <v>83313</v>
      </c>
      <c r="L85" s="6">
        <v>74839</v>
      </c>
      <c r="M85" s="6">
        <v>12772</v>
      </c>
      <c r="N85" s="6">
        <v>17598</v>
      </c>
      <c r="O85" s="6">
        <v>26518</v>
      </c>
      <c r="P85" s="6">
        <v>10948</v>
      </c>
      <c r="Q85" s="6">
        <v>10901</v>
      </c>
      <c r="R85" s="6">
        <v>6473</v>
      </c>
      <c r="S85" s="6">
        <v>10838</v>
      </c>
      <c r="T85" s="6">
        <v>47</v>
      </c>
      <c r="U85" s="6">
        <v>15570</v>
      </c>
      <c r="V85" s="6">
        <v>15487</v>
      </c>
      <c r="W85" s="6">
        <v>11182</v>
      </c>
      <c r="X85" s="6">
        <v>15001</v>
      </c>
      <c r="Y85" s="6">
        <v>83</v>
      </c>
      <c r="Z85" s="17">
        <f t="shared" si="53"/>
        <v>13.80622063101365</v>
      </c>
      <c r="AA85" s="17">
        <f t="shared" si="56"/>
        <v>17.439129529981866</v>
      </c>
      <c r="AB85" s="17">
        <f t="shared" si="57"/>
        <v>0.42930215564486668</v>
      </c>
      <c r="AC85" s="17">
        <f t="shared" si="54"/>
        <v>0.53307642903018626</v>
      </c>
      <c r="AD85" s="17">
        <f t="shared" si="50"/>
        <v>42.88990825688073</v>
      </c>
      <c r="AE85" s="17">
        <f t="shared" si="55"/>
        <v>74.163371683959127</v>
      </c>
      <c r="AF85" s="17">
        <f t="shared" si="51"/>
        <v>59.124954329557909</v>
      </c>
      <c r="AG85" s="17">
        <f t="shared" si="52"/>
        <v>71.817597944765581</v>
      </c>
      <c r="AH85" s="65" t="s">
        <v>166</v>
      </c>
      <c r="AI85" s="65" t="s">
        <v>166</v>
      </c>
      <c r="AJ85" s="65" t="s">
        <v>166</v>
      </c>
      <c r="AK85" s="65" t="s">
        <v>166</v>
      </c>
      <c r="AL85" s="65" t="s">
        <v>166</v>
      </c>
      <c r="AM85" s="65" t="s">
        <v>166</v>
      </c>
      <c r="AN85" s="65" t="s">
        <v>166</v>
      </c>
      <c r="AO85" s="65" t="s">
        <v>166</v>
      </c>
      <c r="AP85" s="65" t="s">
        <v>166</v>
      </c>
      <c r="AQ85" s="65" t="s">
        <v>166</v>
      </c>
      <c r="AR85" s="65" t="s">
        <v>166</v>
      </c>
      <c r="AS85" s="65" t="s">
        <v>166</v>
      </c>
      <c r="AT85" s="153">
        <v>16</v>
      </c>
      <c r="AU85" s="153">
        <v>11</v>
      </c>
      <c r="AV85" s="3" t="s">
        <v>166</v>
      </c>
      <c r="AW85" s="3" t="s">
        <v>166</v>
      </c>
      <c r="AX85" s="63">
        <v>27</v>
      </c>
      <c r="AY85" s="3">
        <v>16</v>
      </c>
      <c r="AZ85" s="67">
        <v>0.31861353446906115</v>
      </c>
      <c r="BA85" s="68">
        <v>0.55000000000000004</v>
      </c>
      <c r="BB85" s="16">
        <v>1</v>
      </c>
      <c r="BC85" s="6">
        <v>0.6</v>
      </c>
      <c r="BD85" s="16">
        <v>78.8</v>
      </c>
      <c r="BE85" s="16">
        <v>84.8</v>
      </c>
      <c r="BF85" s="153">
        <v>198662</v>
      </c>
      <c r="BG85" s="153">
        <v>8480</v>
      </c>
      <c r="BH85" s="153">
        <v>1216</v>
      </c>
      <c r="BI85" s="17">
        <f t="shared" ref="BI85" si="59">(BG85/BF85)*10000</f>
        <v>426.85566439480118</v>
      </c>
      <c r="BJ85" s="17">
        <f t="shared" ref="BJ85" si="60">(BH85/BF85)*10000</f>
        <v>61.209491498122439</v>
      </c>
      <c r="BK85" s="6">
        <v>25.3</v>
      </c>
      <c r="BL85" s="6">
        <v>11.7</v>
      </c>
      <c r="BM85" s="6">
        <v>29.6</v>
      </c>
      <c r="BN85" s="6">
        <v>24.4</v>
      </c>
      <c r="BO85" s="6">
        <v>24.7</v>
      </c>
      <c r="BP85" s="6">
        <v>29.1</v>
      </c>
      <c r="BQ85" s="6">
        <v>20.399999999999999</v>
      </c>
      <c r="BR85" s="6">
        <v>34.799999999999997</v>
      </c>
      <c r="BS85" s="69" t="s">
        <v>166</v>
      </c>
      <c r="BT85" s="69" t="s">
        <v>166</v>
      </c>
      <c r="BU85" s="69">
        <v>57.999999999999993</v>
      </c>
      <c r="BV85" s="69">
        <v>55.000000000000007</v>
      </c>
      <c r="BW85" s="69">
        <v>57.999999999999993</v>
      </c>
      <c r="BX85" s="69">
        <v>55.000000000000007</v>
      </c>
      <c r="BY85" s="70">
        <v>55</v>
      </c>
      <c r="BZ85" s="70">
        <v>52</v>
      </c>
      <c r="CA85" s="70">
        <v>52</v>
      </c>
      <c r="CB85" s="18">
        <v>100</v>
      </c>
      <c r="CC85" s="70">
        <v>3</v>
      </c>
      <c r="CD85" s="70">
        <v>3</v>
      </c>
      <c r="CE85" s="71">
        <f>CD85/CC85*100</f>
        <v>100</v>
      </c>
      <c r="CF85" s="1" t="s">
        <v>166</v>
      </c>
      <c r="CG85" s="1" t="s">
        <v>166</v>
      </c>
      <c r="CH85" s="1" t="s">
        <v>166</v>
      </c>
      <c r="CI85" s="1" t="s">
        <v>166</v>
      </c>
      <c r="CJ85" s="1" t="s">
        <v>166</v>
      </c>
      <c r="CK85" s="1" t="s">
        <v>166</v>
      </c>
      <c r="CL85" s="1" t="s">
        <v>166</v>
      </c>
      <c r="CM85" s="1" t="s">
        <v>166</v>
      </c>
      <c r="CN85" s="1" t="s">
        <v>166</v>
      </c>
      <c r="CO85" s="1" t="s">
        <v>166</v>
      </c>
      <c r="CP85" s="1" t="s">
        <v>166</v>
      </c>
      <c r="CQ85" s="1" t="s">
        <v>166</v>
      </c>
      <c r="CR85" s="1" t="s">
        <v>166</v>
      </c>
      <c r="CS85" s="1" t="s">
        <v>166</v>
      </c>
      <c r="CT85" s="1" t="s">
        <v>166</v>
      </c>
    </row>
    <row r="86" spans="1:98" s="1" customFormat="1">
      <c r="A86" s="1" t="s">
        <v>80</v>
      </c>
      <c r="B86" s="2" t="s">
        <v>81</v>
      </c>
      <c r="C86" s="1" t="s">
        <v>407</v>
      </c>
      <c r="D86" s="6">
        <v>89875</v>
      </c>
      <c r="E86" s="6">
        <v>4090</v>
      </c>
      <c r="F86" s="6">
        <v>3751</v>
      </c>
      <c r="G86" s="6">
        <v>2733</v>
      </c>
      <c r="H86" s="6">
        <v>1407</v>
      </c>
      <c r="I86" s="6">
        <v>339</v>
      </c>
      <c r="J86" s="6">
        <v>85785</v>
      </c>
      <c r="K86" s="6">
        <v>82741</v>
      </c>
      <c r="L86" s="6">
        <v>80083</v>
      </c>
      <c r="M86" s="6">
        <v>3463</v>
      </c>
      <c r="N86" s="6">
        <v>3044</v>
      </c>
      <c r="O86" s="6">
        <v>16332</v>
      </c>
      <c r="P86" s="6">
        <v>3906</v>
      </c>
      <c r="Q86" s="6">
        <v>3846</v>
      </c>
      <c r="R86" s="6">
        <v>2326</v>
      </c>
      <c r="S86" s="6">
        <v>3721</v>
      </c>
      <c r="T86" s="6">
        <v>60</v>
      </c>
      <c r="U86" s="6">
        <v>12426</v>
      </c>
      <c r="V86" s="6">
        <v>12375</v>
      </c>
      <c r="W86" s="6">
        <v>8724</v>
      </c>
      <c r="X86" s="6">
        <v>11515</v>
      </c>
      <c r="Y86" s="6">
        <v>51</v>
      </c>
      <c r="Z86" s="17">
        <f t="shared" ref="Z86:Z97" si="61">I86/E86*100</f>
        <v>8.288508557457213</v>
      </c>
      <c r="AA86" s="17">
        <f t="shared" si="56"/>
        <v>3.5484058984670983</v>
      </c>
      <c r="AB86" s="17">
        <f t="shared" ref="AB86:AB97" si="62">T86/P86*100</f>
        <v>1.5360983102918586</v>
      </c>
      <c r="AC86" s="17">
        <f t="shared" ref="AC86:AC97" si="63">Y86/U86*100</f>
        <v>0.41042974408498312</v>
      </c>
      <c r="AD86" s="17">
        <f t="shared" ref="AD86:AD97" si="64">G86/E86*100</f>
        <v>66.821515892420535</v>
      </c>
      <c r="AE86" s="17">
        <f t="shared" ref="AE86:AE97" si="65">L86/J86*100</f>
        <v>93.353150317654595</v>
      </c>
      <c r="AF86" s="17">
        <f t="shared" ref="AF86:AF97" si="66">R86/P86*100</f>
        <v>59.549411162314392</v>
      </c>
      <c r="AG86" s="17">
        <f t="shared" ref="AG86:AG97" si="67">W86/U86*100</f>
        <v>70.207629164654762</v>
      </c>
      <c r="AH86" s="65" t="s">
        <v>166</v>
      </c>
      <c r="AI86" s="65" t="s">
        <v>166</v>
      </c>
      <c r="AJ86" s="65" t="s">
        <v>166</v>
      </c>
      <c r="AK86" s="65" t="s">
        <v>166</v>
      </c>
      <c r="AL86" s="65" t="s">
        <v>166</v>
      </c>
      <c r="AM86" s="65" t="s">
        <v>166</v>
      </c>
      <c r="AN86" s="65" t="s">
        <v>166</v>
      </c>
      <c r="AO86" s="65" t="s">
        <v>166</v>
      </c>
      <c r="AP86" s="65" t="s">
        <v>166</v>
      </c>
      <c r="AQ86" s="65" t="s">
        <v>166</v>
      </c>
      <c r="AR86" s="65" t="s">
        <v>166</v>
      </c>
      <c r="AS86" s="65" t="s">
        <v>166</v>
      </c>
      <c r="AT86" s="1" t="s">
        <v>166</v>
      </c>
      <c r="AU86" s="153">
        <v>20</v>
      </c>
      <c r="AV86" s="3" t="s">
        <v>166</v>
      </c>
      <c r="AW86" s="3" t="s">
        <v>166</v>
      </c>
      <c r="AX86" s="63">
        <v>35</v>
      </c>
      <c r="AY86" s="66">
        <v>21</v>
      </c>
      <c r="AZ86" s="1" t="s">
        <v>166</v>
      </c>
      <c r="BA86" s="1" t="s">
        <v>166</v>
      </c>
      <c r="BB86" s="16">
        <v>7</v>
      </c>
      <c r="BC86" s="6">
        <v>10.6</v>
      </c>
      <c r="BD86" s="16">
        <v>68.3</v>
      </c>
      <c r="BE86" s="16">
        <v>73.3</v>
      </c>
      <c r="BF86" s="153">
        <v>148457</v>
      </c>
      <c r="BG86" s="153" t="s">
        <v>166</v>
      </c>
      <c r="BH86" s="153">
        <v>102</v>
      </c>
      <c r="BI86" s="33" t="e">
        <f t="shared" si="46"/>
        <v>#VALUE!</v>
      </c>
      <c r="BJ86" s="17">
        <f t="shared" si="47"/>
        <v>6.8706763574637773</v>
      </c>
      <c r="BK86" s="6">
        <v>11.2</v>
      </c>
      <c r="BL86" s="6">
        <v>2.2000000000000002</v>
      </c>
      <c r="BM86" s="6">
        <v>25.2</v>
      </c>
      <c r="BN86" s="6">
        <v>8.4</v>
      </c>
      <c r="BO86" s="6">
        <v>24.7</v>
      </c>
      <c r="BP86" s="6">
        <v>18.600000000000001</v>
      </c>
      <c r="BQ86" s="6">
        <v>38.9</v>
      </c>
      <c r="BR86" s="6">
        <v>70.900000000000006</v>
      </c>
      <c r="BS86" s="152" t="s">
        <v>166</v>
      </c>
      <c r="BT86" s="152" t="s">
        <v>166</v>
      </c>
      <c r="BU86" s="1" t="s">
        <v>166</v>
      </c>
      <c r="BV86" s="1" t="s">
        <v>166</v>
      </c>
      <c r="BW86" s="1" t="s">
        <v>166</v>
      </c>
      <c r="BX86" s="1" t="s">
        <v>166</v>
      </c>
      <c r="BY86" s="1" t="s">
        <v>166</v>
      </c>
      <c r="BZ86" s="1" t="s">
        <v>166</v>
      </c>
      <c r="CA86" s="1" t="s">
        <v>166</v>
      </c>
      <c r="CB86" s="1" t="s">
        <v>166</v>
      </c>
      <c r="CC86" s="1" t="s">
        <v>166</v>
      </c>
      <c r="CD86" s="1" t="s">
        <v>166</v>
      </c>
      <c r="CE86" s="1" t="s">
        <v>166</v>
      </c>
      <c r="CF86" s="1" t="s">
        <v>166</v>
      </c>
      <c r="CG86" s="1" t="s">
        <v>166</v>
      </c>
      <c r="CH86" s="1" t="s">
        <v>166</v>
      </c>
      <c r="CI86" s="1" t="s">
        <v>166</v>
      </c>
      <c r="CJ86" s="1" t="s">
        <v>166</v>
      </c>
      <c r="CK86" s="1" t="s">
        <v>166</v>
      </c>
      <c r="CL86" s="1" t="s">
        <v>166</v>
      </c>
      <c r="CM86" s="1" t="s">
        <v>166</v>
      </c>
      <c r="CN86" s="1" t="s">
        <v>166</v>
      </c>
      <c r="CO86" s="1" t="s">
        <v>166</v>
      </c>
      <c r="CP86" s="1" t="s">
        <v>166</v>
      </c>
      <c r="CQ86" s="1" t="s">
        <v>166</v>
      </c>
      <c r="CR86" s="1" t="s">
        <v>166</v>
      </c>
      <c r="CS86" s="1" t="s">
        <v>166</v>
      </c>
      <c r="CT86" s="1" t="s">
        <v>166</v>
      </c>
    </row>
    <row r="87" spans="1:98" s="1" customFormat="1">
      <c r="A87" s="1" t="s">
        <v>138</v>
      </c>
      <c r="B87" s="2" t="s">
        <v>139</v>
      </c>
      <c r="C87" s="1" t="s">
        <v>189</v>
      </c>
      <c r="D87" s="6">
        <v>431271</v>
      </c>
      <c r="E87" s="6">
        <v>43836</v>
      </c>
      <c r="F87" s="6">
        <v>36991</v>
      </c>
      <c r="G87" s="6">
        <v>20331</v>
      </c>
      <c r="H87" s="6">
        <v>21055</v>
      </c>
      <c r="I87" s="6">
        <v>6845</v>
      </c>
      <c r="J87" s="6">
        <v>387435</v>
      </c>
      <c r="K87" s="6">
        <v>321786</v>
      </c>
      <c r="L87" s="6">
        <v>291940</v>
      </c>
      <c r="M87" s="6">
        <v>38269</v>
      </c>
      <c r="N87" s="6">
        <v>65649</v>
      </c>
      <c r="O87" s="6">
        <v>74078</v>
      </c>
      <c r="P87" s="6">
        <v>26617</v>
      </c>
      <c r="Q87" s="6">
        <v>26434</v>
      </c>
      <c r="R87" s="6">
        <v>14235</v>
      </c>
      <c r="S87" s="6">
        <v>25854</v>
      </c>
      <c r="T87" s="6">
        <v>183</v>
      </c>
      <c r="U87" s="6">
        <v>47461</v>
      </c>
      <c r="V87" s="6">
        <v>46914</v>
      </c>
      <c r="W87" s="6">
        <v>28417</v>
      </c>
      <c r="X87" s="6">
        <v>44686</v>
      </c>
      <c r="Y87" s="6">
        <v>547</v>
      </c>
      <c r="Z87" s="17">
        <f t="shared" si="61"/>
        <v>15.615019618578337</v>
      </c>
      <c r="AA87" s="17">
        <f t="shared" ref="AA87:AA97" si="68">N87/J87*100</f>
        <v>16.944519725889503</v>
      </c>
      <c r="AB87" s="17">
        <f t="shared" si="62"/>
        <v>0.68753052560393735</v>
      </c>
      <c r="AC87" s="17">
        <f t="shared" si="63"/>
        <v>1.1525252312424938</v>
      </c>
      <c r="AD87" s="17">
        <f t="shared" si="64"/>
        <v>46.379687927730636</v>
      </c>
      <c r="AE87" s="17">
        <f t="shared" si="65"/>
        <v>75.351994528114403</v>
      </c>
      <c r="AF87" s="17">
        <f t="shared" si="66"/>
        <v>53.480858098207918</v>
      </c>
      <c r="AG87" s="17">
        <f t="shared" si="67"/>
        <v>59.874423210636095</v>
      </c>
      <c r="AH87" s="65" t="s">
        <v>166</v>
      </c>
      <c r="AI87" s="65" t="s">
        <v>166</v>
      </c>
      <c r="AJ87" s="65" t="s">
        <v>166</v>
      </c>
      <c r="AK87" s="65" t="s">
        <v>166</v>
      </c>
      <c r="AL87" s="65" t="s">
        <v>166</v>
      </c>
      <c r="AM87" s="65" t="s">
        <v>166</v>
      </c>
      <c r="AN87" s="65" t="s">
        <v>166</v>
      </c>
      <c r="AO87" s="65" t="s">
        <v>166</v>
      </c>
      <c r="AP87" s="65" t="s">
        <v>166</v>
      </c>
      <c r="AQ87" s="65" t="s">
        <v>166</v>
      </c>
      <c r="AR87" s="65" t="s">
        <v>166</v>
      </c>
      <c r="AS87" s="65" t="s">
        <v>166</v>
      </c>
      <c r="AT87" s="65" t="s">
        <v>166</v>
      </c>
      <c r="AU87" s="153">
        <v>18</v>
      </c>
      <c r="AV87" s="3" t="s">
        <v>166</v>
      </c>
      <c r="AW87" s="3" t="s">
        <v>166</v>
      </c>
      <c r="AX87" s="63">
        <v>28</v>
      </c>
      <c r="AY87" s="3">
        <v>24</v>
      </c>
      <c r="AZ87" s="67">
        <v>0.26014475059661363</v>
      </c>
      <c r="BA87" s="68">
        <v>0.35</v>
      </c>
      <c r="BB87" s="16">
        <v>3.7</v>
      </c>
      <c r="BC87" s="6">
        <v>2</v>
      </c>
      <c r="BD87" s="16">
        <v>72.8</v>
      </c>
      <c r="BE87" s="16">
        <v>79</v>
      </c>
      <c r="BF87" s="153">
        <v>686492</v>
      </c>
      <c r="BG87" s="153">
        <v>27537</v>
      </c>
      <c r="BH87" s="153">
        <v>7641</v>
      </c>
      <c r="BI87" s="17">
        <f>(BG87/BF87)*10000</f>
        <v>401.12630591470838</v>
      </c>
      <c r="BJ87" s="17">
        <f>(BH87/BF87)*10000</f>
        <v>111.30501156604885</v>
      </c>
      <c r="BK87" s="6">
        <v>21.2</v>
      </c>
      <c r="BL87" s="6">
        <v>9.8000000000000007</v>
      </c>
      <c r="BM87" s="6">
        <v>32.5</v>
      </c>
      <c r="BN87" s="6">
        <v>21</v>
      </c>
      <c r="BO87" s="6">
        <v>26.8</v>
      </c>
      <c r="BP87" s="6">
        <v>25.6</v>
      </c>
      <c r="BQ87" s="6">
        <v>19.5</v>
      </c>
      <c r="BR87" s="6">
        <v>43.6</v>
      </c>
      <c r="BS87" s="69" t="s">
        <v>166</v>
      </c>
      <c r="BT87" s="69" t="s">
        <v>166</v>
      </c>
      <c r="BU87" s="69">
        <v>45</v>
      </c>
      <c r="BV87" s="69">
        <v>41</v>
      </c>
      <c r="BW87" s="69">
        <v>45</v>
      </c>
      <c r="BX87" s="69">
        <v>41</v>
      </c>
      <c r="BY87" s="74">
        <v>412</v>
      </c>
      <c r="BZ87" s="74">
        <v>412</v>
      </c>
      <c r="CA87" s="74">
        <v>315</v>
      </c>
      <c r="CB87" s="18">
        <v>76.456310679611647</v>
      </c>
      <c r="CC87" s="72">
        <v>1</v>
      </c>
      <c r="CD87" s="72">
        <v>1</v>
      </c>
      <c r="CE87" s="71">
        <f t="shared" si="58"/>
        <v>100</v>
      </c>
      <c r="CF87" s="1" t="s">
        <v>166</v>
      </c>
      <c r="CG87" s="1" t="s">
        <v>166</v>
      </c>
      <c r="CH87" s="1" t="s">
        <v>166</v>
      </c>
      <c r="CI87" s="1" t="s">
        <v>166</v>
      </c>
      <c r="CJ87" s="1" t="s">
        <v>166</v>
      </c>
      <c r="CK87" s="1" t="s">
        <v>166</v>
      </c>
      <c r="CL87" s="1" t="s">
        <v>166</v>
      </c>
      <c r="CM87" s="1" t="s">
        <v>166</v>
      </c>
      <c r="CN87" s="1" t="s">
        <v>166</v>
      </c>
      <c r="CO87" s="1" t="s">
        <v>166</v>
      </c>
      <c r="CP87" s="1" t="s">
        <v>166</v>
      </c>
      <c r="CQ87" s="1" t="s">
        <v>166</v>
      </c>
      <c r="CR87" s="1" t="s">
        <v>166</v>
      </c>
      <c r="CS87" s="1" t="s">
        <v>166</v>
      </c>
      <c r="CT87" s="1" t="s">
        <v>166</v>
      </c>
    </row>
    <row r="88" spans="1:98" s="1" customFormat="1">
      <c r="A88" s="1" t="s">
        <v>90</v>
      </c>
      <c r="B88" s="2" t="s">
        <v>91</v>
      </c>
      <c r="C88" s="1" t="s">
        <v>190</v>
      </c>
      <c r="D88" s="6">
        <v>248708</v>
      </c>
      <c r="E88" s="6">
        <v>31038</v>
      </c>
      <c r="F88" s="6">
        <v>27811</v>
      </c>
      <c r="G88" s="6">
        <v>10257</v>
      </c>
      <c r="H88" s="6">
        <v>20236</v>
      </c>
      <c r="I88" s="6">
        <v>3227</v>
      </c>
      <c r="J88" s="6">
        <v>217670</v>
      </c>
      <c r="K88" s="6">
        <v>183442</v>
      </c>
      <c r="L88" s="6">
        <v>148371</v>
      </c>
      <c r="M88" s="6">
        <v>41239</v>
      </c>
      <c r="N88" s="6">
        <v>34228</v>
      </c>
      <c r="O88" s="6">
        <v>51346</v>
      </c>
      <c r="P88" s="6">
        <v>19058</v>
      </c>
      <c r="Q88" s="6">
        <v>18988</v>
      </c>
      <c r="R88" s="6">
        <v>7062</v>
      </c>
      <c r="S88" s="6">
        <v>18605</v>
      </c>
      <c r="T88" s="6">
        <v>70</v>
      </c>
      <c r="U88" s="6">
        <v>32288</v>
      </c>
      <c r="V88" s="6">
        <v>32055</v>
      </c>
      <c r="W88" s="6">
        <v>14492</v>
      </c>
      <c r="X88" s="6">
        <v>30471</v>
      </c>
      <c r="Y88" s="6">
        <v>233</v>
      </c>
      <c r="Z88" s="17">
        <f t="shared" si="61"/>
        <v>10.396932792061344</v>
      </c>
      <c r="AA88" s="17">
        <f t="shared" si="68"/>
        <v>15.724720907796206</v>
      </c>
      <c r="AB88" s="17">
        <f t="shared" si="62"/>
        <v>0.36729982159722951</v>
      </c>
      <c r="AC88" s="17">
        <f t="shared" si="63"/>
        <v>0.72163032705649155</v>
      </c>
      <c r="AD88" s="17">
        <f t="shared" si="64"/>
        <v>33.04658805335395</v>
      </c>
      <c r="AE88" s="17">
        <f t="shared" si="65"/>
        <v>68.163274681857857</v>
      </c>
      <c r="AF88" s="17">
        <f t="shared" si="66"/>
        <v>37.055304858851926</v>
      </c>
      <c r="AG88" s="17">
        <f t="shared" si="67"/>
        <v>44.883548067393455</v>
      </c>
      <c r="AH88" s="65" t="s">
        <v>166</v>
      </c>
      <c r="AI88" s="65" t="s">
        <v>166</v>
      </c>
      <c r="AJ88" s="65" t="s">
        <v>166</v>
      </c>
      <c r="AK88" s="65" t="s">
        <v>166</v>
      </c>
      <c r="AL88" s="65" t="s">
        <v>166</v>
      </c>
      <c r="AM88" s="65" t="s">
        <v>166</v>
      </c>
      <c r="AN88" s="65" t="s">
        <v>166</v>
      </c>
      <c r="AO88" s="65" t="s">
        <v>166</v>
      </c>
      <c r="AP88" s="65" t="s">
        <v>166</v>
      </c>
      <c r="AQ88" s="65" t="s">
        <v>166</v>
      </c>
      <c r="AR88" s="65" t="s">
        <v>166</v>
      </c>
      <c r="AS88" s="65" t="s">
        <v>166</v>
      </c>
      <c r="AT88" s="153">
        <v>24</v>
      </c>
      <c r="AU88" s="153">
        <v>23</v>
      </c>
      <c r="AV88" s="3" t="s">
        <v>166</v>
      </c>
      <c r="AW88" s="3" t="s">
        <v>166</v>
      </c>
      <c r="AX88" s="63">
        <v>58</v>
      </c>
      <c r="AY88" s="66">
        <v>44</v>
      </c>
      <c r="AZ88" s="67">
        <v>0.26710512186227847</v>
      </c>
      <c r="BA88" s="68">
        <v>0</v>
      </c>
      <c r="BB88" s="16">
        <v>11.2</v>
      </c>
      <c r="BC88" s="6">
        <v>7.3</v>
      </c>
      <c r="BD88" s="16">
        <v>57.5</v>
      </c>
      <c r="BE88" s="16">
        <v>69</v>
      </c>
      <c r="BF88" s="153">
        <v>396374</v>
      </c>
      <c r="BG88" s="153">
        <v>18063</v>
      </c>
      <c r="BH88" s="153">
        <v>4611</v>
      </c>
      <c r="BI88" s="17">
        <f t="shared" ref="BI88:BI92" si="69">(BG88/BF88)*10000</f>
        <v>455.70597466029562</v>
      </c>
      <c r="BJ88" s="17">
        <f t="shared" ref="BJ88:BJ92" si="70">(BH88/BF88)*10000</f>
        <v>116.32952716373929</v>
      </c>
      <c r="BK88" s="6">
        <v>28.9</v>
      </c>
      <c r="BL88" s="6">
        <v>10.199999999999999</v>
      </c>
      <c r="BM88" s="6">
        <v>28.8</v>
      </c>
      <c r="BN88" s="6">
        <v>21.3</v>
      </c>
      <c r="BO88" s="6">
        <v>23.5</v>
      </c>
      <c r="BP88" s="6">
        <v>27.2</v>
      </c>
      <c r="BQ88" s="6">
        <v>18.8</v>
      </c>
      <c r="BR88" s="6">
        <v>41.2</v>
      </c>
      <c r="BS88" s="69" t="s">
        <v>166</v>
      </c>
      <c r="BT88" s="69" t="s">
        <v>166</v>
      </c>
      <c r="BU88" s="69">
        <v>85</v>
      </c>
      <c r="BV88" s="69">
        <v>85</v>
      </c>
      <c r="BW88" s="69">
        <v>85</v>
      </c>
      <c r="BX88" s="69">
        <v>85</v>
      </c>
      <c r="BY88" s="70">
        <v>277</v>
      </c>
      <c r="BZ88" s="70">
        <v>269</v>
      </c>
      <c r="CA88" s="70">
        <v>234</v>
      </c>
      <c r="CB88" s="18">
        <v>86.988847583643121</v>
      </c>
      <c r="CC88" s="70">
        <v>10</v>
      </c>
      <c r="CD88" s="70">
        <v>10</v>
      </c>
      <c r="CE88" s="71">
        <f t="shared" si="58"/>
        <v>100</v>
      </c>
      <c r="CF88" s="1" t="s">
        <v>166</v>
      </c>
      <c r="CG88" s="1" t="s">
        <v>166</v>
      </c>
      <c r="CH88" s="1" t="s">
        <v>166</v>
      </c>
      <c r="CI88" s="1" t="s">
        <v>166</v>
      </c>
      <c r="CJ88" s="1" t="s">
        <v>166</v>
      </c>
      <c r="CK88" s="1" t="s">
        <v>166</v>
      </c>
      <c r="CL88" s="1" t="s">
        <v>166</v>
      </c>
      <c r="CM88" s="1" t="s">
        <v>166</v>
      </c>
      <c r="CN88" s="1" t="s">
        <v>166</v>
      </c>
      <c r="CO88" s="1" t="s">
        <v>166</v>
      </c>
      <c r="CP88" s="1" t="s">
        <v>166</v>
      </c>
      <c r="CQ88" s="1" t="s">
        <v>166</v>
      </c>
      <c r="CR88" s="1" t="s">
        <v>166</v>
      </c>
      <c r="CS88" s="1" t="s">
        <v>166</v>
      </c>
      <c r="CT88" s="1" t="s">
        <v>166</v>
      </c>
    </row>
    <row r="89" spans="1:98" s="1" customFormat="1">
      <c r="A89" s="1" t="s">
        <v>62</v>
      </c>
      <c r="B89" s="2" t="s">
        <v>63</v>
      </c>
      <c r="C89" s="1" t="s">
        <v>191</v>
      </c>
      <c r="D89" s="6">
        <v>277904</v>
      </c>
      <c r="E89" s="6">
        <v>26828</v>
      </c>
      <c r="F89" s="6">
        <v>24686</v>
      </c>
      <c r="G89" s="6">
        <v>10382</v>
      </c>
      <c r="H89" s="6">
        <v>16659</v>
      </c>
      <c r="I89" s="6">
        <v>2142</v>
      </c>
      <c r="J89" s="6">
        <v>251076</v>
      </c>
      <c r="K89" s="6">
        <v>221435</v>
      </c>
      <c r="L89" s="6">
        <v>176742</v>
      </c>
      <c r="M89" s="6">
        <v>50237</v>
      </c>
      <c r="N89" s="6">
        <v>29641</v>
      </c>
      <c r="O89" s="6">
        <v>53563</v>
      </c>
      <c r="P89" s="6">
        <v>21075</v>
      </c>
      <c r="Q89" s="6">
        <v>20842</v>
      </c>
      <c r="R89" s="6">
        <v>9077</v>
      </c>
      <c r="S89" s="6">
        <v>20101</v>
      </c>
      <c r="T89" s="6">
        <v>233</v>
      </c>
      <c r="U89" s="6">
        <v>32488</v>
      </c>
      <c r="V89" s="6">
        <v>32130</v>
      </c>
      <c r="W89" s="6">
        <v>19052</v>
      </c>
      <c r="X89" s="6">
        <v>29859</v>
      </c>
      <c r="Y89" s="6">
        <v>358</v>
      </c>
      <c r="Z89" s="17">
        <f t="shared" si="61"/>
        <v>7.9841956165200543</v>
      </c>
      <c r="AA89" s="17">
        <f t="shared" si="68"/>
        <v>11.805588746037056</v>
      </c>
      <c r="AB89" s="17">
        <f t="shared" si="62"/>
        <v>1.1055753262158956</v>
      </c>
      <c r="AC89" s="17">
        <f t="shared" si="63"/>
        <v>1.1019453336616598</v>
      </c>
      <c r="AD89" s="17">
        <f t="shared" si="64"/>
        <v>38.698374832264797</v>
      </c>
      <c r="AE89" s="17">
        <f t="shared" si="65"/>
        <v>70.393824977297712</v>
      </c>
      <c r="AF89" s="17">
        <f t="shared" si="66"/>
        <v>43.069988137603801</v>
      </c>
      <c r="AG89" s="17">
        <f t="shared" si="67"/>
        <v>58.643191332184188</v>
      </c>
      <c r="AH89" s="65" t="s">
        <v>166</v>
      </c>
      <c r="AI89" s="65" t="s">
        <v>166</v>
      </c>
      <c r="AJ89" s="65" t="s">
        <v>166</v>
      </c>
      <c r="AK89" s="65" t="s">
        <v>166</v>
      </c>
      <c r="AL89" s="65" t="s">
        <v>166</v>
      </c>
      <c r="AM89" s="65" t="s">
        <v>166</v>
      </c>
      <c r="AN89" s="65" t="s">
        <v>166</v>
      </c>
      <c r="AO89" s="65" t="s">
        <v>166</v>
      </c>
      <c r="AP89" s="65" t="s">
        <v>166</v>
      </c>
      <c r="AQ89" s="65" t="s">
        <v>166</v>
      </c>
      <c r="AR89" s="65" t="s">
        <v>166</v>
      </c>
      <c r="AS89" s="65" t="s">
        <v>166</v>
      </c>
      <c r="AT89" s="153">
        <v>17</v>
      </c>
      <c r="AU89" s="153">
        <v>26</v>
      </c>
      <c r="AV89" s="3" t="s">
        <v>166</v>
      </c>
      <c r="AW89" s="3" t="s">
        <v>166</v>
      </c>
      <c r="AX89" s="63">
        <v>72</v>
      </c>
      <c r="AY89" s="3">
        <v>56</v>
      </c>
      <c r="AZ89" s="67">
        <v>6.0601809242453494E-2</v>
      </c>
      <c r="BA89" s="68">
        <v>0.98</v>
      </c>
      <c r="BB89" s="16">
        <v>21.6</v>
      </c>
      <c r="BC89" s="6">
        <v>22.4</v>
      </c>
      <c r="BD89" s="16">
        <v>47.4</v>
      </c>
      <c r="BE89" s="16">
        <v>51.2</v>
      </c>
      <c r="BF89" s="153">
        <v>430230</v>
      </c>
      <c r="BG89" s="153">
        <v>23190</v>
      </c>
      <c r="BH89" s="153">
        <v>5480</v>
      </c>
      <c r="BI89" s="17">
        <f t="shared" si="69"/>
        <v>539.01401575901264</v>
      </c>
      <c r="BJ89" s="17">
        <f t="shared" si="70"/>
        <v>127.37373033028845</v>
      </c>
      <c r="BK89" s="6">
        <v>28.8</v>
      </c>
      <c r="BL89" s="6">
        <v>16.5</v>
      </c>
      <c r="BM89" s="6">
        <v>19.8</v>
      </c>
      <c r="BN89" s="6">
        <v>14.3</v>
      </c>
      <c r="BO89" s="6">
        <v>28.7</v>
      </c>
      <c r="BP89" s="6">
        <v>23</v>
      </c>
      <c r="BQ89" s="6">
        <v>22.8</v>
      </c>
      <c r="BR89" s="6">
        <v>46.2</v>
      </c>
      <c r="BS89" s="69">
        <v>19</v>
      </c>
      <c r="BT89" s="69">
        <v>17</v>
      </c>
      <c r="BU89" s="69">
        <v>90</v>
      </c>
      <c r="BV89" s="69">
        <v>88</v>
      </c>
      <c r="BW89" s="69">
        <v>90</v>
      </c>
      <c r="BX89" s="69">
        <v>88</v>
      </c>
      <c r="BY89" s="70">
        <v>898</v>
      </c>
      <c r="BZ89" s="70">
        <v>833</v>
      </c>
      <c r="CA89" s="70">
        <v>776</v>
      </c>
      <c r="CB89" s="18">
        <v>93.157262905162071</v>
      </c>
      <c r="CC89" s="72">
        <v>3</v>
      </c>
      <c r="CD89" s="72">
        <v>3</v>
      </c>
      <c r="CE89" s="71">
        <f t="shared" si="58"/>
        <v>100</v>
      </c>
      <c r="CF89" s="1" t="s">
        <v>166</v>
      </c>
      <c r="CG89" s="1" t="s">
        <v>166</v>
      </c>
      <c r="CH89" s="1" t="s">
        <v>166</v>
      </c>
      <c r="CI89" s="1" t="s">
        <v>166</v>
      </c>
      <c r="CJ89" s="1" t="s">
        <v>166</v>
      </c>
      <c r="CK89" s="1" t="s">
        <v>166</v>
      </c>
      <c r="CL89" s="1" t="s">
        <v>166</v>
      </c>
      <c r="CM89" s="1" t="s">
        <v>166</v>
      </c>
      <c r="CN89" s="1" t="s">
        <v>166</v>
      </c>
      <c r="CO89" s="1" t="s">
        <v>166</v>
      </c>
      <c r="CP89" s="1" t="s">
        <v>166</v>
      </c>
      <c r="CQ89" s="1" t="s">
        <v>166</v>
      </c>
      <c r="CR89" s="1" t="s">
        <v>166</v>
      </c>
      <c r="CS89" s="1" t="s">
        <v>166</v>
      </c>
      <c r="CT89" s="1" t="s">
        <v>166</v>
      </c>
    </row>
    <row r="90" spans="1:98" s="1" customFormat="1">
      <c r="A90" s="1" t="s">
        <v>58</v>
      </c>
      <c r="B90" s="2" t="s">
        <v>59</v>
      </c>
      <c r="C90" s="1" t="s">
        <v>192</v>
      </c>
      <c r="D90" s="6">
        <v>986556</v>
      </c>
      <c r="E90" s="6">
        <v>92092</v>
      </c>
      <c r="F90" s="6">
        <v>82257</v>
      </c>
      <c r="G90" s="6">
        <v>36470</v>
      </c>
      <c r="H90" s="6">
        <v>53515</v>
      </c>
      <c r="I90" s="6">
        <v>9835</v>
      </c>
      <c r="J90" s="6">
        <v>894464</v>
      </c>
      <c r="K90" s="6">
        <v>717563</v>
      </c>
      <c r="L90" s="6">
        <v>576325</v>
      </c>
      <c r="M90" s="6">
        <v>160188</v>
      </c>
      <c r="N90" s="6">
        <v>176901</v>
      </c>
      <c r="O90" s="6">
        <v>163708</v>
      </c>
      <c r="P90" s="6">
        <v>57612</v>
      </c>
      <c r="Q90" s="6">
        <v>56678</v>
      </c>
      <c r="R90" s="6">
        <v>24905</v>
      </c>
      <c r="S90" s="6">
        <v>55895</v>
      </c>
      <c r="T90" s="6">
        <v>934</v>
      </c>
      <c r="U90" s="6">
        <v>106096</v>
      </c>
      <c r="V90" s="6">
        <v>103707</v>
      </c>
      <c r="W90" s="6">
        <v>51455</v>
      </c>
      <c r="X90" s="6">
        <v>99638</v>
      </c>
      <c r="Y90" s="6">
        <v>2389</v>
      </c>
      <c r="Z90" s="17">
        <f t="shared" si="61"/>
        <v>10.679537853450897</v>
      </c>
      <c r="AA90" s="17">
        <f t="shared" si="68"/>
        <v>19.777319154264454</v>
      </c>
      <c r="AB90" s="17">
        <f t="shared" si="62"/>
        <v>1.6211900298548914</v>
      </c>
      <c r="AC90" s="17">
        <f t="shared" si="63"/>
        <v>2.251734278389383</v>
      </c>
      <c r="AD90" s="17">
        <f t="shared" si="64"/>
        <v>39.601702645180907</v>
      </c>
      <c r="AE90" s="17">
        <f t="shared" si="65"/>
        <v>64.432442222381226</v>
      </c>
      <c r="AF90" s="17">
        <f t="shared" si="66"/>
        <v>43.228841213636052</v>
      </c>
      <c r="AG90" s="17">
        <f t="shared" si="67"/>
        <v>48.498529633539434</v>
      </c>
      <c r="AH90" s="65" t="s">
        <v>166</v>
      </c>
      <c r="AI90" s="65" t="s">
        <v>166</v>
      </c>
      <c r="AJ90" s="65" t="s">
        <v>166</v>
      </c>
      <c r="AK90" s="65" t="s">
        <v>166</v>
      </c>
      <c r="AL90" s="65" t="s">
        <v>166</v>
      </c>
      <c r="AM90" s="65" t="s">
        <v>166</v>
      </c>
      <c r="AN90" s="65" t="s">
        <v>166</v>
      </c>
      <c r="AO90" s="65" t="s">
        <v>166</v>
      </c>
      <c r="AP90" s="65" t="s">
        <v>166</v>
      </c>
      <c r="AQ90" s="65" t="s">
        <v>166</v>
      </c>
      <c r="AR90" s="65" t="s">
        <v>166</v>
      </c>
      <c r="AS90" s="65" t="s">
        <v>166</v>
      </c>
      <c r="AT90" s="153">
        <v>15</v>
      </c>
      <c r="AU90" s="153">
        <v>20</v>
      </c>
      <c r="AV90" s="3" t="s">
        <v>166</v>
      </c>
      <c r="AW90" s="3" t="s">
        <v>166</v>
      </c>
      <c r="AX90" s="63">
        <v>41</v>
      </c>
      <c r="AY90" s="3">
        <v>36</v>
      </c>
      <c r="AZ90" s="67">
        <v>0.18444400702576091</v>
      </c>
      <c r="BA90" s="68">
        <v>0.12</v>
      </c>
      <c r="BB90" s="16">
        <v>6.5</v>
      </c>
      <c r="BC90" s="6">
        <v>3</v>
      </c>
      <c r="BD90" s="16">
        <v>66.5</v>
      </c>
      <c r="BE90" s="16">
        <v>74.900000000000006</v>
      </c>
      <c r="BF90" s="153">
        <v>1653080</v>
      </c>
      <c r="BG90" s="153">
        <v>57732</v>
      </c>
      <c r="BH90" s="153">
        <v>12110</v>
      </c>
      <c r="BI90" s="33">
        <f>(BG91/BF91)*10000</f>
        <v>301.60902215876041</v>
      </c>
      <c r="BJ90" s="17">
        <f>(BH91/BF91)*10000</f>
        <v>57.875879210957748</v>
      </c>
      <c r="BK90" s="6">
        <v>22.9</v>
      </c>
      <c r="BL90" s="6">
        <v>17.8</v>
      </c>
      <c r="BM90" s="6">
        <v>28.5</v>
      </c>
      <c r="BN90" s="6">
        <v>22.5</v>
      </c>
      <c r="BO90" s="6">
        <v>32.299999999999997</v>
      </c>
      <c r="BP90" s="6">
        <v>29.5</v>
      </c>
      <c r="BQ90" s="6">
        <v>16.399999999999999</v>
      </c>
      <c r="BR90" s="6">
        <v>30.3</v>
      </c>
      <c r="BS90" s="69" t="s">
        <v>166</v>
      </c>
      <c r="BT90" s="69" t="s">
        <v>166</v>
      </c>
      <c r="BU90" s="69">
        <v>39</v>
      </c>
      <c r="BV90" s="69">
        <v>36</v>
      </c>
      <c r="BW90" s="69">
        <v>39</v>
      </c>
      <c r="BX90" s="69">
        <v>36</v>
      </c>
      <c r="BY90" s="70">
        <v>709</v>
      </c>
      <c r="BZ90" s="70">
        <v>689</v>
      </c>
      <c r="CA90" s="70">
        <v>689</v>
      </c>
      <c r="CB90" s="18">
        <v>100</v>
      </c>
      <c r="CC90" s="75">
        <v>37</v>
      </c>
      <c r="CD90" s="75">
        <v>37</v>
      </c>
      <c r="CE90" s="71">
        <f t="shared" si="58"/>
        <v>100</v>
      </c>
      <c r="CF90" s="1" t="s">
        <v>166</v>
      </c>
      <c r="CG90" s="1" t="s">
        <v>166</v>
      </c>
      <c r="CH90" s="1" t="s">
        <v>166</v>
      </c>
      <c r="CI90" s="1" t="s">
        <v>166</v>
      </c>
      <c r="CJ90" s="1" t="s">
        <v>166</v>
      </c>
      <c r="CK90" s="1" t="s">
        <v>166</v>
      </c>
      <c r="CL90" s="1" t="s">
        <v>166</v>
      </c>
      <c r="CM90" s="1" t="s">
        <v>166</v>
      </c>
      <c r="CN90" s="1" t="s">
        <v>166</v>
      </c>
      <c r="CO90" s="1" t="s">
        <v>166</v>
      </c>
      <c r="CP90" s="1" t="s">
        <v>166</v>
      </c>
      <c r="CQ90" s="1" t="s">
        <v>166</v>
      </c>
      <c r="CR90" s="1" t="s">
        <v>166</v>
      </c>
      <c r="CS90" s="1" t="s">
        <v>166</v>
      </c>
      <c r="CT90" s="1" t="s">
        <v>166</v>
      </c>
    </row>
    <row r="91" spans="1:98" s="1" customFormat="1">
      <c r="A91" s="1" t="s">
        <v>193</v>
      </c>
      <c r="B91" s="2" t="s">
        <v>131</v>
      </c>
      <c r="C91" s="1" t="s">
        <v>194</v>
      </c>
      <c r="D91" s="6">
        <v>201612</v>
      </c>
      <c r="E91" s="6">
        <v>21786</v>
      </c>
      <c r="F91" s="6">
        <v>20200</v>
      </c>
      <c r="G91" s="6">
        <v>9987</v>
      </c>
      <c r="H91" s="6">
        <v>12843</v>
      </c>
      <c r="I91" s="6">
        <v>1586</v>
      </c>
      <c r="J91" s="6">
        <v>179826</v>
      </c>
      <c r="K91" s="6">
        <v>165713</v>
      </c>
      <c r="L91" s="6">
        <v>148347</v>
      </c>
      <c r="M91" s="6">
        <v>21721</v>
      </c>
      <c r="N91" s="6">
        <v>14113</v>
      </c>
      <c r="O91" s="6">
        <v>42111</v>
      </c>
      <c r="P91" s="6">
        <v>15498</v>
      </c>
      <c r="Q91" s="6">
        <v>15492</v>
      </c>
      <c r="R91" s="6">
        <v>9410</v>
      </c>
      <c r="S91" s="6">
        <v>15307</v>
      </c>
      <c r="T91" s="6">
        <v>6</v>
      </c>
      <c r="U91" s="6">
        <v>26613</v>
      </c>
      <c r="V91" s="6">
        <v>26521</v>
      </c>
      <c r="W91" s="6">
        <v>18124</v>
      </c>
      <c r="X91" s="6">
        <v>25348</v>
      </c>
      <c r="Y91" s="6">
        <v>92</v>
      </c>
      <c r="Z91" s="17">
        <f t="shared" si="61"/>
        <v>7.2799045258422845</v>
      </c>
      <c r="AA91" s="17">
        <f t="shared" si="68"/>
        <v>7.8481420929120373</v>
      </c>
      <c r="AB91" s="17">
        <f t="shared" si="62"/>
        <v>3.8714672861014321E-2</v>
      </c>
      <c r="AC91" s="17">
        <f t="shared" si="63"/>
        <v>0.34569571262165111</v>
      </c>
      <c r="AD91" s="17">
        <f t="shared" si="64"/>
        <v>45.841366014871937</v>
      </c>
      <c r="AE91" s="17">
        <f t="shared" si="65"/>
        <v>82.494744920089431</v>
      </c>
      <c r="AF91" s="17">
        <f t="shared" si="66"/>
        <v>60.717511937024128</v>
      </c>
      <c r="AG91" s="17">
        <f t="shared" si="67"/>
        <v>68.102055386465267</v>
      </c>
      <c r="AH91" s="65" t="s">
        <v>166</v>
      </c>
      <c r="AI91" s="65" t="s">
        <v>166</v>
      </c>
      <c r="AJ91" s="65" t="s">
        <v>166</v>
      </c>
      <c r="AK91" s="65" t="s">
        <v>166</v>
      </c>
      <c r="AL91" s="65" t="s">
        <v>166</v>
      </c>
      <c r="AM91" s="65" t="s">
        <v>166</v>
      </c>
      <c r="AN91" s="65" t="s">
        <v>166</v>
      </c>
      <c r="AO91" s="65" t="s">
        <v>166</v>
      </c>
      <c r="AP91" s="65" t="s">
        <v>166</v>
      </c>
      <c r="AQ91" s="65" t="s">
        <v>166</v>
      </c>
      <c r="AR91" s="65" t="s">
        <v>166</v>
      </c>
      <c r="AS91" s="65" t="s">
        <v>166</v>
      </c>
      <c r="AT91" s="153">
        <v>31</v>
      </c>
      <c r="AU91" s="153">
        <v>24</v>
      </c>
      <c r="AV91" s="3" t="s">
        <v>166</v>
      </c>
      <c r="AW91" s="3" t="s">
        <v>166</v>
      </c>
      <c r="AX91" s="158">
        <v>62</v>
      </c>
      <c r="AY91" s="158">
        <v>56</v>
      </c>
      <c r="AZ91" s="67">
        <v>0.14284433628253215</v>
      </c>
      <c r="BA91" s="68">
        <v>0.51</v>
      </c>
      <c r="BB91" s="16">
        <v>21.8</v>
      </c>
      <c r="BC91" s="6">
        <v>17.7</v>
      </c>
      <c r="BD91" s="16">
        <v>48.2</v>
      </c>
      <c r="BE91" s="16">
        <v>55.9</v>
      </c>
      <c r="BF91" s="153">
        <v>302544</v>
      </c>
      <c r="BG91" s="153">
        <v>9125</v>
      </c>
      <c r="BH91" s="153">
        <v>1751</v>
      </c>
      <c r="BI91" s="33">
        <f>(BG92/BF92)*10000</f>
        <v>545.96354562882266</v>
      </c>
      <c r="BJ91" s="17">
        <f>(BH92/BF92)*10000</f>
        <v>52.003773240422355</v>
      </c>
      <c r="BK91" s="6">
        <v>17.2</v>
      </c>
      <c r="BL91" s="6">
        <v>5.0999999999999996</v>
      </c>
      <c r="BM91" s="6">
        <v>38.700000000000003</v>
      </c>
      <c r="BN91" s="6">
        <v>22.6</v>
      </c>
      <c r="BO91" s="6">
        <v>25.9</v>
      </c>
      <c r="BP91" s="6">
        <v>22.8</v>
      </c>
      <c r="BQ91" s="6">
        <v>18.2</v>
      </c>
      <c r="BR91" s="6">
        <v>49.6</v>
      </c>
      <c r="BS91" s="69">
        <v>11</v>
      </c>
      <c r="BT91" s="69">
        <v>11</v>
      </c>
      <c r="BU91" s="69">
        <v>86</v>
      </c>
      <c r="BV91" s="69">
        <v>87</v>
      </c>
      <c r="BW91" s="69">
        <v>89</v>
      </c>
      <c r="BX91" s="69">
        <v>90</v>
      </c>
      <c r="BY91" s="70">
        <v>1170</v>
      </c>
      <c r="BZ91" s="70">
        <v>1170</v>
      </c>
      <c r="CA91" s="70">
        <v>978</v>
      </c>
      <c r="CB91" s="18">
        <v>83.589743589743591</v>
      </c>
      <c r="CC91" s="70">
        <v>44</v>
      </c>
      <c r="CD91" s="70">
        <v>44</v>
      </c>
      <c r="CE91" s="71">
        <f t="shared" si="58"/>
        <v>100</v>
      </c>
      <c r="CF91" s="1" t="s">
        <v>166</v>
      </c>
      <c r="CG91" s="1" t="s">
        <v>166</v>
      </c>
      <c r="CH91" s="1" t="s">
        <v>166</v>
      </c>
      <c r="CI91" s="1" t="s">
        <v>166</v>
      </c>
      <c r="CJ91" s="1" t="s">
        <v>166</v>
      </c>
      <c r="CK91" s="1" t="s">
        <v>166</v>
      </c>
      <c r="CL91" s="1" t="s">
        <v>166</v>
      </c>
      <c r="CM91" s="1" t="s">
        <v>166</v>
      </c>
      <c r="CN91" s="1" t="s">
        <v>166</v>
      </c>
      <c r="CO91" s="1" t="s">
        <v>166</v>
      </c>
      <c r="CP91" s="1" t="s">
        <v>166</v>
      </c>
      <c r="CQ91" s="1" t="s">
        <v>166</v>
      </c>
      <c r="CR91" s="1" t="s">
        <v>166</v>
      </c>
      <c r="CS91" s="1" t="s">
        <v>166</v>
      </c>
      <c r="CT91" s="1" t="s">
        <v>166</v>
      </c>
    </row>
    <row r="92" spans="1:98" s="1" customFormat="1">
      <c r="A92" s="1" t="s">
        <v>128</v>
      </c>
      <c r="B92" s="2" t="s">
        <v>129</v>
      </c>
      <c r="C92" s="1" t="s">
        <v>195</v>
      </c>
      <c r="D92" s="6">
        <v>436483</v>
      </c>
      <c r="E92" s="6">
        <v>45323</v>
      </c>
      <c r="F92" s="6">
        <v>41918</v>
      </c>
      <c r="G92" s="6">
        <v>19253</v>
      </c>
      <c r="H92" s="6">
        <v>26942</v>
      </c>
      <c r="I92" s="6">
        <v>3405</v>
      </c>
      <c r="J92" s="6">
        <v>391160</v>
      </c>
      <c r="K92" s="6">
        <v>354681</v>
      </c>
      <c r="L92" s="6">
        <v>304269</v>
      </c>
      <c r="M92" s="6">
        <v>60201</v>
      </c>
      <c r="N92" s="6">
        <v>36479</v>
      </c>
      <c r="O92" s="6">
        <v>76986</v>
      </c>
      <c r="P92" s="6">
        <v>27767</v>
      </c>
      <c r="Q92" s="6">
        <v>27594</v>
      </c>
      <c r="R92" s="6">
        <v>14568</v>
      </c>
      <c r="S92" s="6">
        <v>27290</v>
      </c>
      <c r="T92" s="6">
        <v>173</v>
      </c>
      <c r="U92" s="6">
        <v>49219</v>
      </c>
      <c r="V92" s="6">
        <v>48938</v>
      </c>
      <c r="W92" s="6">
        <v>30493</v>
      </c>
      <c r="X92" s="6">
        <v>46422</v>
      </c>
      <c r="Y92" s="6">
        <v>281</v>
      </c>
      <c r="Z92" s="17">
        <f t="shared" si="61"/>
        <v>7.5127418749862107</v>
      </c>
      <c r="AA92" s="17">
        <f t="shared" si="68"/>
        <v>9.325851314040289</v>
      </c>
      <c r="AB92" s="17">
        <f t="shared" si="62"/>
        <v>0.62304174019519576</v>
      </c>
      <c r="AC92" s="17">
        <f t="shared" si="63"/>
        <v>0.57091773502102849</v>
      </c>
      <c r="AD92" s="17">
        <f t="shared" si="64"/>
        <v>42.479535776537297</v>
      </c>
      <c r="AE92" s="17">
        <f t="shared" si="65"/>
        <v>77.786327845382957</v>
      </c>
      <c r="AF92" s="17">
        <f t="shared" si="66"/>
        <v>52.465156480714512</v>
      </c>
      <c r="AG92" s="17">
        <f t="shared" si="67"/>
        <v>61.95371706048477</v>
      </c>
      <c r="AH92" s="65" t="s">
        <v>166</v>
      </c>
      <c r="AI92" s="65" t="s">
        <v>166</v>
      </c>
      <c r="AJ92" s="65" t="s">
        <v>166</v>
      </c>
      <c r="AK92" s="65" t="s">
        <v>166</v>
      </c>
      <c r="AL92" s="65" t="s">
        <v>166</v>
      </c>
      <c r="AM92" s="65" t="s">
        <v>166</v>
      </c>
      <c r="AN92" s="65" t="s">
        <v>166</v>
      </c>
      <c r="AO92" s="65" t="s">
        <v>166</v>
      </c>
      <c r="AP92" s="65" t="s">
        <v>166</v>
      </c>
      <c r="AQ92" s="65" t="s">
        <v>166</v>
      </c>
      <c r="AR92" s="65" t="s">
        <v>166</v>
      </c>
      <c r="AS92" s="65" t="s">
        <v>166</v>
      </c>
      <c r="AT92" s="153">
        <v>34</v>
      </c>
      <c r="AU92" s="153">
        <v>29</v>
      </c>
      <c r="AV92" s="3" t="s">
        <v>166</v>
      </c>
      <c r="AW92" s="3" t="s">
        <v>166</v>
      </c>
      <c r="AX92" s="63">
        <v>65</v>
      </c>
      <c r="AY92" s="66">
        <v>52</v>
      </c>
      <c r="AZ92" s="67">
        <v>0.11721206911284633</v>
      </c>
      <c r="BA92" s="68">
        <v>0.66</v>
      </c>
      <c r="BB92" s="16">
        <v>18.600000000000001</v>
      </c>
      <c r="BC92" s="6">
        <v>12.2</v>
      </c>
      <c r="BD92" s="16">
        <v>50.3</v>
      </c>
      <c r="BE92" s="16">
        <v>58.3</v>
      </c>
      <c r="BF92" s="153">
        <v>657260</v>
      </c>
      <c r="BG92" s="153">
        <v>35884</v>
      </c>
      <c r="BH92" s="153">
        <v>3418</v>
      </c>
      <c r="BI92" s="17">
        <f t="shared" si="69"/>
        <v>545.96354562882266</v>
      </c>
      <c r="BJ92" s="17">
        <f t="shared" si="70"/>
        <v>52.003773240422355</v>
      </c>
      <c r="BK92" s="6">
        <v>16.5</v>
      </c>
      <c r="BL92" s="6">
        <v>6.2</v>
      </c>
      <c r="BM92" s="6">
        <v>25.5</v>
      </c>
      <c r="BN92" s="6">
        <v>13.6</v>
      </c>
      <c r="BO92" s="6">
        <v>34.200000000000003</v>
      </c>
      <c r="BP92" s="6">
        <v>26.5</v>
      </c>
      <c r="BQ92" s="6">
        <v>23.9</v>
      </c>
      <c r="BR92" s="6">
        <v>53.7</v>
      </c>
      <c r="BS92" s="69">
        <v>17</v>
      </c>
      <c r="BT92" s="69">
        <v>14.000000000000002</v>
      </c>
      <c r="BU92" s="69">
        <v>74</v>
      </c>
      <c r="BV92" s="69">
        <v>73</v>
      </c>
      <c r="BW92" s="69">
        <v>75</v>
      </c>
      <c r="BX92" s="69">
        <v>74</v>
      </c>
      <c r="BY92" s="70">
        <v>1075</v>
      </c>
      <c r="BZ92" s="70">
        <v>1062</v>
      </c>
      <c r="CA92" s="70">
        <v>1004</v>
      </c>
      <c r="CB92" s="18">
        <v>94.538606403013176</v>
      </c>
      <c r="CC92" s="75">
        <v>52</v>
      </c>
      <c r="CD92" s="75">
        <v>52</v>
      </c>
      <c r="CE92" s="71">
        <f t="shared" si="58"/>
        <v>100</v>
      </c>
      <c r="CF92" s="1" t="s">
        <v>166</v>
      </c>
      <c r="CG92" s="1" t="s">
        <v>166</v>
      </c>
      <c r="CH92" s="1" t="s">
        <v>166</v>
      </c>
      <c r="CI92" s="1" t="s">
        <v>166</v>
      </c>
      <c r="CJ92" s="1" t="s">
        <v>166</v>
      </c>
      <c r="CK92" s="1" t="s">
        <v>166</v>
      </c>
      <c r="CL92" s="1" t="s">
        <v>166</v>
      </c>
      <c r="CM92" s="1" t="s">
        <v>166</v>
      </c>
      <c r="CN92" s="1" t="s">
        <v>166</v>
      </c>
      <c r="CO92" s="1" t="s">
        <v>166</v>
      </c>
      <c r="CP92" s="1" t="s">
        <v>166</v>
      </c>
      <c r="CQ92" s="1" t="s">
        <v>166</v>
      </c>
      <c r="CR92" s="1" t="s">
        <v>166</v>
      </c>
      <c r="CS92" s="1" t="s">
        <v>166</v>
      </c>
      <c r="CT92" s="1" t="s">
        <v>166</v>
      </c>
    </row>
    <row r="93" spans="1:98" s="1" customFormat="1">
      <c r="A93" s="1" t="s">
        <v>120</v>
      </c>
      <c r="B93" s="2" t="s">
        <v>121</v>
      </c>
      <c r="C93" s="1" t="s">
        <v>196</v>
      </c>
      <c r="D93" s="6">
        <v>298797</v>
      </c>
      <c r="E93" s="6">
        <v>20338</v>
      </c>
      <c r="F93" s="6">
        <v>17288</v>
      </c>
      <c r="G93" s="6">
        <v>10379</v>
      </c>
      <c r="H93" s="6">
        <v>8946</v>
      </c>
      <c r="I93" s="6">
        <v>3050</v>
      </c>
      <c r="J93" s="6">
        <v>278459</v>
      </c>
      <c r="K93" s="6">
        <v>238451</v>
      </c>
      <c r="L93" s="6">
        <v>227251</v>
      </c>
      <c r="M93" s="6">
        <v>16666</v>
      </c>
      <c r="N93" s="6">
        <v>40008</v>
      </c>
      <c r="O93" s="6">
        <v>45129</v>
      </c>
      <c r="P93" s="6">
        <v>14256</v>
      </c>
      <c r="Q93" s="6">
        <v>14201</v>
      </c>
      <c r="R93" s="6">
        <v>9295</v>
      </c>
      <c r="S93" s="6">
        <v>13852</v>
      </c>
      <c r="T93" s="6">
        <v>55</v>
      </c>
      <c r="U93" s="6">
        <v>30873</v>
      </c>
      <c r="V93" s="6">
        <v>30706</v>
      </c>
      <c r="W93" s="6">
        <v>21628</v>
      </c>
      <c r="X93" s="6">
        <v>29633</v>
      </c>
      <c r="Y93" s="6">
        <v>167</v>
      </c>
      <c r="Z93" s="17">
        <f t="shared" si="61"/>
        <v>14.996558166978073</v>
      </c>
      <c r="AA93" s="17">
        <f t="shared" si="68"/>
        <v>14.367644787922099</v>
      </c>
      <c r="AB93" s="17">
        <f t="shared" si="62"/>
        <v>0.38580246913580246</v>
      </c>
      <c r="AC93" s="17">
        <f t="shared" si="63"/>
        <v>0.54092572798237937</v>
      </c>
      <c r="AD93" s="17">
        <f t="shared" si="64"/>
        <v>51.032549906578815</v>
      </c>
      <c r="AE93" s="17">
        <f t="shared" si="65"/>
        <v>81.610219098682393</v>
      </c>
      <c r="AF93" s="17">
        <f t="shared" si="66"/>
        <v>65.200617283950606</v>
      </c>
      <c r="AG93" s="17">
        <f t="shared" si="67"/>
        <v>70.054740388041324</v>
      </c>
      <c r="AH93" s="65" t="s">
        <v>166</v>
      </c>
      <c r="AI93" s="65" t="s">
        <v>166</v>
      </c>
      <c r="AJ93" s="65" t="s">
        <v>166</v>
      </c>
      <c r="AK93" s="65" t="s">
        <v>166</v>
      </c>
      <c r="AL93" s="65" t="s">
        <v>166</v>
      </c>
      <c r="AM93" s="65" t="s">
        <v>166</v>
      </c>
      <c r="AN93" s="65" t="s">
        <v>166</v>
      </c>
      <c r="AO93" s="65" t="s">
        <v>166</v>
      </c>
      <c r="AP93" s="65" t="s">
        <v>166</v>
      </c>
      <c r="AQ93" s="65" t="s">
        <v>166</v>
      </c>
      <c r="AR93" s="65" t="s">
        <v>166</v>
      </c>
      <c r="AS93" s="65" t="s">
        <v>166</v>
      </c>
      <c r="AT93" s="153">
        <v>17</v>
      </c>
      <c r="AU93" s="153">
        <v>21</v>
      </c>
      <c r="AV93" s="3" t="s">
        <v>166</v>
      </c>
      <c r="AW93" s="3" t="s">
        <v>166</v>
      </c>
      <c r="AX93" s="63">
        <v>30</v>
      </c>
      <c r="AY93" s="66">
        <v>30</v>
      </c>
      <c r="AZ93" s="67">
        <v>0.2043587287383441</v>
      </c>
      <c r="BA93" s="68">
        <v>0.59</v>
      </c>
      <c r="BB93" s="16">
        <v>3.5</v>
      </c>
      <c r="BC93" s="6">
        <v>1.9</v>
      </c>
      <c r="BD93" s="16">
        <v>67.099999999999994</v>
      </c>
      <c r="BE93" s="16">
        <v>79</v>
      </c>
      <c r="BF93" s="1" t="s">
        <v>166</v>
      </c>
      <c r="BG93" s="1" t="s">
        <v>166</v>
      </c>
      <c r="BH93" s="1" t="s">
        <v>166</v>
      </c>
      <c r="BI93" s="17" t="s">
        <v>166</v>
      </c>
      <c r="BJ93" s="17" t="s">
        <v>166</v>
      </c>
      <c r="BK93" s="6">
        <v>13.4</v>
      </c>
      <c r="BL93" s="6">
        <v>7.3</v>
      </c>
      <c r="BM93" s="6">
        <v>24.9</v>
      </c>
      <c r="BN93" s="6">
        <v>14</v>
      </c>
      <c r="BO93" s="6">
        <v>31.2</v>
      </c>
      <c r="BP93" s="6">
        <v>25</v>
      </c>
      <c r="BQ93" s="6">
        <v>30.6</v>
      </c>
      <c r="BR93" s="6">
        <v>53.8</v>
      </c>
      <c r="BS93" s="69" t="s">
        <v>166</v>
      </c>
      <c r="BT93" s="69" t="s">
        <v>166</v>
      </c>
      <c r="BU93" s="69">
        <v>44</v>
      </c>
      <c r="BV93" s="69">
        <v>38</v>
      </c>
      <c r="BW93" s="69">
        <v>44</v>
      </c>
      <c r="BX93" s="69">
        <v>38</v>
      </c>
      <c r="BY93" s="70">
        <v>340</v>
      </c>
      <c r="BZ93" s="70">
        <v>337</v>
      </c>
      <c r="CA93" s="70">
        <v>124</v>
      </c>
      <c r="CB93" s="18">
        <v>36.795252225519285</v>
      </c>
      <c r="CC93" s="72">
        <v>1</v>
      </c>
      <c r="CD93" s="72">
        <v>1</v>
      </c>
      <c r="CE93" s="71">
        <f t="shared" si="58"/>
        <v>100</v>
      </c>
      <c r="CF93" s="1" t="s">
        <v>166</v>
      </c>
      <c r="CG93" s="1" t="s">
        <v>166</v>
      </c>
      <c r="CH93" s="1" t="s">
        <v>166</v>
      </c>
      <c r="CI93" s="1" t="s">
        <v>166</v>
      </c>
      <c r="CJ93" s="1" t="s">
        <v>166</v>
      </c>
      <c r="CK93" s="1" t="s">
        <v>166</v>
      </c>
      <c r="CL93" s="1" t="s">
        <v>166</v>
      </c>
      <c r="CM93" s="1" t="s">
        <v>166</v>
      </c>
      <c r="CN93" s="1" t="s">
        <v>166</v>
      </c>
      <c r="CO93" s="1" t="s">
        <v>166</v>
      </c>
      <c r="CP93" s="1" t="s">
        <v>166</v>
      </c>
      <c r="CQ93" s="1" t="s">
        <v>166</v>
      </c>
      <c r="CR93" s="1" t="s">
        <v>166</v>
      </c>
      <c r="CS93" s="1" t="s">
        <v>166</v>
      </c>
      <c r="CT93" s="1" t="s">
        <v>166</v>
      </c>
    </row>
    <row r="94" spans="1:98" s="1" customFormat="1">
      <c r="A94" s="1" t="s">
        <v>146</v>
      </c>
      <c r="B94" s="2" t="s">
        <v>147</v>
      </c>
      <c r="C94" s="1" t="s">
        <v>197</v>
      </c>
      <c r="D94" s="6">
        <v>149292</v>
      </c>
      <c r="E94" s="6">
        <v>20322</v>
      </c>
      <c r="F94" s="6">
        <v>16930</v>
      </c>
      <c r="G94" s="6">
        <v>7649</v>
      </c>
      <c r="H94" s="6">
        <v>10656</v>
      </c>
      <c r="I94" s="6">
        <v>3392</v>
      </c>
      <c r="J94" s="6">
        <v>128970</v>
      </c>
      <c r="K94" s="6">
        <v>105863</v>
      </c>
      <c r="L94" s="6">
        <v>94198</v>
      </c>
      <c r="M94" s="6">
        <v>14955</v>
      </c>
      <c r="N94" s="6">
        <v>23107</v>
      </c>
      <c r="O94" s="6">
        <v>27141</v>
      </c>
      <c r="P94" s="6">
        <v>9915</v>
      </c>
      <c r="Q94" s="6">
        <v>9850</v>
      </c>
      <c r="R94" s="6">
        <v>5269</v>
      </c>
      <c r="S94" s="6">
        <v>9688</v>
      </c>
      <c r="T94" s="6">
        <v>65</v>
      </c>
      <c r="U94" s="6">
        <v>17226</v>
      </c>
      <c r="V94" s="6">
        <v>17063</v>
      </c>
      <c r="W94" s="6">
        <v>10433</v>
      </c>
      <c r="X94" s="6">
        <v>16385</v>
      </c>
      <c r="Y94" s="6">
        <v>163</v>
      </c>
      <c r="Z94" s="17">
        <f t="shared" si="61"/>
        <v>16.691270544237771</v>
      </c>
      <c r="AA94" s="17">
        <f t="shared" si="68"/>
        <v>17.916569744901913</v>
      </c>
      <c r="AB94" s="17">
        <f t="shared" si="62"/>
        <v>0.65557236510337868</v>
      </c>
      <c r="AC94" s="17">
        <f t="shared" si="63"/>
        <v>0.94624404969232545</v>
      </c>
      <c r="AD94" s="17">
        <f t="shared" si="64"/>
        <v>37.639011908276743</v>
      </c>
      <c r="AE94" s="17">
        <f t="shared" si="65"/>
        <v>73.038691168488796</v>
      </c>
      <c r="AF94" s="17">
        <f t="shared" si="66"/>
        <v>53.141704488149266</v>
      </c>
      <c r="AG94" s="17">
        <f t="shared" si="67"/>
        <v>60.565424358527807</v>
      </c>
      <c r="AH94" s="65" t="s">
        <v>166</v>
      </c>
      <c r="AI94" s="65" t="s">
        <v>166</v>
      </c>
      <c r="AJ94" s="65" t="s">
        <v>166</v>
      </c>
      <c r="AK94" s="65" t="s">
        <v>166</v>
      </c>
      <c r="AL94" s="65" t="s">
        <v>166</v>
      </c>
      <c r="AM94" s="65" t="s">
        <v>166</v>
      </c>
      <c r="AN94" s="65" t="s">
        <v>166</v>
      </c>
      <c r="AO94" s="65" t="s">
        <v>166</v>
      </c>
      <c r="AP94" s="65" t="s">
        <v>166</v>
      </c>
      <c r="AQ94" s="65" t="s">
        <v>166</v>
      </c>
      <c r="AR94" s="65" t="s">
        <v>166</v>
      </c>
      <c r="AS94" s="65" t="s">
        <v>166</v>
      </c>
      <c r="AT94" s="153">
        <v>14</v>
      </c>
      <c r="AU94" s="153">
        <v>28</v>
      </c>
      <c r="AV94" s="3" t="s">
        <v>166</v>
      </c>
      <c r="AW94" s="3" t="s">
        <v>166</v>
      </c>
      <c r="AX94" s="63">
        <v>51</v>
      </c>
      <c r="AY94" s="3" t="s">
        <v>166</v>
      </c>
      <c r="AZ94" s="67">
        <v>0.20442203881517476</v>
      </c>
      <c r="BA94" s="68">
        <v>0.74</v>
      </c>
      <c r="BB94" s="16">
        <v>8.4</v>
      </c>
      <c r="BC94" s="6">
        <v>5.2</v>
      </c>
      <c r="BD94" s="16">
        <v>64.5</v>
      </c>
      <c r="BE94" s="16">
        <v>72</v>
      </c>
      <c r="BF94" s="153">
        <v>229927</v>
      </c>
      <c r="BG94" s="153">
        <v>8807</v>
      </c>
      <c r="BH94" s="153">
        <v>1190</v>
      </c>
      <c r="BI94" s="17">
        <f t="shared" ref="BI94" si="71">(BG94/BF94)*10000</f>
        <v>383.03461533443226</v>
      </c>
      <c r="BJ94" s="17">
        <f t="shared" ref="BJ94" si="72">(BH94/BF94)*10000</f>
        <v>51.755557198589123</v>
      </c>
      <c r="BK94" s="6">
        <v>27.3</v>
      </c>
      <c r="BL94" s="6">
        <v>11.9</v>
      </c>
      <c r="BM94" s="6">
        <v>31.6</v>
      </c>
      <c r="BN94" s="6">
        <v>20</v>
      </c>
      <c r="BO94" s="6">
        <v>26.6</v>
      </c>
      <c r="BP94" s="6">
        <v>23.6</v>
      </c>
      <c r="BQ94" s="6">
        <v>14.6</v>
      </c>
      <c r="BR94" s="6">
        <v>44.5</v>
      </c>
      <c r="BS94" s="69" t="s">
        <v>166</v>
      </c>
      <c r="BT94" s="69" t="s">
        <v>166</v>
      </c>
      <c r="BU94" s="69" t="s">
        <v>166</v>
      </c>
      <c r="BV94" s="69" t="s">
        <v>166</v>
      </c>
      <c r="BW94" s="69" t="s">
        <v>166</v>
      </c>
      <c r="BX94" s="69" t="s">
        <v>166</v>
      </c>
      <c r="BY94" s="70">
        <v>369</v>
      </c>
      <c r="BZ94" s="70">
        <v>369</v>
      </c>
      <c r="CA94" s="70">
        <v>230</v>
      </c>
      <c r="CB94" s="18">
        <v>62.330623306233058</v>
      </c>
      <c r="CC94" s="70">
        <v>0</v>
      </c>
      <c r="CD94" s="70" t="s">
        <v>166</v>
      </c>
      <c r="CE94" s="71" t="s">
        <v>166</v>
      </c>
      <c r="CF94" s="1" t="s">
        <v>166</v>
      </c>
      <c r="CG94" s="1" t="s">
        <v>166</v>
      </c>
      <c r="CH94" s="1" t="s">
        <v>166</v>
      </c>
      <c r="CI94" s="1" t="s">
        <v>166</v>
      </c>
      <c r="CJ94" s="1" t="s">
        <v>166</v>
      </c>
      <c r="CK94" s="1" t="s">
        <v>166</v>
      </c>
      <c r="CL94" s="1" t="s">
        <v>166</v>
      </c>
      <c r="CM94" s="1" t="s">
        <v>166</v>
      </c>
      <c r="CN94" s="1" t="s">
        <v>166</v>
      </c>
      <c r="CO94" s="1" t="s">
        <v>166</v>
      </c>
      <c r="CP94" s="1" t="s">
        <v>166</v>
      </c>
      <c r="CQ94" s="1" t="s">
        <v>166</v>
      </c>
      <c r="CR94" s="1" t="s">
        <v>166</v>
      </c>
      <c r="CS94" s="1" t="s">
        <v>166</v>
      </c>
      <c r="CT94" s="1" t="s">
        <v>166</v>
      </c>
    </row>
    <row r="95" spans="1:98" s="1" customFormat="1">
      <c r="A95" s="1" t="s">
        <v>62</v>
      </c>
      <c r="B95" s="2" t="s">
        <v>63</v>
      </c>
      <c r="C95" s="1" t="s">
        <v>198</v>
      </c>
      <c r="D95" s="6">
        <v>203795</v>
      </c>
      <c r="E95" s="6">
        <v>17985</v>
      </c>
      <c r="F95" s="6">
        <v>16603</v>
      </c>
      <c r="G95" s="6">
        <v>7670</v>
      </c>
      <c r="H95" s="6">
        <v>10431</v>
      </c>
      <c r="I95" s="6">
        <v>1382</v>
      </c>
      <c r="J95" s="6">
        <v>185810</v>
      </c>
      <c r="K95" s="6">
        <v>157137</v>
      </c>
      <c r="L95" s="6">
        <v>125132</v>
      </c>
      <c r="M95" s="6">
        <v>36306</v>
      </c>
      <c r="N95" s="6">
        <v>28673</v>
      </c>
      <c r="O95" s="6">
        <v>32808</v>
      </c>
      <c r="P95" s="6">
        <v>12800</v>
      </c>
      <c r="Q95" s="6">
        <v>12612</v>
      </c>
      <c r="R95" s="6">
        <v>4544</v>
      </c>
      <c r="S95" s="6">
        <v>12420</v>
      </c>
      <c r="T95" s="6">
        <v>188</v>
      </c>
      <c r="U95" s="6">
        <v>20008</v>
      </c>
      <c r="V95" s="6">
        <v>19503</v>
      </c>
      <c r="W95" s="6">
        <v>8945</v>
      </c>
      <c r="X95" s="6">
        <v>18561</v>
      </c>
      <c r="Y95" s="6">
        <v>505</v>
      </c>
      <c r="Z95" s="17">
        <f t="shared" si="61"/>
        <v>7.6841812621629133</v>
      </c>
      <c r="AA95" s="17">
        <f t="shared" si="68"/>
        <v>15.431354609547387</v>
      </c>
      <c r="AB95" s="17">
        <f t="shared" si="62"/>
        <v>1.46875</v>
      </c>
      <c r="AC95" s="17">
        <f t="shared" si="63"/>
        <v>2.5239904038384648</v>
      </c>
      <c r="AD95" s="17">
        <f t="shared" si="64"/>
        <v>42.646649986099526</v>
      </c>
      <c r="AE95" s="17">
        <f t="shared" si="65"/>
        <v>67.344061137721326</v>
      </c>
      <c r="AF95" s="17">
        <f t="shared" si="66"/>
        <v>35.5</v>
      </c>
      <c r="AG95" s="17">
        <f t="shared" si="67"/>
        <v>44.707117153138739</v>
      </c>
      <c r="AH95" s="65" t="s">
        <v>166</v>
      </c>
      <c r="AI95" s="65" t="s">
        <v>166</v>
      </c>
      <c r="AJ95" s="65" t="s">
        <v>166</v>
      </c>
      <c r="AK95" s="65" t="s">
        <v>166</v>
      </c>
      <c r="AL95" s="65" t="s">
        <v>166</v>
      </c>
      <c r="AM95" s="65" t="s">
        <v>166</v>
      </c>
      <c r="AN95" s="65" t="s">
        <v>166</v>
      </c>
      <c r="AO95" s="65" t="s">
        <v>166</v>
      </c>
      <c r="AP95" s="65" t="s">
        <v>166</v>
      </c>
      <c r="AQ95" s="65" t="s">
        <v>166</v>
      </c>
      <c r="AR95" s="65" t="s">
        <v>166</v>
      </c>
      <c r="AS95" s="65" t="s">
        <v>166</v>
      </c>
      <c r="AT95" s="1" t="s">
        <v>166</v>
      </c>
      <c r="AU95" s="153">
        <v>35</v>
      </c>
      <c r="AV95" s="3" t="s">
        <v>166</v>
      </c>
      <c r="AW95" s="3" t="s">
        <v>166</v>
      </c>
      <c r="AX95" s="63">
        <v>41</v>
      </c>
      <c r="AY95" s="3">
        <v>33</v>
      </c>
      <c r="AZ95" s="67">
        <v>0.15349189274417602</v>
      </c>
      <c r="BA95" s="68">
        <v>0.7</v>
      </c>
      <c r="BB95" s="16">
        <v>6.4</v>
      </c>
      <c r="BC95" s="6">
        <v>2.2000000000000002</v>
      </c>
      <c r="BD95" s="16">
        <v>68.5</v>
      </c>
      <c r="BE95" s="16">
        <v>75.599999999999994</v>
      </c>
      <c r="BF95" s="220">
        <v>331022</v>
      </c>
      <c r="BG95" s="220">
        <v>10226</v>
      </c>
      <c r="BH95" s="220">
        <v>1686</v>
      </c>
      <c r="BI95" s="17">
        <f t="shared" ref="BI95:BI108" si="73">(BG95/BF95)*10000</f>
        <v>308.92206560289043</v>
      </c>
      <c r="BJ95" s="17">
        <f t="shared" ref="BJ95:BJ108" si="74">(BH95/BF95)*10000</f>
        <v>50.933170604974897</v>
      </c>
      <c r="BK95" s="6">
        <v>26.9</v>
      </c>
      <c r="BL95" s="6">
        <v>18.399999999999999</v>
      </c>
      <c r="BM95" s="6">
        <v>26</v>
      </c>
      <c r="BN95" s="6">
        <v>26.3</v>
      </c>
      <c r="BO95" s="6">
        <v>31.3</v>
      </c>
      <c r="BP95" s="6">
        <v>31.3</v>
      </c>
      <c r="BQ95" s="6">
        <v>15.8</v>
      </c>
      <c r="BR95" s="6">
        <v>23.9</v>
      </c>
      <c r="BS95" s="69" t="s">
        <v>166</v>
      </c>
      <c r="BT95" s="69" t="s">
        <v>166</v>
      </c>
      <c r="BU95" s="69">
        <v>67</v>
      </c>
      <c r="BV95" s="69">
        <v>65</v>
      </c>
      <c r="BW95" s="69">
        <v>67</v>
      </c>
      <c r="BX95" s="69">
        <v>65</v>
      </c>
      <c r="BY95" s="70">
        <v>321</v>
      </c>
      <c r="BZ95" s="70">
        <v>318</v>
      </c>
      <c r="CA95" s="70">
        <v>308</v>
      </c>
      <c r="CB95" s="18">
        <v>96.855345911949684</v>
      </c>
      <c r="CC95" s="70">
        <v>17</v>
      </c>
      <c r="CD95" s="70">
        <v>17</v>
      </c>
      <c r="CE95" s="71">
        <f t="shared" ref="CE95:CE104" si="75">CD95/CC95*100</f>
        <v>100</v>
      </c>
      <c r="CF95" s="1" t="s">
        <v>166</v>
      </c>
      <c r="CG95" s="1" t="s">
        <v>166</v>
      </c>
      <c r="CH95" s="1" t="s">
        <v>166</v>
      </c>
      <c r="CI95" s="1" t="s">
        <v>166</v>
      </c>
      <c r="CJ95" s="1" t="s">
        <v>166</v>
      </c>
      <c r="CK95" s="1" t="s">
        <v>166</v>
      </c>
      <c r="CL95" s="1" t="s">
        <v>166</v>
      </c>
      <c r="CM95" s="1" t="s">
        <v>166</v>
      </c>
      <c r="CN95" s="1" t="s">
        <v>166</v>
      </c>
      <c r="CO95" s="1" t="s">
        <v>166</v>
      </c>
      <c r="CP95" s="1" t="s">
        <v>166</v>
      </c>
      <c r="CQ95" s="1" t="s">
        <v>166</v>
      </c>
      <c r="CR95" s="1" t="s">
        <v>166</v>
      </c>
      <c r="CS95" s="1" t="s">
        <v>166</v>
      </c>
      <c r="CT95" s="1" t="s">
        <v>166</v>
      </c>
    </row>
    <row r="96" spans="1:98" s="1" customFormat="1">
      <c r="A96" s="1" t="s">
        <v>62</v>
      </c>
      <c r="B96" s="2" t="s">
        <v>63</v>
      </c>
      <c r="C96" s="1" t="s">
        <v>199</v>
      </c>
      <c r="D96" s="6">
        <v>306900</v>
      </c>
      <c r="E96" s="6">
        <v>31404</v>
      </c>
      <c r="F96" s="6">
        <v>29452</v>
      </c>
      <c r="G96" s="6">
        <v>12713</v>
      </c>
      <c r="H96" s="6">
        <v>20152</v>
      </c>
      <c r="I96" s="6">
        <v>1952</v>
      </c>
      <c r="J96" s="6">
        <v>275496</v>
      </c>
      <c r="K96" s="6">
        <v>247778</v>
      </c>
      <c r="L96" s="6">
        <v>191042</v>
      </c>
      <c r="M96" s="6">
        <v>64241</v>
      </c>
      <c r="N96" s="6">
        <v>27718</v>
      </c>
      <c r="O96" s="6">
        <v>61645</v>
      </c>
      <c r="P96" s="6">
        <v>23884</v>
      </c>
      <c r="Q96" s="6">
        <v>23574</v>
      </c>
      <c r="R96" s="6">
        <v>12045</v>
      </c>
      <c r="S96" s="6">
        <v>22816</v>
      </c>
      <c r="T96" s="6">
        <v>310</v>
      </c>
      <c r="U96" s="6">
        <v>37761</v>
      </c>
      <c r="V96" s="6">
        <v>37404</v>
      </c>
      <c r="W96" s="6">
        <v>24278</v>
      </c>
      <c r="X96" s="6">
        <v>35123</v>
      </c>
      <c r="Y96" s="6">
        <v>357</v>
      </c>
      <c r="Z96" s="17">
        <f t="shared" si="61"/>
        <v>6.2157686918863835</v>
      </c>
      <c r="AA96" s="17">
        <f t="shared" si="68"/>
        <v>10.061126114353748</v>
      </c>
      <c r="AB96" s="17">
        <f t="shared" si="62"/>
        <v>1.2979400435437949</v>
      </c>
      <c r="AC96" s="17">
        <f t="shared" si="63"/>
        <v>0.94541987765154534</v>
      </c>
      <c r="AD96" s="17">
        <f t="shared" si="64"/>
        <v>40.482104190548974</v>
      </c>
      <c r="AE96" s="17">
        <f t="shared" si="65"/>
        <v>69.34474547724831</v>
      </c>
      <c r="AF96" s="17">
        <f t="shared" si="66"/>
        <v>50.431251046725848</v>
      </c>
      <c r="AG96" s="17">
        <f t="shared" si="67"/>
        <v>64.293848150207893</v>
      </c>
      <c r="AH96" s="65" t="s">
        <v>166</v>
      </c>
      <c r="AI96" s="65" t="s">
        <v>166</v>
      </c>
      <c r="AJ96" s="65" t="s">
        <v>166</v>
      </c>
      <c r="AK96" s="65" t="s">
        <v>166</v>
      </c>
      <c r="AL96" s="65" t="s">
        <v>166</v>
      </c>
      <c r="AM96" s="65" t="s">
        <v>166</v>
      </c>
      <c r="AN96" s="65" t="s">
        <v>166</v>
      </c>
      <c r="AO96" s="65" t="s">
        <v>166</v>
      </c>
      <c r="AP96" s="65" t="s">
        <v>166</v>
      </c>
      <c r="AQ96" s="65" t="s">
        <v>166</v>
      </c>
      <c r="AR96" s="65" t="s">
        <v>166</v>
      </c>
      <c r="AS96" s="65" t="s">
        <v>166</v>
      </c>
      <c r="AT96" s="153">
        <v>21</v>
      </c>
      <c r="AU96" s="153">
        <v>31</v>
      </c>
      <c r="AV96" s="3" t="s">
        <v>166</v>
      </c>
      <c r="AW96" s="3" t="s">
        <v>166</v>
      </c>
      <c r="AX96" s="63">
        <v>47</v>
      </c>
      <c r="AY96" s="3">
        <v>34</v>
      </c>
      <c r="AZ96" s="67">
        <v>0.15942615738770283</v>
      </c>
      <c r="BA96" s="68">
        <v>0.5</v>
      </c>
      <c r="BB96" s="16">
        <v>8.4</v>
      </c>
      <c r="BC96" s="6">
        <v>3.2</v>
      </c>
      <c r="BD96" s="16">
        <v>63.9</v>
      </c>
      <c r="BE96" s="16">
        <v>75.2</v>
      </c>
      <c r="BF96" s="153">
        <v>507037</v>
      </c>
      <c r="BG96" s="153">
        <v>15417</v>
      </c>
      <c r="BH96" s="153">
        <v>3329</v>
      </c>
      <c r="BI96" s="17">
        <f t="shared" si="73"/>
        <v>304.06065040618336</v>
      </c>
      <c r="BJ96" s="17">
        <f t="shared" si="74"/>
        <v>65.655958046454202</v>
      </c>
      <c r="BK96" s="6">
        <v>25.8</v>
      </c>
      <c r="BL96" s="6">
        <v>13.2</v>
      </c>
      <c r="BM96" s="6">
        <v>24.8</v>
      </c>
      <c r="BN96" s="6">
        <v>20.100000000000001</v>
      </c>
      <c r="BO96" s="6">
        <v>32</v>
      </c>
      <c r="BP96" s="6">
        <v>31</v>
      </c>
      <c r="BQ96" s="6">
        <v>17.399999999999999</v>
      </c>
      <c r="BR96" s="6">
        <v>35.700000000000003</v>
      </c>
      <c r="BS96" s="69">
        <v>19</v>
      </c>
      <c r="BT96" s="69">
        <v>17</v>
      </c>
      <c r="BU96" s="69">
        <v>48</v>
      </c>
      <c r="BV96" s="69">
        <v>50</v>
      </c>
      <c r="BW96" s="69">
        <v>57.999999999999993</v>
      </c>
      <c r="BX96" s="69">
        <v>59</v>
      </c>
      <c r="BY96" s="70">
        <v>334</v>
      </c>
      <c r="BZ96" s="70">
        <v>313</v>
      </c>
      <c r="CA96" s="70">
        <v>313</v>
      </c>
      <c r="CB96" s="18">
        <v>100</v>
      </c>
      <c r="CC96" s="72">
        <v>62</v>
      </c>
      <c r="CD96" s="72">
        <v>62</v>
      </c>
      <c r="CE96" s="71">
        <f t="shared" si="75"/>
        <v>100</v>
      </c>
      <c r="CF96" s="1" t="s">
        <v>166</v>
      </c>
      <c r="CG96" s="1" t="s">
        <v>166</v>
      </c>
      <c r="CH96" s="1" t="s">
        <v>166</v>
      </c>
      <c r="CI96" s="1" t="s">
        <v>166</v>
      </c>
      <c r="CJ96" s="1" t="s">
        <v>166</v>
      </c>
      <c r="CK96" s="1" t="s">
        <v>166</v>
      </c>
      <c r="CL96" s="1" t="s">
        <v>166</v>
      </c>
      <c r="CM96" s="1" t="s">
        <v>166</v>
      </c>
      <c r="CN96" s="1" t="s">
        <v>166</v>
      </c>
      <c r="CO96" s="1" t="s">
        <v>166</v>
      </c>
      <c r="CP96" s="1" t="s">
        <v>166</v>
      </c>
      <c r="CQ96" s="1" t="s">
        <v>166</v>
      </c>
      <c r="CR96" s="1" t="s">
        <v>166</v>
      </c>
      <c r="CS96" s="1" t="s">
        <v>166</v>
      </c>
      <c r="CT96" s="1" t="s">
        <v>166</v>
      </c>
    </row>
    <row r="97" spans="1:99" s="1" customFormat="1">
      <c r="A97" s="1" t="s">
        <v>142</v>
      </c>
      <c r="B97" s="2" t="s">
        <v>143</v>
      </c>
      <c r="C97" s="1" t="s">
        <v>200</v>
      </c>
      <c r="D97" s="6">
        <v>131235</v>
      </c>
      <c r="E97" s="6">
        <v>11617</v>
      </c>
      <c r="F97" s="6">
        <v>9809</v>
      </c>
      <c r="G97" s="6">
        <v>5732</v>
      </c>
      <c r="H97" s="6">
        <v>5036</v>
      </c>
      <c r="I97" s="6">
        <v>1808</v>
      </c>
      <c r="J97" s="6">
        <v>119618</v>
      </c>
      <c r="K97" s="6">
        <v>100252</v>
      </c>
      <c r="L97" s="6">
        <v>94824</v>
      </c>
      <c r="M97" s="6">
        <v>7042</v>
      </c>
      <c r="N97" s="6">
        <v>19366</v>
      </c>
      <c r="O97" s="6">
        <v>20702</v>
      </c>
      <c r="P97" s="6">
        <v>7590</v>
      </c>
      <c r="Q97" s="6">
        <v>7453</v>
      </c>
      <c r="R97" s="6">
        <v>4008</v>
      </c>
      <c r="S97" s="6">
        <v>7326</v>
      </c>
      <c r="T97" s="6">
        <v>137</v>
      </c>
      <c r="U97" s="6">
        <v>13112</v>
      </c>
      <c r="V97" s="6">
        <v>12737</v>
      </c>
      <c r="W97" s="6">
        <v>8023</v>
      </c>
      <c r="X97" s="6">
        <v>12008</v>
      </c>
      <c r="Y97" s="6">
        <v>375</v>
      </c>
      <c r="Z97" s="17">
        <f t="shared" si="61"/>
        <v>15.563398467762763</v>
      </c>
      <c r="AA97" s="17">
        <f t="shared" si="68"/>
        <v>16.189871089635339</v>
      </c>
      <c r="AB97" s="17">
        <f t="shared" si="62"/>
        <v>1.8050065876152832</v>
      </c>
      <c r="AC97" s="17">
        <f t="shared" si="63"/>
        <v>2.8599755948749235</v>
      </c>
      <c r="AD97" s="17">
        <f t="shared" si="64"/>
        <v>49.341482310407166</v>
      </c>
      <c r="AE97" s="17">
        <f t="shared" si="65"/>
        <v>79.272350315169959</v>
      </c>
      <c r="AF97" s="17">
        <f t="shared" si="66"/>
        <v>52.80632411067193</v>
      </c>
      <c r="AG97" s="17">
        <f t="shared" si="67"/>
        <v>61.188224527150702</v>
      </c>
      <c r="AH97" s="65" t="s">
        <v>166</v>
      </c>
      <c r="AI97" s="65" t="s">
        <v>166</v>
      </c>
      <c r="AJ97" s="65" t="s">
        <v>166</v>
      </c>
      <c r="AK97" s="65" t="s">
        <v>166</v>
      </c>
      <c r="AL97" s="65" t="s">
        <v>166</v>
      </c>
      <c r="AM97" s="65" t="s">
        <v>166</v>
      </c>
      <c r="AN97" s="65" t="s">
        <v>166</v>
      </c>
      <c r="AO97" s="65" t="s">
        <v>166</v>
      </c>
      <c r="AP97" s="65" t="s">
        <v>166</v>
      </c>
      <c r="AQ97" s="65" t="s">
        <v>166</v>
      </c>
      <c r="AR97" s="65" t="s">
        <v>166</v>
      </c>
      <c r="AS97" s="65" t="s">
        <v>166</v>
      </c>
      <c r="AT97" s="153">
        <v>58</v>
      </c>
      <c r="AU97" s="153">
        <v>38</v>
      </c>
      <c r="AV97" s="3" t="s">
        <v>166</v>
      </c>
      <c r="AW97" s="3" t="s">
        <v>166</v>
      </c>
      <c r="AX97" s="63">
        <v>57</v>
      </c>
      <c r="AY97" s="66">
        <v>44</v>
      </c>
      <c r="AZ97" s="67">
        <v>7.9015514420463603E-2</v>
      </c>
      <c r="BA97" s="68">
        <v>0.6</v>
      </c>
      <c r="BB97" s="16">
        <v>12.9</v>
      </c>
      <c r="BC97" s="6">
        <v>6.8</v>
      </c>
      <c r="BD97" s="16">
        <v>55.7</v>
      </c>
      <c r="BE97" s="16">
        <v>68.2</v>
      </c>
      <c r="BF97" s="153">
        <v>202633</v>
      </c>
      <c r="BG97" s="153">
        <v>12516</v>
      </c>
      <c r="BH97" s="153">
        <v>1480</v>
      </c>
      <c r="BI97" s="17">
        <f t="shared" si="73"/>
        <v>617.66839557229082</v>
      </c>
      <c r="BJ97" s="17">
        <f t="shared" si="74"/>
        <v>73.038448821268005</v>
      </c>
      <c r="BK97" s="6">
        <v>14.1</v>
      </c>
      <c r="BL97" s="6">
        <v>11.1</v>
      </c>
      <c r="BM97" s="6">
        <v>25.1</v>
      </c>
      <c r="BN97" s="6">
        <v>15.6</v>
      </c>
      <c r="BO97" s="6">
        <v>32.200000000000003</v>
      </c>
      <c r="BP97" s="6">
        <v>24.7</v>
      </c>
      <c r="BQ97" s="6">
        <v>28.5</v>
      </c>
      <c r="BR97" s="6">
        <v>48.7</v>
      </c>
      <c r="BS97" s="69">
        <v>35</v>
      </c>
      <c r="BT97" s="69">
        <v>28.000000000000004</v>
      </c>
      <c r="BU97" s="69">
        <v>66</v>
      </c>
      <c r="BV97" s="69">
        <v>66</v>
      </c>
      <c r="BW97" s="69">
        <v>76</v>
      </c>
      <c r="BX97" s="69">
        <v>72</v>
      </c>
      <c r="BY97" s="70">
        <v>1546</v>
      </c>
      <c r="BZ97" s="70">
        <v>1431</v>
      </c>
      <c r="CA97" s="70">
        <v>947</v>
      </c>
      <c r="CB97" s="18">
        <v>66.17749825296994</v>
      </c>
      <c r="CC97" s="72">
        <v>101</v>
      </c>
      <c r="CD97" s="72">
        <v>101</v>
      </c>
      <c r="CE97" s="71">
        <f t="shared" si="75"/>
        <v>100</v>
      </c>
      <c r="CF97" s="1" t="s">
        <v>166</v>
      </c>
      <c r="CG97" s="1" t="s">
        <v>166</v>
      </c>
      <c r="CH97" s="1" t="s">
        <v>166</v>
      </c>
      <c r="CI97" s="1" t="s">
        <v>166</v>
      </c>
      <c r="CJ97" s="1" t="s">
        <v>166</v>
      </c>
      <c r="CK97" s="1" t="s">
        <v>166</v>
      </c>
      <c r="CL97" s="1" t="s">
        <v>166</v>
      </c>
      <c r="CM97" s="1" t="s">
        <v>166</v>
      </c>
      <c r="CN97" s="1" t="s">
        <v>166</v>
      </c>
      <c r="CO97" s="1" t="s">
        <v>166</v>
      </c>
      <c r="CP97" s="1" t="s">
        <v>166</v>
      </c>
      <c r="CQ97" s="1" t="s">
        <v>166</v>
      </c>
      <c r="CR97" s="1" t="s">
        <v>166</v>
      </c>
      <c r="CS97" s="1" t="s">
        <v>166</v>
      </c>
      <c r="CT97" s="1" t="s">
        <v>166</v>
      </c>
    </row>
    <row r="98" spans="1:99" s="1" customFormat="1">
      <c r="A98" s="1" t="s">
        <v>62</v>
      </c>
      <c r="B98" s="2" t="s">
        <v>63</v>
      </c>
      <c r="C98" s="1" t="s">
        <v>201</v>
      </c>
      <c r="D98" s="6">
        <v>612252</v>
      </c>
      <c r="E98" s="6">
        <v>40230</v>
      </c>
      <c r="F98" s="6">
        <v>38196</v>
      </c>
      <c r="G98" s="6">
        <v>18573</v>
      </c>
      <c r="H98" s="6">
        <v>22973</v>
      </c>
      <c r="I98" s="6">
        <v>2034</v>
      </c>
      <c r="J98" s="6">
        <v>572022</v>
      </c>
      <c r="K98" s="6">
        <v>539274</v>
      </c>
      <c r="L98" s="6">
        <v>476565</v>
      </c>
      <c r="M98" s="6">
        <v>72801</v>
      </c>
      <c r="N98" s="6">
        <v>32748</v>
      </c>
      <c r="O98" s="6">
        <v>129125</v>
      </c>
      <c r="P98" s="6">
        <v>45846</v>
      </c>
      <c r="Q98" s="6">
        <v>45682</v>
      </c>
      <c r="R98" s="6">
        <v>17959</v>
      </c>
      <c r="S98" s="6">
        <v>44681</v>
      </c>
      <c r="T98" s="6">
        <v>164</v>
      </c>
      <c r="U98" s="6">
        <v>83279</v>
      </c>
      <c r="V98" s="6">
        <v>82549</v>
      </c>
      <c r="W98" s="6">
        <v>46949</v>
      </c>
      <c r="X98" s="6">
        <v>76153</v>
      </c>
      <c r="Y98" s="6">
        <v>730</v>
      </c>
      <c r="Z98" s="17">
        <f t="shared" ref="Z98:Z108" si="76">I98/E98*100</f>
        <v>5.0559284116331096</v>
      </c>
      <c r="AA98" s="17">
        <f t="shared" ref="AA98:AA108" si="77">N98/J98*100</f>
        <v>5.7249546346119553</v>
      </c>
      <c r="AB98" s="17">
        <f t="shared" ref="AB98:AB108" si="78">T98/P98*100</f>
        <v>0.35771932120577588</v>
      </c>
      <c r="AC98" s="17">
        <f t="shared" ref="AC98:AC108" si="79">Y98/U98*100</f>
        <v>0.87657152463406152</v>
      </c>
      <c r="AD98" s="17">
        <f t="shared" ref="AD98:AD108" si="80">G98/E98*100</f>
        <v>46.167039522744219</v>
      </c>
      <c r="AE98" s="17">
        <f t="shared" ref="AE98:AE108" si="81">L98/J98*100</f>
        <v>83.312355119208704</v>
      </c>
      <c r="AF98" s="17">
        <f t="shared" ref="AF98:AF108" si="82">R98/P98*100</f>
        <v>39.172446887405663</v>
      </c>
      <c r="AG98" s="17">
        <f t="shared" ref="AG98:AG108" si="83">W98/U98*100</f>
        <v>56.375556863074728</v>
      </c>
      <c r="AH98" s="65" t="s">
        <v>166</v>
      </c>
      <c r="AI98" s="65" t="s">
        <v>166</v>
      </c>
      <c r="AJ98" s="65" t="s">
        <v>166</v>
      </c>
      <c r="AK98" s="65" t="s">
        <v>166</v>
      </c>
      <c r="AL98" s="65" t="s">
        <v>166</v>
      </c>
      <c r="AM98" s="65" t="s">
        <v>166</v>
      </c>
      <c r="AN98" s="65" t="s">
        <v>166</v>
      </c>
      <c r="AO98" s="65" t="s">
        <v>166</v>
      </c>
      <c r="AP98" s="65" t="s">
        <v>166</v>
      </c>
      <c r="AQ98" s="65" t="s">
        <v>166</v>
      </c>
      <c r="AR98" s="65" t="s">
        <v>166</v>
      </c>
      <c r="AS98" s="65" t="s">
        <v>166</v>
      </c>
      <c r="AT98" s="153">
        <v>16</v>
      </c>
      <c r="AU98" s="153">
        <v>45</v>
      </c>
      <c r="AV98" s="3" t="s">
        <v>166</v>
      </c>
      <c r="AW98" s="3" t="s">
        <v>166</v>
      </c>
      <c r="AX98" s="63">
        <v>86</v>
      </c>
      <c r="AY98" s="3">
        <v>80</v>
      </c>
      <c r="AZ98" s="67">
        <v>3.3636404530887808E-2</v>
      </c>
      <c r="BA98" s="68">
        <v>0.77</v>
      </c>
      <c r="BB98" s="16">
        <v>35.799999999999997</v>
      </c>
      <c r="BC98" s="6">
        <v>34.200000000000003</v>
      </c>
      <c r="BD98" s="16">
        <v>30.7</v>
      </c>
      <c r="BE98" s="16">
        <v>33</v>
      </c>
      <c r="BF98" s="153">
        <v>889282</v>
      </c>
      <c r="BG98" s="153">
        <v>49214</v>
      </c>
      <c r="BH98" s="153">
        <v>6144</v>
      </c>
      <c r="BI98" s="17">
        <f t="shared" si="73"/>
        <v>553.41275320989291</v>
      </c>
      <c r="BJ98" s="17">
        <f t="shared" si="74"/>
        <v>69.089445192863465</v>
      </c>
      <c r="BK98" s="6">
        <v>26.5</v>
      </c>
      <c r="BL98" s="6">
        <v>9.3000000000000007</v>
      </c>
      <c r="BM98" s="6">
        <v>20</v>
      </c>
      <c r="BN98" s="6">
        <v>11.1</v>
      </c>
      <c r="BO98" s="6">
        <v>24.5</v>
      </c>
      <c r="BP98" s="6">
        <v>18.3</v>
      </c>
      <c r="BQ98" s="6">
        <v>29</v>
      </c>
      <c r="BR98" s="6">
        <v>61.2</v>
      </c>
      <c r="BS98" s="69">
        <v>56.999999999999993</v>
      </c>
      <c r="BT98" s="69">
        <v>55.000000000000007</v>
      </c>
      <c r="BU98" s="69">
        <v>98</v>
      </c>
      <c r="BV98" s="69">
        <v>98</v>
      </c>
      <c r="BW98" s="69">
        <v>98</v>
      </c>
      <c r="BX98" s="69">
        <v>98</v>
      </c>
      <c r="BY98" s="76">
        <v>4068</v>
      </c>
      <c r="BZ98" s="76">
        <v>3996</v>
      </c>
      <c r="CA98" s="76">
        <v>2429</v>
      </c>
      <c r="CB98" s="18">
        <v>60.785785785785784</v>
      </c>
      <c r="CC98" s="72">
        <v>97</v>
      </c>
      <c r="CD98" s="72">
        <v>97</v>
      </c>
      <c r="CE98" s="71">
        <f t="shared" si="75"/>
        <v>100</v>
      </c>
      <c r="CF98" s="1" t="s">
        <v>166</v>
      </c>
      <c r="CG98" s="1" t="s">
        <v>166</v>
      </c>
      <c r="CH98" s="1" t="s">
        <v>166</v>
      </c>
      <c r="CI98" s="1" t="s">
        <v>166</v>
      </c>
      <c r="CJ98" s="1" t="s">
        <v>166</v>
      </c>
      <c r="CK98" s="1" t="s">
        <v>166</v>
      </c>
      <c r="CL98" s="1" t="s">
        <v>166</v>
      </c>
      <c r="CM98" s="1" t="s">
        <v>166</v>
      </c>
      <c r="CN98" s="1" t="s">
        <v>166</v>
      </c>
      <c r="CO98" s="1" t="s">
        <v>166</v>
      </c>
      <c r="CP98" s="1" t="s">
        <v>166</v>
      </c>
      <c r="CQ98" s="1" t="s">
        <v>166</v>
      </c>
      <c r="CR98" s="1" t="s">
        <v>166</v>
      </c>
      <c r="CS98" s="1" t="s">
        <v>166</v>
      </c>
      <c r="CT98" s="1" t="s">
        <v>166</v>
      </c>
    </row>
    <row r="99" spans="1:99" s="1" customFormat="1">
      <c r="A99" s="1" t="s">
        <v>62</v>
      </c>
      <c r="B99" s="2" t="s">
        <v>63</v>
      </c>
      <c r="C99" s="1" t="s">
        <v>202</v>
      </c>
      <c r="D99" s="6">
        <v>57855</v>
      </c>
      <c r="E99" s="6">
        <v>4102</v>
      </c>
      <c r="F99" s="6">
        <v>3543</v>
      </c>
      <c r="G99" s="6">
        <v>1902</v>
      </c>
      <c r="H99" s="6">
        <v>2117</v>
      </c>
      <c r="I99" s="6">
        <v>559</v>
      </c>
      <c r="J99" s="6">
        <v>53753</v>
      </c>
      <c r="K99" s="6">
        <v>46039</v>
      </c>
      <c r="L99" s="6">
        <v>41162</v>
      </c>
      <c r="M99" s="6">
        <v>5850</v>
      </c>
      <c r="N99" s="6">
        <v>7714</v>
      </c>
      <c r="O99" s="6">
        <v>16066</v>
      </c>
      <c r="P99" s="6">
        <v>4525</v>
      </c>
      <c r="Q99" s="6">
        <v>4458</v>
      </c>
      <c r="R99" s="6">
        <v>2826</v>
      </c>
      <c r="S99" s="6">
        <v>4359</v>
      </c>
      <c r="T99" s="6">
        <v>67</v>
      </c>
      <c r="U99" s="6">
        <v>11541</v>
      </c>
      <c r="V99" s="6">
        <v>11521</v>
      </c>
      <c r="W99" s="6">
        <v>8013</v>
      </c>
      <c r="X99" s="6">
        <v>10961</v>
      </c>
      <c r="Y99" s="6">
        <v>20</v>
      </c>
      <c r="Z99" s="17">
        <f t="shared" si="76"/>
        <v>13.627498781082398</v>
      </c>
      <c r="AA99" s="17">
        <f t="shared" si="77"/>
        <v>14.350826930589921</v>
      </c>
      <c r="AB99" s="17">
        <f t="shared" si="78"/>
        <v>1.4806629834254144</v>
      </c>
      <c r="AC99" s="17">
        <f t="shared" si="79"/>
        <v>0.17329520838748808</v>
      </c>
      <c r="AD99" s="17">
        <f t="shared" si="80"/>
        <v>46.367625548512919</v>
      </c>
      <c r="AE99" s="17">
        <f t="shared" si="81"/>
        <v>76.576191096310907</v>
      </c>
      <c r="AF99" s="17">
        <f t="shared" si="82"/>
        <v>62.453038674033145</v>
      </c>
      <c r="AG99" s="17">
        <f t="shared" si="83"/>
        <v>69.430725240447103</v>
      </c>
      <c r="AH99" s="65" t="s">
        <v>166</v>
      </c>
      <c r="AI99" s="65" t="s">
        <v>166</v>
      </c>
      <c r="AJ99" s="65" t="s">
        <v>166</v>
      </c>
      <c r="AK99" s="65" t="s">
        <v>166</v>
      </c>
      <c r="AL99" s="65" t="s">
        <v>166</v>
      </c>
      <c r="AM99" s="65" t="s">
        <v>166</v>
      </c>
      <c r="AN99" s="65" t="s">
        <v>166</v>
      </c>
      <c r="AO99" s="65" t="s">
        <v>166</v>
      </c>
      <c r="AP99" s="65" t="s">
        <v>166</v>
      </c>
      <c r="AQ99" s="65" t="s">
        <v>166</v>
      </c>
      <c r="AR99" s="65" t="s">
        <v>166</v>
      </c>
      <c r="AS99" s="65" t="s">
        <v>166</v>
      </c>
      <c r="AT99" s="153" t="s">
        <v>166</v>
      </c>
      <c r="AU99" s="153">
        <v>26</v>
      </c>
      <c r="AV99" s="3" t="s">
        <v>166</v>
      </c>
      <c r="AW99" s="3" t="s">
        <v>166</v>
      </c>
      <c r="AX99" s="63">
        <v>62</v>
      </c>
      <c r="AY99" s="3" t="s">
        <v>166</v>
      </c>
      <c r="AZ99" s="67">
        <v>4.0061111120167109E-2</v>
      </c>
      <c r="BA99" s="68">
        <v>1</v>
      </c>
      <c r="BB99" s="16">
        <v>8.1</v>
      </c>
      <c r="BC99" s="6">
        <v>4.0999999999999996</v>
      </c>
      <c r="BD99" s="16">
        <v>51.1</v>
      </c>
      <c r="BE99" s="16">
        <v>66.099999999999994</v>
      </c>
      <c r="BF99" s="153">
        <v>92630</v>
      </c>
      <c r="BG99" s="153">
        <v>2333</v>
      </c>
      <c r="BH99" s="153">
        <v>415</v>
      </c>
      <c r="BI99" s="17">
        <f t="shared" si="73"/>
        <v>251.86224765194862</v>
      </c>
      <c r="BJ99" s="17">
        <f t="shared" si="74"/>
        <v>44.801900032386918</v>
      </c>
      <c r="BK99" s="6">
        <v>21.3</v>
      </c>
      <c r="BL99" s="6">
        <v>12.1</v>
      </c>
      <c r="BM99" s="6">
        <v>20.3</v>
      </c>
      <c r="BN99" s="6">
        <v>12.5</v>
      </c>
      <c r="BO99" s="6">
        <v>24.6</v>
      </c>
      <c r="BP99" s="6">
        <v>24</v>
      </c>
      <c r="BQ99" s="6">
        <v>33.700000000000003</v>
      </c>
      <c r="BR99" s="6">
        <v>51.4</v>
      </c>
      <c r="BS99" s="69" t="s">
        <v>166</v>
      </c>
      <c r="BT99" s="69" t="s">
        <v>166</v>
      </c>
      <c r="BU99" s="69" t="s">
        <v>166</v>
      </c>
      <c r="BV99" s="69" t="s">
        <v>166</v>
      </c>
      <c r="BW99" s="69" t="s">
        <v>166</v>
      </c>
      <c r="BX99" s="69" t="s">
        <v>166</v>
      </c>
      <c r="BY99" s="72">
        <v>139</v>
      </c>
      <c r="BZ99" s="72">
        <v>137</v>
      </c>
      <c r="CA99" s="72">
        <v>137</v>
      </c>
      <c r="CB99" s="18">
        <v>100</v>
      </c>
      <c r="CC99" s="72">
        <v>1</v>
      </c>
      <c r="CD99" s="72">
        <v>1</v>
      </c>
      <c r="CE99" s="71">
        <f t="shared" si="75"/>
        <v>100</v>
      </c>
      <c r="CF99" s="1" t="s">
        <v>166</v>
      </c>
      <c r="CG99" s="1" t="s">
        <v>166</v>
      </c>
      <c r="CH99" s="1" t="s">
        <v>166</v>
      </c>
      <c r="CI99" s="1" t="s">
        <v>166</v>
      </c>
      <c r="CJ99" s="1" t="s">
        <v>166</v>
      </c>
      <c r="CK99" s="1" t="s">
        <v>166</v>
      </c>
      <c r="CL99" s="1" t="s">
        <v>166</v>
      </c>
      <c r="CM99" s="1" t="s">
        <v>166</v>
      </c>
      <c r="CN99" s="1" t="s">
        <v>166</v>
      </c>
      <c r="CO99" s="1" t="s">
        <v>166</v>
      </c>
      <c r="CP99" s="1" t="s">
        <v>166</v>
      </c>
      <c r="CQ99" s="1" t="s">
        <v>166</v>
      </c>
      <c r="CR99" s="1" t="s">
        <v>166</v>
      </c>
      <c r="CS99" s="1" t="s">
        <v>166</v>
      </c>
      <c r="CT99" s="1" t="s">
        <v>166</v>
      </c>
    </row>
    <row r="100" spans="1:99" s="1" customFormat="1">
      <c r="A100" s="1" t="s">
        <v>148</v>
      </c>
      <c r="B100" s="2" t="s">
        <v>149</v>
      </c>
      <c r="C100" s="1" t="s">
        <v>203</v>
      </c>
      <c r="D100" s="6">
        <v>502290</v>
      </c>
      <c r="E100" s="6">
        <v>34708</v>
      </c>
      <c r="F100" s="6">
        <v>32282</v>
      </c>
      <c r="G100" s="6">
        <v>17964</v>
      </c>
      <c r="H100" s="6">
        <v>17160</v>
      </c>
      <c r="I100" s="6">
        <v>2426</v>
      </c>
      <c r="J100" s="6">
        <v>467582</v>
      </c>
      <c r="K100" s="6">
        <v>439899</v>
      </c>
      <c r="L100" s="6">
        <v>404648</v>
      </c>
      <c r="M100" s="6">
        <v>42569</v>
      </c>
      <c r="N100" s="6">
        <v>27683</v>
      </c>
      <c r="O100" s="6">
        <v>85275</v>
      </c>
      <c r="P100" s="6">
        <v>26808</v>
      </c>
      <c r="Q100" s="6">
        <v>26714</v>
      </c>
      <c r="R100" s="6">
        <v>14691</v>
      </c>
      <c r="S100" s="6">
        <v>26343</v>
      </c>
      <c r="T100" s="6">
        <v>94</v>
      </c>
      <c r="U100" s="6">
        <v>58467</v>
      </c>
      <c r="V100" s="6">
        <v>57938</v>
      </c>
      <c r="W100" s="6">
        <v>37676</v>
      </c>
      <c r="X100" s="6">
        <v>54313</v>
      </c>
      <c r="Y100" s="6">
        <v>529</v>
      </c>
      <c r="Z100" s="17">
        <f t="shared" si="76"/>
        <v>6.9897429987322806</v>
      </c>
      <c r="AA100" s="17">
        <f t="shared" si="77"/>
        <v>5.9204588713851258</v>
      </c>
      <c r="AB100" s="17">
        <f t="shared" si="78"/>
        <v>0.3506415995225306</v>
      </c>
      <c r="AC100" s="17">
        <f t="shared" si="79"/>
        <v>0.90478389518873892</v>
      </c>
      <c r="AD100" s="17">
        <f t="shared" si="80"/>
        <v>51.757519880142908</v>
      </c>
      <c r="AE100" s="17">
        <f t="shared" si="81"/>
        <v>86.540542621401158</v>
      </c>
      <c r="AF100" s="17">
        <f t="shared" si="82"/>
        <v>54.800805729632948</v>
      </c>
      <c r="AG100" s="17">
        <f t="shared" si="83"/>
        <v>64.43976944259154</v>
      </c>
      <c r="AH100" s="65" t="s">
        <v>166</v>
      </c>
      <c r="AI100" s="65" t="s">
        <v>166</v>
      </c>
      <c r="AJ100" s="65" t="s">
        <v>166</v>
      </c>
      <c r="AK100" s="65" t="s">
        <v>166</v>
      </c>
      <c r="AL100" s="65" t="s">
        <v>166</v>
      </c>
      <c r="AM100" s="65" t="s">
        <v>166</v>
      </c>
      <c r="AN100" s="65" t="s">
        <v>166</v>
      </c>
      <c r="AO100" s="65" t="s">
        <v>166</v>
      </c>
      <c r="AP100" s="65" t="s">
        <v>166</v>
      </c>
      <c r="AQ100" s="65" t="s">
        <v>166</v>
      </c>
      <c r="AR100" s="65" t="s">
        <v>166</v>
      </c>
      <c r="AS100" s="65" t="s">
        <v>166</v>
      </c>
      <c r="AT100" s="153">
        <v>28</v>
      </c>
      <c r="AU100" s="153">
        <v>33</v>
      </c>
      <c r="AV100" s="3" t="s">
        <v>166</v>
      </c>
      <c r="AW100" s="3" t="s">
        <v>166</v>
      </c>
      <c r="AX100" s="63">
        <v>73</v>
      </c>
      <c r="AY100" s="3">
        <v>60</v>
      </c>
      <c r="AZ100" s="67">
        <v>5.2363522815182133E-2</v>
      </c>
      <c r="BA100" s="68">
        <v>0.6</v>
      </c>
      <c r="BB100" s="16">
        <v>28.6</v>
      </c>
      <c r="BC100" s="6">
        <v>21.5</v>
      </c>
      <c r="BD100" s="16">
        <v>40.799999999999997</v>
      </c>
      <c r="BE100" s="16">
        <v>47.9</v>
      </c>
      <c r="BF100" s="153">
        <v>742759</v>
      </c>
      <c r="BG100" s="153">
        <v>38246</v>
      </c>
      <c r="BH100" s="153">
        <v>5052</v>
      </c>
      <c r="BI100" s="17">
        <f t="shared" si="73"/>
        <v>514.91802859339305</v>
      </c>
      <c r="BJ100" s="17">
        <f t="shared" si="74"/>
        <v>68.016678357313751</v>
      </c>
      <c r="BK100" s="6">
        <v>14.3</v>
      </c>
      <c r="BL100" s="6">
        <v>4.2</v>
      </c>
      <c r="BM100" s="6">
        <v>19.8</v>
      </c>
      <c r="BN100" s="6">
        <v>8.3000000000000007</v>
      </c>
      <c r="BO100" s="6">
        <v>31.1</v>
      </c>
      <c r="BP100" s="6">
        <v>20.7</v>
      </c>
      <c r="BQ100" s="6">
        <v>34.9</v>
      </c>
      <c r="BR100" s="6">
        <v>66.7</v>
      </c>
      <c r="BS100" s="69">
        <v>20</v>
      </c>
      <c r="BT100" s="69">
        <v>15</v>
      </c>
      <c r="BU100" s="69">
        <v>84</v>
      </c>
      <c r="BV100" s="69">
        <v>82</v>
      </c>
      <c r="BW100" s="69">
        <v>85</v>
      </c>
      <c r="BX100" s="69">
        <v>83</v>
      </c>
      <c r="BY100" s="70">
        <v>5126</v>
      </c>
      <c r="BZ100" s="70">
        <v>4770</v>
      </c>
      <c r="CA100" s="70">
        <v>2636</v>
      </c>
      <c r="CB100" s="18">
        <v>55.262054507337524</v>
      </c>
      <c r="CC100" s="59">
        <v>86</v>
      </c>
      <c r="CD100" s="59">
        <v>86</v>
      </c>
      <c r="CE100" s="71">
        <f t="shared" si="75"/>
        <v>100</v>
      </c>
      <c r="CF100" s="1" t="s">
        <v>166</v>
      </c>
      <c r="CG100" s="1" t="s">
        <v>166</v>
      </c>
      <c r="CH100" s="1" t="s">
        <v>166</v>
      </c>
      <c r="CI100" s="1" t="s">
        <v>166</v>
      </c>
      <c r="CJ100" s="1" t="s">
        <v>166</v>
      </c>
      <c r="CK100" s="1" t="s">
        <v>166</v>
      </c>
      <c r="CL100" s="1" t="s">
        <v>166</v>
      </c>
      <c r="CM100" s="1" t="s">
        <v>166</v>
      </c>
      <c r="CN100" s="1" t="s">
        <v>166</v>
      </c>
      <c r="CO100" s="1" t="s">
        <v>166</v>
      </c>
      <c r="CP100" s="1" t="s">
        <v>166</v>
      </c>
      <c r="CQ100" s="1" t="s">
        <v>166</v>
      </c>
      <c r="CR100" s="1" t="s">
        <v>166</v>
      </c>
      <c r="CS100" s="1" t="s">
        <v>166</v>
      </c>
      <c r="CT100" s="1" t="s">
        <v>166</v>
      </c>
    </row>
    <row r="101" spans="1:99" s="1" customFormat="1">
      <c r="A101" s="1" t="s">
        <v>148</v>
      </c>
      <c r="B101" s="2" t="s">
        <v>149</v>
      </c>
      <c r="C101" s="1" t="s">
        <v>204</v>
      </c>
      <c r="D101" s="6">
        <v>131238</v>
      </c>
      <c r="E101" s="6">
        <v>19337</v>
      </c>
      <c r="F101" s="6">
        <v>18345</v>
      </c>
      <c r="G101" s="6">
        <v>7116</v>
      </c>
      <c r="H101" s="6">
        <v>13255</v>
      </c>
      <c r="I101" s="6">
        <v>992</v>
      </c>
      <c r="J101" s="6">
        <v>111901</v>
      </c>
      <c r="K101" s="6">
        <v>100964</v>
      </c>
      <c r="L101" s="6">
        <v>78260</v>
      </c>
      <c r="M101" s="6">
        <v>26645</v>
      </c>
      <c r="N101" s="6">
        <v>10937</v>
      </c>
      <c r="O101" s="6">
        <v>30725</v>
      </c>
      <c r="P101" s="6">
        <v>11813</v>
      </c>
      <c r="Q101" s="6">
        <v>11813</v>
      </c>
      <c r="R101" s="6">
        <v>6422</v>
      </c>
      <c r="S101" s="6">
        <v>11753</v>
      </c>
      <c r="T101" s="6">
        <v>0</v>
      </c>
      <c r="U101" s="6">
        <v>18912</v>
      </c>
      <c r="V101" s="6">
        <v>18843</v>
      </c>
      <c r="W101" s="6">
        <v>10378</v>
      </c>
      <c r="X101" s="6">
        <v>18362</v>
      </c>
      <c r="Y101" s="6">
        <v>69</v>
      </c>
      <c r="Z101" s="17">
        <f t="shared" si="76"/>
        <v>5.1300615400527487</v>
      </c>
      <c r="AA101" s="17">
        <f t="shared" si="77"/>
        <v>9.7738179283473787</v>
      </c>
      <c r="AB101" s="17">
        <f t="shared" si="78"/>
        <v>0</v>
      </c>
      <c r="AC101" s="17">
        <f t="shared" si="79"/>
        <v>0.36484771573604063</v>
      </c>
      <c r="AD101" s="17">
        <f t="shared" si="80"/>
        <v>36.799917257071932</v>
      </c>
      <c r="AE101" s="17">
        <f t="shared" si="81"/>
        <v>69.936819152643864</v>
      </c>
      <c r="AF101" s="17">
        <f t="shared" si="82"/>
        <v>54.363836451367142</v>
      </c>
      <c r="AG101" s="17">
        <f t="shared" si="83"/>
        <v>54.875211505922159</v>
      </c>
      <c r="AH101" s="65" t="s">
        <v>166</v>
      </c>
      <c r="AI101" s="65" t="s">
        <v>166</v>
      </c>
      <c r="AJ101" s="65" t="s">
        <v>166</v>
      </c>
      <c r="AK101" s="65" t="s">
        <v>166</v>
      </c>
      <c r="AL101" s="65" t="s">
        <v>166</v>
      </c>
      <c r="AM101" s="65" t="s">
        <v>166</v>
      </c>
      <c r="AN101" s="65" t="s">
        <v>166</v>
      </c>
      <c r="AO101" s="65" t="s">
        <v>166</v>
      </c>
      <c r="AP101" s="65" t="s">
        <v>166</v>
      </c>
      <c r="AQ101" s="65" t="s">
        <v>166</v>
      </c>
      <c r="AR101" s="65" t="s">
        <v>166</v>
      </c>
      <c r="AS101" s="65" t="s">
        <v>166</v>
      </c>
      <c r="AT101" s="1" t="s">
        <v>166</v>
      </c>
      <c r="AU101" s="153">
        <v>38</v>
      </c>
      <c r="AV101" s="3" t="s">
        <v>166</v>
      </c>
      <c r="AW101" s="3" t="s">
        <v>166</v>
      </c>
      <c r="AX101" s="63">
        <v>48</v>
      </c>
      <c r="AY101" s="3">
        <v>36</v>
      </c>
      <c r="AZ101" s="67">
        <v>8.0661104966903013E-2</v>
      </c>
      <c r="BA101" s="68">
        <v>0.94</v>
      </c>
      <c r="BB101" s="16">
        <v>6.6</v>
      </c>
      <c r="BC101" s="6">
        <v>4</v>
      </c>
      <c r="BD101" s="16">
        <v>66.5</v>
      </c>
      <c r="BE101" s="16">
        <v>76.099999999999994</v>
      </c>
      <c r="BF101" s="153">
        <v>218222</v>
      </c>
      <c r="BG101" s="153">
        <v>15439</v>
      </c>
      <c r="BH101" s="153">
        <v>1742</v>
      </c>
      <c r="BI101" s="17">
        <f t="shared" si="73"/>
        <v>707.49053715940647</v>
      </c>
      <c r="BJ101" s="17">
        <f t="shared" si="74"/>
        <v>79.826965200575557</v>
      </c>
      <c r="BK101" s="6">
        <v>14.9</v>
      </c>
      <c r="BL101" s="6">
        <v>4.9000000000000004</v>
      </c>
      <c r="BM101" s="6">
        <v>27.8</v>
      </c>
      <c r="BN101" s="6">
        <v>22</v>
      </c>
      <c r="BO101" s="6">
        <v>39.799999999999997</v>
      </c>
      <c r="BP101" s="6">
        <v>39.200000000000003</v>
      </c>
      <c r="BQ101" s="6">
        <v>17.5</v>
      </c>
      <c r="BR101" s="6">
        <v>33.9</v>
      </c>
      <c r="BS101" s="69" t="s">
        <v>166</v>
      </c>
      <c r="BT101" s="69" t="s">
        <v>166</v>
      </c>
      <c r="BU101" s="69">
        <v>63</v>
      </c>
      <c r="BV101" s="69">
        <v>62</v>
      </c>
      <c r="BW101" s="69">
        <v>63</v>
      </c>
      <c r="BX101" s="69">
        <v>62</v>
      </c>
      <c r="BY101" s="70">
        <v>414</v>
      </c>
      <c r="BZ101" s="70">
        <v>414</v>
      </c>
      <c r="CA101" s="70">
        <v>288</v>
      </c>
      <c r="CB101" s="18">
        <v>69.565217391304344</v>
      </c>
      <c r="CC101" s="72">
        <v>1</v>
      </c>
      <c r="CD101" s="72">
        <v>1</v>
      </c>
      <c r="CE101" s="71">
        <f t="shared" si="75"/>
        <v>100</v>
      </c>
      <c r="CF101" s="1" t="s">
        <v>166</v>
      </c>
      <c r="CG101" s="1" t="s">
        <v>166</v>
      </c>
      <c r="CH101" s="1" t="s">
        <v>166</v>
      </c>
      <c r="CI101" s="1" t="s">
        <v>166</v>
      </c>
      <c r="CJ101" s="1" t="s">
        <v>166</v>
      </c>
      <c r="CK101" s="1" t="s">
        <v>166</v>
      </c>
      <c r="CL101" s="1" t="s">
        <v>166</v>
      </c>
      <c r="CM101" s="1" t="s">
        <v>166</v>
      </c>
      <c r="CN101" s="1" t="s">
        <v>166</v>
      </c>
      <c r="CO101" s="1" t="s">
        <v>166</v>
      </c>
      <c r="CP101" s="1" t="s">
        <v>166</v>
      </c>
      <c r="CQ101" s="1" t="s">
        <v>166</v>
      </c>
      <c r="CR101" s="1" t="s">
        <v>166</v>
      </c>
      <c r="CS101" s="1" t="s">
        <v>166</v>
      </c>
      <c r="CT101" s="1" t="s">
        <v>166</v>
      </c>
    </row>
    <row r="102" spans="1:99" s="1" customFormat="1">
      <c r="A102" s="1" t="s">
        <v>72</v>
      </c>
      <c r="B102" s="2" t="s">
        <v>73</v>
      </c>
      <c r="C102" s="1" t="s">
        <v>205</v>
      </c>
      <c r="D102" s="6">
        <v>163295</v>
      </c>
      <c r="E102" s="6">
        <v>18690</v>
      </c>
      <c r="F102" s="6">
        <v>16595</v>
      </c>
      <c r="G102" s="6">
        <v>7789</v>
      </c>
      <c r="H102" s="6">
        <v>10657</v>
      </c>
      <c r="I102" s="6">
        <v>2095</v>
      </c>
      <c r="J102" s="6">
        <v>144605</v>
      </c>
      <c r="K102" s="6">
        <v>119073</v>
      </c>
      <c r="L102" s="6">
        <v>106718</v>
      </c>
      <c r="M102" s="6">
        <v>16483</v>
      </c>
      <c r="N102" s="6">
        <v>25532</v>
      </c>
      <c r="O102" s="6">
        <v>44891</v>
      </c>
      <c r="P102" s="6">
        <v>14886</v>
      </c>
      <c r="Q102" s="6">
        <v>14886</v>
      </c>
      <c r="R102" s="6">
        <v>7094</v>
      </c>
      <c r="S102" s="6">
        <v>14703</v>
      </c>
      <c r="T102" s="6">
        <v>0</v>
      </c>
      <c r="U102" s="6">
        <v>30005</v>
      </c>
      <c r="V102" s="6">
        <v>29764</v>
      </c>
      <c r="W102" s="6">
        <v>15358</v>
      </c>
      <c r="X102" s="6">
        <v>28650</v>
      </c>
      <c r="Y102" s="6">
        <v>241</v>
      </c>
      <c r="Z102" s="17">
        <f t="shared" si="76"/>
        <v>11.20920278223649</v>
      </c>
      <c r="AA102" s="17">
        <f t="shared" si="77"/>
        <v>17.656374260917673</v>
      </c>
      <c r="AB102" s="17">
        <f t="shared" si="78"/>
        <v>0</v>
      </c>
      <c r="AC102" s="17">
        <f t="shared" si="79"/>
        <v>0.80319946675554077</v>
      </c>
      <c r="AD102" s="17">
        <f t="shared" si="80"/>
        <v>41.674692348849653</v>
      </c>
      <c r="AE102" s="17">
        <f t="shared" si="81"/>
        <v>73.799661145880151</v>
      </c>
      <c r="AF102" s="17">
        <f t="shared" si="82"/>
        <v>47.655515249227463</v>
      </c>
      <c r="AG102" s="17">
        <f t="shared" si="83"/>
        <v>51.184802532911178</v>
      </c>
      <c r="AH102" s="65" t="s">
        <v>166</v>
      </c>
      <c r="AI102" s="65" t="s">
        <v>166</v>
      </c>
      <c r="AJ102" s="65" t="s">
        <v>166</v>
      </c>
      <c r="AK102" s="65" t="s">
        <v>166</v>
      </c>
      <c r="AL102" s="65" t="s">
        <v>166</v>
      </c>
      <c r="AM102" s="65" t="s">
        <v>166</v>
      </c>
      <c r="AN102" s="65" t="s">
        <v>166</v>
      </c>
      <c r="AO102" s="65" t="s">
        <v>166</v>
      </c>
      <c r="AP102" s="65" t="s">
        <v>166</v>
      </c>
      <c r="AQ102" s="65" t="s">
        <v>166</v>
      </c>
      <c r="AR102" s="65" t="s">
        <v>166</v>
      </c>
      <c r="AS102" s="65" t="s">
        <v>166</v>
      </c>
      <c r="AT102" s="153">
        <v>15</v>
      </c>
      <c r="AU102" s="153">
        <v>21</v>
      </c>
      <c r="AV102" s="3" t="s">
        <v>166</v>
      </c>
      <c r="AW102" s="3" t="s">
        <v>166</v>
      </c>
      <c r="AX102" s="63">
        <v>43</v>
      </c>
      <c r="AY102" s="3">
        <v>35</v>
      </c>
      <c r="AZ102" s="67">
        <v>0.15404385050101216</v>
      </c>
      <c r="BA102" s="68">
        <v>0</v>
      </c>
      <c r="BB102" s="16">
        <v>4</v>
      </c>
      <c r="BC102" s="6">
        <v>2.2999999999999998</v>
      </c>
      <c r="BD102" s="16">
        <v>70.5</v>
      </c>
      <c r="BE102" s="16">
        <v>79.3</v>
      </c>
      <c r="BF102" s="153">
        <v>265942</v>
      </c>
      <c r="BG102" s="153">
        <v>8784</v>
      </c>
      <c r="BH102" s="153">
        <v>1660</v>
      </c>
      <c r="BI102" s="17">
        <f t="shared" si="73"/>
        <v>330.29758368366032</v>
      </c>
      <c r="BJ102" s="17">
        <f t="shared" si="74"/>
        <v>62.419625331839271</v>
      </c>
      <c r="BK102" s="6">
        <v>18.399999999999999</v>
      </c>
      <c r="BL102" s="6">
        <v>7</v>
      </c>
      <c r="BM102" s="6">
        <v>32.299999999999997</v>
      </c>
      <c r="BN102" s="6">
        <v>24.6</v>
      </c>
      <c r="BO102" s="6">
        <v>29.3</v>
      </c>
      <c r="BP102" s="6">
        <v>30.7</v>
      </c>
      <c r="BQ102" s="6">
        <v>20.100000000000001</v>
      </c>
      <c r="BR102" s="6">
        <v>37.700000000000003</v>
      </c>
      <c r="BS102" s="69" t="s">
        <v>166</v>
      </c>
      <c r="BT102" s="69" t="s">
        <v>166</v>
      </c>
      <c r="BU102" s="69">
        <v>79</v>
      </c>
      <c r="BV102" s="69">
        <v>76</v>
      </c>
      <c r="BW102" s="69">
        <v>79</v>
      </c>
      <c r="BX102" s="69">
        <v>76</v>
      </c>
      <c r="BY102" s="70">
        <v>362</v>
      </c>
      <c r="BZ102" s="70">
        <v>345</v>
      </c>
      <c r="CA102" s="70">
        <v>277</v>
      </c>
      <c r="CB102" s="18">
        <v>80.289855072463766</v>
      </c>
      <c r="CC102" s="72">
        <v>3</v>
      </c>
      <c r="CD102" s="72">
        <v>3</v>
      </c>
      <c r="CE102" s="71">
        <f t="shared" si="75"/>
        <v>100</v>
      </c>
      <c r="CF102" s="1" t="s">
        <v>166</v>
      </c>
      <c r="CG102" s="1" t="s">
        <v>166</v>
      </c>
      <c r="CH102" s="1" t="s">
        <v>166</v>
      </c>
      <c r="CI102" s="1" t="s">
        <v>166</v>
      </c>
      <c r="CJ102" s="1" t="s">
        <v>166</v>
      </c>
      <c r="CK102" s="1" t="s">
        <v>166</v>
      </c>
      <c r="CL102" s="1" t="s">
        <v>166</v>
      </c>
      <c r="CM102" s="1" t="s">
        <v>166</v>
      </c>
      <c r="CN102" s="1" t="s">
        <v>166</v>
      </c>
      <c r="CO102" s="1" t="s">
        <v>166</v>
      </c>
      <c r="CP102" s="1" t="s">
        <v>166</v>
      </c>
      <c r="CQ102" s="1" t="s">
        <v>166</v>
      </c>
      <c r="CR102" s="1" t="s">
        <v>166</v>
      </c>
      <c r="CS102" s="1" t="s">
        <v>166</v>
      </c>
      <c r="CT102" s="1" t="s">
        <v>166</v>
      </c>
    </row>
    <row r="103" spans="1:99" s="1" customFormat="1">
      <c r="A103" s="1" t="s">
        <v>148</v>
      </c>
      <c r="B103" s="2" t="s">
        <v>149</v>
      </c>
      <c r="C103" s="1" t="s">
        <v>206</v>
      </c>
      <c r="D103" s="6">
        <v>132669</v>
      </c>
      <c r="E103" s="6">
        <v>18191</v>
      </c>
      <c r="F103" s="6">
        <v>16926</v>
      </c>
      <c r="G103" s="6">
        <v>8693</v>
      </c>
      <c r="H103" s="6">
        <v>10575</v>
      </c>
      <c r="I103" s="6">
        <v>1265</v>
      </c>
      <c r="J103" s="6">
        <v>114478</v>
      </c>
      <c r="K103" s="6">
        <v>100087</v>
      </c>
      <c r="L103" s="6">
        <v>80778</v>
      </c>
      <c r="M103" s="6">
        <v>23556</v>
      </c>
      <c r="N103" s="6">
        <v>14391</v>
      </c>
      <c r="O103" s="6">
        <v>26093</v>
      </c>
      <c r="P103" s="6">
        <v>10885</v>
      </c>
      <c r="Q103" s="6">
        <v>10756</v>
      </c>
      <c r="R103" s="6">
        <v>5707</v>
      </c>
      <c r="S103" s="6">
        <v>10540</v>
      </c>
      <c r="T103" s="6">
        <v>129</v>
      </c>
      <c r="U103" s="6">
        <v>15208</v>
      </c>
      <c r="V103" s="6">
        <v>15025</v>
      </c>
      <c r="W103" s="6">
        <v>9781</v>
      </c>
      <c r="X103" s="6">
        <v>14449</v>
      </c>
      <c r="Y103" s="6">
        <v>183</v>
      </c>
      <c r="Z103" s="17">
        <f t="shared" si="76"/>
        <v>6.9539882359408498</v>
      </c>
      <c r="AA103" s="17">
        <f t="shared" si="77"/>
        <v>12.570974335680219</v>
      </c>
      <c r="AB103" s="17">
        <f t="shared" si="78"/>
        <v>1.1851171336701884</v>
      </c>
      <c r="AC103" s="17">
        <f t="shared" si="79"/>
        <v>1.2033140452393476</v>
      </c>
      <c r="AD103" s="17">
        <f t="shared" si="80"/>
        <v>47.787367379473366</v>
      </c>
      <c r="AE103" s="17">
        <f t="shared" si="81"/>
        <v>70.562029385558802</v>
      </c>
      <c r="AF103" s="17">
        <f t="shared" si="82"/>
        <v>52.429949471750113</v>
      </c>
      <c r="AG103" s="17">
        <f t="shared" si="83"/>
        <v>64.314834297738031</v>
      </c>
      <c r="AH103" s="65" t="s">
        <v>166</v>
      </c>
      <c r="AI103" s="65" t="s">
        <v>166</v>
      </c>
      <c r="AJ103" s="65" t="s">
        <v>166</v>
      </c>
      <c r="AK103" s="65" t="s">
        <v>166</v>
      </c>
      <c r="AL103" s="65" t="s">
        <v>166</v>
      </c>
      <c r="AM103" s="65" t="s">
        <v>166</v>
      </c>
      <c r="AN103" s="65" t="s">
        <v>166</v>
      </c>
      <c r="AO103" s="65" t="s">
        <v>166</v>
      </c>
      <c r="AP103" s="65" t="s">
        <v>166</v>
      </c>
      <c r="AQ103" s="65" t="s">
        <v>166</v>
      </c>
      <c r="AR103" s="65" t="s">
        <v>166</v>
      </c>
      <c r="AS103" s="65" t="s">
        <v>166</v>
      </c>
      <c r="AT103" s="153" t="s">
        <v>166</v>
      </c>
      <c r="AU103" s="153">
        <v>28</v>
      </c>
      <c r="AV103" s="3" t="s">
        <v>166</v>
      </c>
      <c r="AW103" s="3" t="s">
        <v>166</v>
      </c>
      <c r="AX103" s="63">
        <v>53</v>
      </c>
      <c r="AY103" s="3" t="s">
        <v>166</v>
      </c>
      <c r="AZ103" s="67">
        <v>0.16044105291155647</v>
      </c>
      <c r="BA103" s="68">
        <v>0.5</v>
      </c>
      <c r="BB103" s="16">
        <v>8.4</v>
      </c>
      <c r="BC103" s="6">
        <v>6.1</v>
      </c>
      <c r="BD103" s="16">
        <v>67.3</v>
      </c>
      <c r="BE103" s="16">
        <v>74.3</v>
      </c>
      <c r="BF103" s="153">
        <v>215687</v>
      </c>
      <c r="BG103" s="153">
        <v>11362</v>
      </c>
      <c r="BH103" s="153">
        <v>1869</v>
      </c>
      <c r="BI103" s="17">
        <f t="shared" si="73"/>
        <v>526.78186446100142</v>
      </c>
      <c r="BJ103" s="17">
        <f t="shared" si="74"/>
        <v>86.653344893294459</v>
      </c>
      <c r="BK103" s="6">
        <v>17.600000000000001</v>
      </c>
      <c r="BL103" s="6">
        <v>10.4</v>
      </c>
      <c r="BM103" s="6">
        <v>31.1</v>
      </c>
      <c r="BN103" s="6">
        <v>24.3</v>
      </c>
      <c r="BO103" s="6">
        <v>34</v>
      </c>
      <c r="BP103" s="6">
        <v>34.200000000000003</v>
      </c>
      <c r="BQ103" s="6">
        <v>17.3</v>
      </c>
      <c r="BR103" s="6">
        <v>31.1</v>
      </c>
      <c r="BS103" s="69" t="s">
        <v>166</v>
      </c>
      <c r="BT103" s="69" t="s">
        <v>166</v>
      </c>
      <c r="BU103" s="69">
        <v>73</v>
      </c>
      <c r="BV103" s="69">
        <v>71</v>
      </c>
      <c r="BW103" s="69">
        <v>73</v>
      </c>
      <c r="BX103" s="69">
        <v>71</v>
      </c>
      <c r="BY103" s="70">
        <v>648</v>
      </c>
      <c r="BZ103" s="70">
        <v>648</v>
      </c>
      <c r="CA103" s="70">
        <v>603</v>
      </c>
      <c r="CB103" s="18">
        <v>205</v>
      </c>
      <c r="CC103" s="72">
        <v>29</v>
      </c>
      <c r="CD103" s="72">
        <v>29</v>
      </c>
      <c r="CE103" s="71">
        <f t="shared" si="75"/>
        <v>100</v>
      </c>
      <c r="CF103" s="1" t="s">
        <v>166</v>
      </c>
      <c r="CG103" s="1" t="s">
        <v>166</v>
      </c>
      <c r="CH103" s="1" t="s">
        <v>166</v>
      </c>
      <c r="CI103" s="1" t="s">
        <v>166</v>
      </c>
      <c r="CJ103" s="1" t="s">
        <v>166</v>
      </c>
      <c r="CK103" s="1" t="s">
        <v>166</v>
      </c>
      <c r="CL103" s="1" t="s">
        <v>166</v>
      </c>
      <c r="CM103" s="1" t="s">
        <v>166</v>
      </c>
      <c r="CN103" s="1" t="s">
        <v>166</v>
      </c>
      <c r="CO103" s="1" t="s">
        <v>166</v>
      </c>
      <c r="CP103" s="1" t="s">
        <v>166</v>
      </c>
      <c r="CQ103" s="1" t="s">
        <v>166</v>
      </c>
      <c r="CR103" s="1" t="s">
        <v>166</v>
      </c>
      <c r="CS103" s="1" t="s">
        <v>166</v>
      </c>
      <c r="CT103" s="1" t="s">
        <v>166</v>
      </c>
    </row>
    <row r="104" spans="1:99" s="1" customFormat="1">
      <c r="A104" s="1" t="s">
        <v>72</v>
      </c>
      <c r="B104" s="2" t="s">
        <v>73</v>
      </c>
      <c r="C104" s="1" t="s">
        <v>207</v>
      </c>
      <c r="D104" s="6">
        <v>238287</v>
      </c>
      <c r="E104" s="6">
        <v>23717</v>
      </c>
      <c r="F104" s="6">
        <v>20887</v>
      </c>
      <c r="G104" s="6">
        <v>9555</v>
      </c>
      <c r="H104" s="6">
        <v>13854</v>
      </c>
      <c r="I104" s="6">
        <v>2830</v>
      </c>
      <c r="J104" s="6">
        <v>214570</v>
      </c>
      <c r="K104" s="6">
        <v>177247</v>
      </c>
      <c r="L104" s="6">
        <v>154792</v>
      </c>
      <c r="M104" s="6">
        <v>27311</v>
      </c>
      <c r="N104" s="6">
        <v>37323</v>
      </c>
      <c r="O104" s="6">
        <v>45720</v>
      </c>
      <c r="P104" s="6">
        <v>17707</v>
      </c>
      <c r="Q104" s="6">
        <v>17559</v>
      </c>
      <c r="R104" s="6">
        <v>6635</v>
      </c>
      <c r="S104" s="6">
        <v>17370</v>
      </c>
      <c r="T104" s="6">
        <v>148</v>
      </c>
      <c r="U104" s="6">
        <v>28013</v>
      </c>
      <c r="V104" s="6">
        <v>27727</v>
      </c>
      <c r="W104" s="6">
        <v>12967</v>
      </c>
      <c r="X104" s="6">
        <v>26570</v>
      </c>
      <c r="Y104" s="6">
        <v>286</v>
      </c>
      <c r="Z104" s="17">
        <f t="shared" si="76"/>
        <v>11.932369186659358</v>
      </c>
      <c r="AA104" s="17">
        <f t="shared" si="77"/>
        <v>17.394323530782497</v>
      </c>
      <c r="AB104" s="17">
        <f t="shared" si="78"/>
        <v>0.83582763878692046</v>
      </c>
      <c r="AC104" s="17">
        <f t="shared" si="79"/>
        <v>1.0209545568129081</v>
      </c>
      <c r="AD104" s="17">
        <f t="shared" si="80"/>
        <v>40.287557448243874</v>
      </c>
      <c r="AE104" s="17">
        <f t="shared" si="81"/>
        <v>72.140560190147738</v>
      </c>
      <c r="AF104" s="17">
        <f t="shared" si="82"/>
        <v>37.471056644264976</v>
      </c>
      <c r="AG104" s="17">
        <f t="shared" si="83"/>
        <v>46.289222860814618</v>
      </c>
      <c r="AH104" s="65" t="s">
        <v>166</v>
      </c>
      <c r="AI104" s="65" t="s">
        <v>166</v>
      </c>
      <c r="AJ104" s="65" t="s">
        <v>166</v>
      </c>
      <c r="AK104" s="65" t="s">
        <v>166</v>
      </c>
      <c r="AL104" s="65" t="s">
        <v>166</v>
      </c>
      <c r="AM104" s="65" t="s">
        <v>166</v>
      </c>
      <c r="AN104" s="65" t="s">
        <v>166</v>
      </c>
      <c r="AO104" s="65" t="s">
        <v>166</v>
      </c>
      <c r="AP104" s="65" t="s">
        <v>166</v>
      </c>
      <c r="AQ104" s="65" t="s">
        <v>166</v>
      </c>
      <c r="AR104" s="65" t="s">
        <v>166</v>
      </c>
      <c r="AS104" s="65" t="s">
        <v>166</v>
      </c>
      <c r="AT104" s="153">
        <v>18</v>
      </c>
      <c r="AU104" s="153">
        <v>23</v>
      </c>
      <c r="AV104" s="3" t="s">
        <v>166</v>
      </c>
      <c r="AW104" s="3" t="s">
        <v>166</v>
      </c>
      <c r="AX104" s="63">
        <v>50</v>
      </c>
      <c r="AY104" s="3">
        <v>34</v>
      </c>
      <c r="AZ104" s="67">
        <v>0.20933255530190975</v>
      </c>
      <c r="BA104" s="68">
        <v>0.55000000000000004</v>
      </c>
      <c r="BB104" s="16">
        <v>3.8</v>
      </c>
      <c r="BC104" s="6">
        <v>2.5</v>
      </c>
      <c r="BD104" s="16">
        <v>70.400000000000006</v>
      </c>
      <c r="BE104" s="16">
        <v>77.599999999999994</v>
      </c>
      <c r="BF104" s="153">
        <v>392945</v>
      </c>
      <c r="BG104" s="153">
        <v>6576</v>
      </c>
      <c r="BH104" s="153">
        <v>1598</v>
      </c>
      <c r="BI104" s="17">
        <f t="shared" si="73"/>
        <v>167.35166499128377</v>
      </c>
      <c r="BJ104" s="17">
        <f t="shared" si="74"/>
        <v>40.667268956215246</v>
      </c>
      <c r="BK104" s="6">
        <v>26</v>
      </c>
      <c r="BL104" s="6">
        <v>10.3</v>
      </c>
      <c r="BM104" s="6">
        <v>33.799999999999997</v>
      </c>
      <c r="BN104" s="6">
        <v>24</v>
      </c>
      <c r="BO104" s="6">
        <v>25.1</v>
      </c>
      <c r="BP104" s="6">
        <v>24.3</v>
      </c>
      <c r="BQ104" s="6">
        <v>15.2</v>
      </c>
      <c r="BR104" s="6">
        <v>41.4</v>
      </c>
      <c r="BS104" s="69" t="s">
        <v>166</v>
      </c>
      <c r="BT104" s="69" t="s">
        <v>166</v>
      </c>
      <c r="BU104" s="69">
        <v>44</v>
      </c>
      <c r="BV104" s="69">
        <v>42</v>
      </c>
      <c r="BW104" s="69">
        <v>44</v>
      </c>
      <c r="BX104" s="69">
        <v>42</v>
      </c>
      <c r="BY104" s="70">
        <v>275</v>
      </c>
      <c r="BZ104" s="70">
        <v>275</v>
      </c>
      <c r="CA104" s="70">
        <v>275</v>
      </c>
      <c r="CB104" s="18">
        <v>100</v>
      </c>
      <c r="CC104" s="72">
        <v>14</v>
      </c>
      <c r="CD104" s="72">
        <v>14</v>
      </c>
      <c r="CE104" s="71">
        <f t="shared" si="75"/>
        <v>100</v>
      </c>
      <c r="CF104" s="1" t="s">
        <v>166</v>
      </c>
      <c r="CG104" s="1" t="s">
        <v>166</v>
      </c>
      <c r="CH104" s="1" t="s">
        <v>166</v>
      </c>
      <c r="CI104" s="1" t="s">
        <v>166</v>
      </c>
      <c r="CJ104" s="1" t="s">
        <v>166</v>
      </c>
      <c r="CK104" s="1" t="s">
        <v>166</v>
      </c>
      <c r="CL104" s="1" t="s">
        <v>166</v>
      </c>
      <c r="CM104" s="1" t="s">
        <v>166</v>
      </c>
      <c r="CN104" s="1" t="s">
        <v>166</v>
      </c>
      <c r="CO104" s="1" t="s">
        <v>166</v>
      </c>
      <c r="CP104" s="1" t="s">
        <v>166</v>
      </c>
      <c r="CQ104" s="1" t="s">
        <v>166</v>
      </c>
      <c r="CR104" s="1" t="s">
        <v>166</v>
      </c>
      <c r="CS104" s="1" t="s">
        <v>166</v>
      </c>
      <c r="CT104" s="1" t="s">
        <v>166</v>
      </c>
    </row>
    <row r="105" spans="1:99" s="1" customFormat="1">
      <c r="A105" s="1" t="s">
        <v>58</v>
      </c>
      <c r="B105" s="2" t="s">
        <v>59</v>
      </c>
      <c r="C105" s="1" t="s">
        <v>208</v>
      </c>
      <c r="D105" s="6">
        <v>323211</v>
      </c>
      <c r="E105" s="6">
        <v>43017</v>
      </c>
      <c r="F105" s="6">
        <v>38485</v>
      </c>
      <c r="G105" s="6">
        <v>16023</v>
      </c>
      <c r="H105" s="6">
        <v>26715</v>
      </c>
      <c r="I105" s="6">
        <v>4532</v>
      </c>
      <c r="J105" s="6">
        <v>280194</v>
      </c>
      <c r="K105" s="6">
        <v>233382</v>
      </c>
      <c r="L105" s="6">
        <v>183517</v>
      </c>
      <c r="M105" s="6">
        <v>58930</v>
      </c>
      <c r="N105" s="6">
        <v>46812</v>
      </c>
      <c r="O105" s="6">
        <v>73426</v>
      </c>
      <c r="P105" s="6">
        <v>29135</v>
      </c>
      <c r="Q105" s="6">
        <v>28989</v>
      </c>
      <c r="R105" s="6">
        <v>13636</v>
      </c>
      <c r="S105" s="6">
        <v>28652</v>
      </c>
      <c r="T105" s="6">
        <v>146</v>
      </c>
      <c r="U105" s="6">
        <v>44291</v>
      </c>
      <c r="V105" s="6">
        <v>43876</v>
      </c>
      <c r="W105" s="6">
        <v>23223</v>
      </c>
      <c r="X105" s="6">
        <v>42628</v>
      </c>
      <c r="Y105" s="6">
        <v>415</v>
      </c>
      <c r="Z105" s="17">
        <f t="shared" si="76"/>
        <v>10.535369737545622</v>
      </c>
      <c r="AA105" s="17">
        <f t="shared" si="77"/>
        <v>16.706995867149192</v>
      </c>
      <c r="AB105" s="17">
        <f t="shared" si="78"/>
        <v>0.50111549682512446</v>
      </c>
      <c r="AC105" s="17">
        <f t="shared" si="79"/>
        <v>0.93698494050710079</v>
      </c>
      <c r="AD105" s="17">
        <f t="shared" si="80"/>
        <v>37.248064718599622</v>
      </c>
      <c r="AE105" s="17">
        <f t="shared" si="81"/>
        <v>65.49640606151452</v>
      </c>
      <c r="AF105" s="17">
        <f t="shared" si="82"/>
        <v>46.802814484297237</v>
      </c>
      <c r="AG105" s="17">
        <f t="shared" si="83"/>
        <v>52.432774152762406</v>
      </c>
      <c r="AH105" s="65" t="s">
        <v>166</v>
      </c>
      <c r="AI105" s="65" t="s">
        <v>166</v>
      </c>
      <c r="AJ105" s="65" t="s">
        <v>166</v>
      </c>
      <c r="AK105" s="65" t="s">
        <v>166</v>
      </c>
      <c r="AL105" s="65" t="s">
        <v>166</v>
      </c>
      <c r="AM105" s="65" t="s">
        <v>166</v>
      </c>
      <c r="AN105" s="65" t="s">
        <v>166</v>
      </c>
      <c r="AO105" s="65" t="s">
        <v>166</v>
      </c>
      <c r="AP105" s="65" t="s">
        <v>166</v>
      </c>
      <c r="AQ105" s="65" t="s">
        <v>166</v>
      </c>
      <c r="AR105" s="65" t="s">
        <v>166</v>
      </c>
      <c r="AS105" s="65" t="s">
        <v>166</v>
      </c>
      <c r="AT105" s="153">
        <v>23</v>
      </c>
      <c r="AU105" s="153">
        <v>24</v>
      </c>
      <c r="AV105" s="3" t="s">
        <v>166</v>
      </c>
      <c r="AW105" s="3" t="s">
        <v>166</v>
      </c>
      <c r="AX105" s="63">
        <v>42</v>
      </c>
      <c r="AY105" s="3">
        <v>35</v>
      </c>
      <c r="AZ105" s="67">
        <v>0.15889046016112029</v>
      </c>
      <c r="BA105" s="68">
        <v>0.47</v>
      </c>
      <c r="BB105" s="16">
        <v>7.4</v>
      </c>
      <c r="BC105" s="6">
        <v>3.5</v>
      </c>
      <c r="BD105" s="16">
        <v>66.5</v>
      </c>
      <c r="BE105" s="16">
        <v>74.8</v>
      </c>
      <c r="BF105" s="153">
        <v>537392</v>
      </c>
      <c r="BG105" s="153">
        <v>26623</v>
      </c>
      <c r="BH105" s="153">
        <v>3958</v>
      </c>
      <c r="BI105" s="33">
        <f t="shared" si="73"/>
        <v>495.41117098877538</v>
      </c>
      <c r="BJ105" s="17">
        <f t="shared" si="74"/>
        <v>73.652008217465095</v>
      </c>
      <c r="BK105" s="6">
        <v>20.6</v>
      </c>
      <c r="BL105" s="6">
        <v>13.3</v>
      </c>
      <c r="BM105" s="6">
        <v>27.2</v>
      </c>
      <c r="BN105" s="6">
        <v>22.6</v>
      </c>
      <c r="BO105" s="6">
        <v>35.5</v>
      </c>
      <c r="BP105" s="6">
        <v>33.9</v>
      </c>
      <c r="BQ105" s="6">
        <v>16.7</v>
      </c>
      <c r="BR105" s="6">
        <v>30.2</v>
      </c>
      <c r="BS105" s="69" t="s">
        <v>166</v>
      </c>
      <c r="BT105" s="69" t="s">
        <v>166</v>
      </c>
      <c r="BU105" s="69">
        <v>54</v>
      </c>
      <c r="BV105" s="69">
        <v>54</v>
      </c>
      <c r="BW105" s="69">
        <v>54</v>
      </c>
      <c r="BX105" s="69">
        <v>54</v>
      </c>
      <c r="BY105" s="75" t="s">
        <v>166</v>
      </c>
      <c r="BZ105" s="75" t="s">
        <v>166</v>
      </c>
      <c r="CA105" s="75" t="s">
        <v>166</v>
      </c>
      <c r="CB105" s="18" t="s">
        <v>166</v>
      </c>
      <c r="CC105" s="59" t="s">
        <v>166</v>
      </c>
      <c r="CD105" s="59" t="s">
        <v>166</v>
      </c>
      <c r="CE105" s="71" t="s">
        <v>166</v>
      </c>
      <c r="CF105" s="1" t="s">
        <v>166</v>
      </c>
      <c r="CG105" s="1" t="s">
        <v>166</v>
      </c>
      <c r="CH105" s="1" t="s">
        <v>166</v>
      </c>
      <c r="CI105" s="1" t="s">
        <v>166</v>
      </c>
      <c r="CJ105" s="1" t="s">
        <v>166</v>
      </c>
      <c r="CK105" s="1" t="s">
        <v>166</v>
      </c>
      <c r="CL105" s="1" t="s">
        <v>166</v>
      </c>
      <c r="CM105" s="1" t="s">
        <v>166</v>
      </c>
      <c r="CN105" s="1" t="s">
        <v>166</v>
      </c>
      <c r="CO105" s="1" t="s">
        <v>166</v>
      </c>
      <c r="CP105" s="1" t="s">
        <v>166</v>
      </c>
      <c r="CQ105" s="1" t="s">
        <v>166</v>
      </c>
      <c r="CR105" s="1" t="s">
        <v>166</v>
      </c>
      <c r="CS105" s="1" t="s">
        <v>166</v>
      </c>
      <c r="CT105" s="1" t="s">
        <v>166</v>
      </c>
    </row>
    <row r="106" spans="1:99" s="1" customFormat="1">
      <c r="A106" s="1" t="s">
        <v>126</v>
      </c>
      <c r="B106" s="2" t="s">
        <v>127</v>
      </c>
      <c r="C106" s="1" t="s">
        <v>209</v>
      </c>
      <c r="D106" s="6">
        <v>241012</v>
      </c>
      <c r="E106" s="6">
        <v>33734</v>
      </c>
      <c r="F106" s="6">
        <v>26085</v>
      </c>
      <c r="G106" s="6">
        <v>13891</v>
      </c>
      <c r="H106" s="6">
        <v>14772</v>
      </c>
      <c r="I106" s="6">
        <v>7649</v>
      </c>
      <c r="J106" s="6">
        <v>207278</v>
      </c>
      <c r="K106" s="6">
        <v>157704</v>
      </c>
      <c r="L106" s="6">
        <v>143864</v>
      </c>
      <c r="M106" s="6">
        <v>17928</v>
      </c>
      <c r="N106" s="6">
        <v>49574</v>
      </c>
      <c r="O106" s="6">
        <v>53785</v>
      </c>
      <c r="P106" s="6">
        <v>20252</v>
      </c>
      <c r="Q106" s="6">
        <v>20071</v>
      </c>
      <c r="R106" s="6">
        <v>11600</v>
      </c>
      <c r="S106" s="6">
        <v>19861</v>
      </c>
      <c r="T106" s="6">
        <v>181</v>
      </c>
      <c r="U106" s="6">
        <v>33533</v>
      </c>
      <c r="V106" s="6">
        <v>33171</v>
      </c>
      <c r="W106" s="6">
        <v>21353</v>
      </c>
      <c r="X106" s="6">
        <v>31881</v>
      </c>
      <c r="Y106" s="6">
        <v>362</v>
      </c>
      <c r="Z106" s="17">
        <f t="shared" si="76"/>
        <v>22.674453074049918</v>
      </c>
      <c r="AA106" s="17">
        <f t="shared" si="77"/>
        <v>23.916672295178458</v>
      </c>
      <c r="AB106" s="17">
        <f t="shared" si="78"/>
        <v>0.89373888998617412</v>
      </c>
      <c r="AC106" s="17">
        <f t="shared" si="79"/>
        <v>1.0795335937732979</v>
      </c>
      <c r="AD106" s="17">
        <f t="shared" si="80"/>
        <v>41.17803995968459</v>
      </c>
      <c r="AE106" s="17">
        <f t="shared" si="81"/>
        <v>69.406304576462531</v>
      </c>
      <c r="AF106" s="17">
        <f t="shared" si="82"/>
        <v>57.278293501876355</v>
      </c>
      <c r="AG106" s="17">
        <f t="shared" si="83"/>
        <v>63.677571347627712</v>
      </c>
      <c r="AH106" s="65" t="s">
        <v>166</v>
      </c>
      <c r="AI106" s="65" t="s">
        <v>166</v>
      </c>
      <c r="AJ106" s="65" t="s">
        <v>166</v>
      </c>
      <c r="AK106" s="65" t="s">
        <v>166</v>
      </c>
      <c r="AL106" s="65" t="s">
        <v>166</v>
      </c>
      <c r="AM106" s="65" t="s">
        <v>166</v>
      </c>
      <c r="AN106" s="65" t="s">
        <v>166</v>
      </c>
      <c r="AO106" s="65" t="s">
        <v>166</v>
      </c>
      <c r="AP106" s="65" t="s">
        <v>166</v>
      </c>
      <c r="AQ106" s="65" t="s">
        <v>166</v>
      </c>
      <c r="AR106" s="65" t="s">
        <v>166</v>
      </c>
      <c r="AS106" s="65" t="s">
        <v>166</v>
      </c>
      <c r="AT106" s="153">
        <v>13</v>
      </c>
      <c r="AU106" s="153">
        <v>30</v>
      </c>
      <c r="AV106" s="3" t="s">
        <v>166</v>
      </c>
      <c r="AW106" s="3" t="s">
        <v>166</v>
      </c>
      <c r="AX106" s="63">
        <v>40</v>
      </c>
      <c r="AY106" s="66">
        <v>23</v>
      </c>
      <c r="AZ106" s="67">
        <v>0.25867197253766322</v>
      </c>
      <c r="BA106" s="68">
        <v>0.48</v>
      </c>
      <c r="BB106" s="16">
        <v>2.2999999999999998</v>
      </c>
      <c r="BC106" s="6">
        <v>0.9</v>
      </c>
      <c r="BD106" s="16">
        <v>74</v>
      </c>
      <c r="BE106" s="16">
        <v>80.8</v>
      </c>
      <c r="BF106" s="153">
        <v>403147</v>
      </c>
      <c r="BG106" s="153">
        <v>21893</v>
      </c>
      <c r="BH106" s="153">
        <v>4294</v>
      </c>
      <c r="BI106" s="17">
        <f t="shared" si="73"/>
        <v>543.05253418728159</v>
      </c>
      <c r="BJ106" s="17">
        <f t="shared" si="74"/>
        <v>106.51201670854552</v>
      </c>
      <c r="BK106" s="6">
        <v>16.600000000000001</v>
      </c>
      <c r="BL106" s="6">
        <v>11.9</v>
      </c>
      <c r="BM106" s="6">
        <v>32.700000000000003</v>
      </c>
      <c r="BN106" s="6">
        <v>23.2</v>
      </c>
      <c r="BO106" s="6">
        <v>33.1</v>
      </c>
      <c r="BP106" s="6">
        <v>30.7</v>
      </c>
      <c r="BQ106" s="6">
        <v>17.7</v>
      </c>
      <c r="BR106" s="6">
        <v>34.299999999999997</v>
      </c>
      <c r="BS106" s="69" t="s">
        <v>166</v>
      </c>
      <c r="BT106" s="69" t="s">
        <v>166</v>
      </c>
      <c r="BU106" s="69">
        <v>25</v>
      </c>
      <c r="BV106" s="69">
        <v>22</v>
      </c>
      <c r="BW106" s="69">
        <v>25</v>
      </c>
      <c r="BX106" s="69">
        <v>22</v>
      </c>
      <c r="BY106" s="72">
        <v>157</v>
      </c>
      <c r="BZ106" s="72">
        <v>157</v>
      </c>
      <c r="CA106" s="72">
        <v>157</v>
      </c>
      <c r="CB106" s="18">
        <v>100</v>
      </c>
      <c r="CC106" s="72">
        <v>4</v>
      </c>
      <c r="CD106" s="72">
        <v>4</v>
      </c>
      <c r="CE106" s="71">
        <f>CD106/CC106*100</f>
        <v>100</v>
      </c>
      <c r="CF106" s="1" t="s">
        <v>166</v>
      </c>
      <c r="CG106" s="1" t="s">
        <v>166</v>
      </c>
      <c r="CH106" s="1" t="s">
        <v>166</v>
      </c>
      <c r="CI106" s="1" t="s">
        <v>166</v>
      </c>
      <c r="CJ106" s="1" t="s">
        <v>166</v>
      </c>
      <c r="CK106" s="1" t="s">
        <v>166</v>
      </c>
      <c r="CL106" s="1" t="s">
        <v>166</v>
      </c>
      <c r="CM106" s="1" t="s">
        <v>166</v>
      </c>
      <c r="CN106" s="1" t="s">
        <v>166</v>
      </c>
      <c r="CO106" s="1" t="s">
        <v>166</v>
      </c>
      <c r="CP106" s="1" t="s">
        <v>166</v>
      </c>
      <c r="CQ106" s="1" t="s">
        <v>166</v>
      </c>
      <c r="CR106" s="1" t="s">
        <v>166</v>
      </c>
      <c r="CS106" s="1" t="s">
        <v>166</v>
      </c>
      <c r="CT106" s="1" t="s">
        <v>166</v>
      </c>
    </row>
    <row r="107" spans="1:99" s="1" customFormat="1">
      <c r="A107" s="1" t="s">
        <v>76</v>
      </c>
      <c r="B107" s="2" t="s">
        <v>77</v>
      </c>
      <c r="C107" s="1" t="s">
        <v>210</v>
      </c>
      <c r="D107" s="6">
        <v>208812</v>
      </c>
      <c r="E107" s="6">
        <v>15387</v>
      </c>
      <c r="F107" s="6">
        <v>14379</v>
      </c>
      <c r="G107" s="6">
        <v>8790</v>
      </c>
      <c r="H107" s="6">
        <v>7509</v>
      </c>
      <c r="I107" s="6">
        <v>1008</v>
      </c>
      <c r="J107" s="6">
        <v>193425</v>
      </c>
      <c r="K107" s="6">
        <v>182155</v>
      </c>
      <c r="L107" s="6">
        <v>162826</v>
      </c>
      <c r="M107" s="6">
        <v>24943</v>
      </c>
      <c r="N107" s="6">
        <v>11270</v>
      </c>
      <c r="O107" s="6">
        <v>67194</v>
      </c>
      <c r="P107" s="6">
        <v>21189</v>
      </c>
      <c r="Q107" s="6">
        <v>21155</v>
      </c>
      <c r="R107" s="6">
        <v>13701</v>
      </c>
      <c r="S107" s="6">
        <v>20799</v>
      </c>
      <c r="T107" s="6">
        <v>34</v>
      </c>
      <c r="U107" s="6">
        <v>46005</v>
      </c>
      <c r="V107" s="6">
        <v>45762</v>
      </c>
      <c r="W107" s="6">
        <v>33514</v>
      </c>
      <c r="X107" s="6">
        <v>42494</v>
      </c>
      <c r="Y107" s="6">
        <v>243</v>
      </c>
      <c r="Z107" s="17">
        <f t="shared" si="76"/>
        <v>6.550984597387405</v>
      </c>
      <c r="AA107" s="17">
        <f t="shared" si="77"/>
        <v>5.8265477575287576</v>
      </c>
      <c r="AB107" s="17">
        <f t="shared" si="78"/>
        <v>0.16046061635754399</v>
      </c>
      <c r="AC107" s="17">
        <f t="shared" si="79"/>
        <v>0.52820345614607112</v>
      </c>
      <c r="AD107" s="17">
        <f t="shared" si="80"/>
        <v>57.126145447455642</v>
      </c>
      <c r="AE107" s="17">
        <f t="shared" si="81"/>
        <v>84.18043169187024</v>
      </c>
      <c r="AF107" s="17">
        <f t="shared" si="82"/>
        <v>64.660908962197368</v>
      </c>
      <c r="AG107" s="17">
        <f t="shared" si="83"/>
        <v>72.848603412672531</v>
      </c>
      <c r="AH107" s="65" t="s">
        <v>166</v>
      </c>
      <c r="AI107" s="65" t="s">
        <v>166</v>
      </c>
      <c r="AJ107" s="65" t="s">
        <v>166</v>
      </c>
      <c r="AK107" s="65" t="s">
        <v>166</v>
      </c>
      <c r="AL107" s="65" t="s">
        <v>166</v>
      </c>
      <c r="AM107" s="65" t="s">
        <v>166</v>
      </c>
      <c r="AN107" s="65" t="s">
        <v>166</v>
      </c>
      <c r="AO107" s="65" t="s">
        <v>166</v>
      </c>
      <c r="AP107" s="65" t="s">
        <v>166</v>
      </c>
      <c r="AQ107" s="65" t="s">
        <v>166</v>
      </c>
      <c r="AR107" s="65" t="s">
        <v>166</v>
      </c>
      <c r="AS107" s="65" t="s">
        <v>166</v>
      </c>
      <c r="AT107" s="153">
        <v>21</v>
      </c>
      <c r="AU107" s="153">
        <v>25</v>
      </c>
      <c r="AV107" s="3" t="s">
        <v>166</v>
      </c>
      <c r="AW107" s="3" t="s">
        <v>166</v>
      </c>
      <c r="AX107" s="63">
        <v>64</v>
      </c>
      <c r="AY107" s="66">
        <v>57</v>
      </c>
      <c r="AZ107" s="67">
        <v>9.4609842174996669E-2</v>
      </c>
      <c r="BA107" s="68">
        <v>0</v>
      </c>
      <c r="BB107" s="16">
        <v>14</v>
      </c>
      <c r="BC107" s="6">
        <v>12.1</v>
      </c>
      <c r="BD107" s="16">
        <v>49.5</v>
      </c>
      <c r="BE107" s="16">
        <v>56.3</v>
      </c>
      <c r="BF107" s="217">
        <v>982019</v>
      </c>
      <c r="BG107" s="217">
        <v>28886</v>
      </c>
      <c r="BH107" s="217">
        <v>2451</v>
      </c>
      <c r="BI107" s="17">
        <f t="shared" si="73"/>
        <v>294.1490948749464</v>
      </c>
      <c r="BJ107" s="17">
        <f t="shared" si="74"/>
        <v>24.958783893183327</v>
      </c>
      <c r="BK107" s="6">
        <v>20.100000000000001</v>
      </c>
      <c r="BL107" s="6">
        <v>9.8000000000000007</v>
      </c>
      <c r="BM107" s="6">
        <v>34.200000000000003</v>
      </c>
      <c r="BN107" s="6">
        <v>22.1</v>
      </c>
      <c r="BO107" s="6">
        <v>23.6</v>
      </c>
      <c r="BP107" s="6">
        <v>28.8</v>
      </c>
      <c r="BQ107" s="6">
        <v>22</v>
      </c>
      <c r="BR107" s="6">
        <v>39.299999999999997</v>
      </c>
      <c r="BS107" s="62" t="s">
        <v>166</v>
      </c>
      <c r="BT107" s="69" t="s">
        <v>166</v>
      </c>
      <c r="BU107" s="69">
        <v>84</v>
      </c>
      <c r="BV107" s="69">
        <v>84</v>
      </c>
      <c r="BW107" s="69">
        <v>84</v>
      </c>
      <c r="BX107" s="69">
        <v>84</v>
      </c>
      <c r="BY107" s="72">
        <v>800</v>
      </c>
      <c r="BZ107" s="72">
        <v>800</v>
      </c>
      <c r="CA107" s="72">
        <v>706</v>
      </c>
      <c r="CB107" s="18">
        <v>88.25</v>
      </c>
      <c r="CC107" s="72">
        <v>3</v>
      </c>
      <c r="CD107" s="72">
        <v>3</v>
      </c>
      <c r="CE107" s="71">
        <f>CD107/CC107*100</f>
        <v>100</v>
      </c>
      <c r="CF107" s="1" t="s">
        <v>166</v>
      </c>
      <c r="CG107" s="1" t="s">
        <v>166</v>
      </c>
      <c r="CH107" s="1" t="s">
        <v>166</v>
      </c>
      <c r="CI107" s="1" t="s">
        <v>166</v>
      </c>
      <c r="CJ107" s="1" t="s">
        <v>166</v>
      </c>
      <c r="CK107" s="1" t="s">
        <v>166</v>
      </c>
      <c r="CL107" s="1" t="s">
        <v>166</v>
      </c>
      <c r="CM107" s="1" t="s">
        <v>166</v>
      </c>
      <c r="CN107" s="1" t="s">
        <v>166</v>
      </c>
      <c r="CO107" s="1" t="s">
        <v>166</v>
      </c>
      <c r="CP107" s="1" t="s">
        <v>166</v>
      </c>
      <c r="CQ107" s="1" t="s">
        <v>166</v>
      </c>
      <c r="CR107" s="1" t="s">
        <v>166</v>
      </c>
      <c r="CS107" s="1" t="s">
        <v>166</v>
      </c>
      <c r="CT107" s="1" t="s">
        <v>166</v>
      </c>
    </row>
    <row r="108" spans="1:99" s="1" customFormat="1">
      <c r="A108" s="1" t="s">
        <v>70</v>
      </c>
      <c r="B108" s="2" t="s">
        <v>71</v>
      </c>
      <c r="C108" s="1" t="s">
        <v>148</v>
      </c>
      <c r="D108" s="6">
        <v>463403</v>
      </c>
      <c r="E108" s="6">
        <v>45617</v>
      </c>
      <c r="F108" s="6">
        <v>43586</v>
      </c>
      <c r="G108" s="6">
        <v>17581</v>
      </c>
      <c r="H108" s="6">
        <v>29918</v>
      </c>
      <c r="I108" s="6">
        <v>2031</v>
      </c>
      <c r="J108" s="6">
        <v>417786</v>
      </c>
      <c r="K108" s="6">
        <v>396030</v>
      </c>
      <c r="L108" s="6">
        <v>328229</v>
      </c>
      <c r="M108" s="6">
        <v>77329</v>
      </c>
      <c r="N108" s="6">
        <v>21756</v>
      </c>
      <c r="O108" s="6">
        <v>79137</v>
      </c>
      <c r="P108" s="6">
        <v>28334</v>
      </c>
      <c r="Q108" s="6">
        <v>28250</v>
      </c>
      <c r="R108" s="6">
        <v>15743</v>
      </c>
      <c r="S108" s="6">
        <v>27110</v>
      </c>
      <c r="T108" s="6">
        <v>84</v>
      </c>
      <c r="U108" s="6">
        <v>50803</v>
      </c>
      <c r="V108" s="6">
        <v>50335</v>
      </c>
      <c r="W108" s="6">
        <v>36730</v>
      </c>
      <c r="X108" s="6">
        <v>45364</v>
      </c>
      <c r="Y108" s="6">
        <v>468</v>
      </c>
      <c r="Z108" s="17">
        <f t="shared" si="76"/>
        <v>4.4522875243878381</v>
      </c>
      <c r="AA108" s="17">
        <f t="shared" si="77"/>
        <v>5.2074507044276253</v>
      </c>
      <c r="AB108" s="17">
        <f t="shared" si="78"/>
        <v>0.2964636126208795</v>
      </c>
      <c r="AC108" s="17">
        <f t="shared" si="79"/>
        <v>0.92120544062358534</v>
      </c>
      <c r="AD108" s="17">
        <f t="shared" si="80"/>
        <v>38.540456408794967</v>
      </c>
      <c r="AE108" s="17">
        <f t="shared" si="81"/>
        <v>78.563905923128104</v>
      </c>
      <c r="AF108" s="17">
        <f t="shared" si="82"/>
        <v>55.562222065363166</v>
      </c>
      <c r="AG108" s="17">
        <f t="shared" si="83"/>
        <v>72.298879987402316</v>
      </c>
      <c r="AH108" s="65" t="s">
        <v>166</v>
      </c>
      <c r="AI108" s="65" t="s">
        <v>166</v>
      </c>
      <c r="AJ108" s="65" t="s">
        <v>166</v>
      </c>
      <c r="AK108" s="65" t="s">
        <v>166</v>
      </c>
      <c r="AL108" s="65" t="s">
        <v>166</v>
      </c>
      <c r="AM108" s="65" t="s">
        <v>166</v>
      </c>
      <c r="AN108" s="65" t="s">
        <v>166</v>
      </c>
      <c r="AO108" s="65" t="s">
        <v>166</v>
      </c>
      <c r="AP108" s="65" t="s">
        <v>166</v>
      </c>
      <c r="AQ108" s="65" t="s">
        <v>166</v>
      </c>
      <c r="AR108" s="65" t="s">
        <v>166</v>
      </c>
      <c r="AS108" s="65" t="s">
        <v>166</v>
      </c>
      <c r="AT108" s="153">
        <v>25</v>
      </c>
      <c r="AU108" s="153">
        <v>24</v>
      </c>
      <c r="AV108" s="3" t="s">
        <v>166</v>
      </c>
      <c r="AW108" s="3" t="s">
        <v>166</v>
      </c>
      <c r="AX108" s="63">
        <v>77</v>
      </c>
      <c r="AY108" s="3">
        <v>71</v>
      </c>
      <c r="AZ108" s="77">
        <v>2.8309118342143082E-2</v>
      </c>
      <c r="BA108" s="77">
        <v>0.87</v>
      </c>
      <c r="BB108" s="16">
        <v>35.700000000000003</v>
      </c>
      <c r="BC108" s="6">
        <v>35</v>
      </c>
      <c r="BD108" s="16">
        <v>34</v>
      </c>
      <c r="BE108" s="16">
        <v>34.200000000000003</v>
      </c>
      <c r="BF108" s="153">
        <v>702455</v>
      </c>
      <c r="BG108" s="153">
        <v>29993</v>
      </c>
      <c r="BH108" s="153">
        <v>6613</v>
      </c>
      <c r="BI108" s="17">
        <f t="shared" si="73"/>
        <v>426.97396986283815</v>
      </c>
      <c r="BJ108" s="17">
        <f t="shared" si="74"/>
        <v>94.141261717832464</v>
      </c>
      <c r="BK108" s="6">
        <v>20.6</v>
      </c>
      <c r="BL108" s="6">
        <v>7.2</v>
      </c>
      <c r="BM108" s="6">
        <v>31.6</v>
      </c>
      <c r="BN108" s="6">
        <v>14.4</v>
      </c>
      <c r="BO108" s="6">
        <v>22</v>
      </c>
      <c r="BP108" s="6">
        <v>14.8</v>
      </c>
      <c r="BQ108" s="6">
        <v>25.8</v>
      </c>
      <c r="BR108" s="6">
        <v>63.6</v>
      </c>
      <c r="BS108" s="69">
        <v>39</v>
      </c>
      <c r="BT108" s="69">
        <v>45</v>
      </c>
      <c r="BU108" s="69">
        <v>93</v>
      </c>
      <c r="BV108" s="69">
        <v>93</v>
      </c>
      <c r="BW108" s="69">
        <v>94</v>
      </c>
      <c r="BX108" s="69">
        <v>95</v>
      </c>
      <c r="BY108" s="72">
        <v>3794</v>
      </c>
      <c r="BZ108" s="72">
        <v>3538</v>
      </c>
      <c r="CA108" s="72">
        <v>3244</v>
      </c>
      <c r="CB108" s="18">
        <v>91.690220463538722</v>
      </c>
      <c r="CC108" s="72">
        <v>86</v>
      </c>
      <c r="CD108" s="72">
        <v>86</v>
      </c>
      <c r="CE108" s="78">
        <f>CD108/CC108*100</f>
        <v>100</v>
      </c>
      <c r="CF108" s="1" t="s">
        <v>166</v>
      </c>
      <c r="CG108" s="1" t="s">
        <v>166</v>
      </c>
      <c r="CH108" s="1" t="s">
        <v>166</v>
      </c>
      <c r="CI108" s="1" t="s">
        <v>166</v>
      </c>
      <c r="CJ108" s="1" t="s">
        <v>166</v>
      </c>
      <c r="CK108" s="1" t="s">
        <v>166</v>
      </c>
      <c r="CL108" s="1" t="s">
        <v>166</v>
      </c>
      <c r="CM108" s="1" t="s">
        <v>166</v>
      </c>
      <c r="CN108" s="1" t="s">
        <v>166</v>
      </c>
      <c r="CO108" s="1" t="s">
        <v>166</v>
      </c>
      <c r="CP108" s="1" t="s">
        <v>166</v>
      </c>
      <c r="CQ108" s="1" t="s">
        <v>166</v>
      </c>
      <c r="CR108" s="1" t="s">
        <v>166</v>
      </c>
      <c r="CS108" s="1" t="s">
        <v>166</v>
      </c>
      <c r="CT108" s="1" t="s">
        <v>166</v>
      </c>
    </row>
    <row r="109" spans="1:99" s="1" customFormat="1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Z109" s="21"/>
      <c r="BA109" s="21"/>
      <c r="BB109" s="16"/>
      <c r="BC109" s="6"/>
      <c r="BD109" s="16"/>
      <c r="BE109" s="16"/>
      <c r="BK109" s="6"/>
      <c r="BL109" s="6"/>
      <c r="BM109" s="6"/>
      <c r="BN109" s="6"/>
      <c r="BO109" s="6"/>
      <c r="BP109" s="6"/>
      <c r="BQ109" s="6"/>
      <c r="BR109" s="6"/>
    </row>
    <row r="110" spans="1:99" s="1" customFormat="1">
      <c r="A110" s="1" t="s">
        <v>212</v>
      </c>
      <c r="B110" s="2" t="s">
        <v>211</v>
      </c>
      <c r="C110" s="1" t="s">
        <v>212</v>
      </c>
      <c r="D110" s="6">
        <v>192169660</v>
      </c>
      <c r="E110" s="6">
        <v>19973296</v>
      </c>
      <c r="F110" s="6">
        <v>17839499</v>
      </c>
      <c r="G110" s="6">
        <v>9151731</v>
      </c>
      <c r="H110" s="6">
        <v>10990205</v>
      </c>
      <c r="I110" s="6">
        <v>2133797</v>
      </c>
      <c r="J110" s="6">
        <v>172196364</v>
      </c>
      <c r="K110" s="6">
        <v>149033519</v>
      </c>
      <c r="L110" s="6">
        <v>130466149</v>
      </c>
      <c r="M110" s="6">
        <v>23000788</v>
      </c>
      <c r="N110" s="6">
        <v>23162845</v>
      </c>
      <c r="O110" s="6">
        <v>47941031</v>
      </c>
      <c r="P110" s="6">
        <v>16765983</v>
      </c>
      <c r="Q110" s="6">
        <v>16663923</v>
      </c>
      <c r="R110" s="6">
        <v>9416912</v>
      </c>
      <c r="S110" s="6">
        <v>16450863</v>
      </c>
      <c r="T110" s="6">
        <v>102060</v>
      </c>
      <c r="U110" s="6">
        <v>31175048</v>
      </c>
      <c r="V110" s="6">
        <v>30883787</v>
      </c>
      <c r="W110" s="6">
        <v>19571155</v>
      </c>
      <c r="X110" s="6">
        <v>29632542</v>
      </c>
      <c r="Y110" s="6">
        <v>291261</v>
      </c>
      <c r="Z110" s="17">
        <f>I110/E110*100</f>
        <v>10.683249274431221</v>
      </c>
      <c r="AA110" s="17">
        <f>N110/J110*100</f>
        <v>13.451413526942996</v>
      </c>
      <c r="AB110" s="17">
        <f>T110/P110*100</f>
        <v>0.60873257476164677</v>
      </c>
      <c r="AC110" s="17">
        <f>Y110/U110*100</f>
        <v>0.93427602741782467</v>
      </c>
      <c r="AD110" s="17">
        <f>G110/E110*100</f>
        <v>45.819833641878638</v>
      </c>
      <c r="AE110" s="17">
        <f>L110/J110*100</f>
        <v>75.765913965523694</v>
      </c>
      <c r="AF110" s="17">
        <f>R110/P110*100</f>
        <v>56.166775309267578</v>
      </c>
      <c r="AG110" s="17">
        <f>W110/U110*100</f>
        <v>62.778267414375755</v>
      </c>
      <c r="AH110" s="16">
        <v>39792082</v>
      </c>
      <c r="AI110" s="1">
        <v>276235559</v>
      </c>
      <c r="AJ110" s="1">
        <v>37874571</v>
      </c>
      <c r="AK110" s="1">
        <v>271207687</v>
      </c>
      <c r="AL110" s="159">
        <v>8594971</v>
      </c>
      <c r="AM110" s="159">
        <v>48628794</v>
      </c>
      <c r="AN110" s="16">
        <v>11083900</v>
      </c>
      <c r="AO110" s="16">
        <v>69610200</v>
      </c>
      <c r="AP110" s="151">
        <f t="shared" ref="AP110" si="84">AL110/AH110*100</f>
        <v>21.599701669291896</v>
      </c>
      <c r="AQ110" s="151">
        <f t="shared" ref="AQ110" si="85">AM110/AI110*100</f>
        <v>17.604103604923651</v>
      </c>
      <c r="AR110" s="151">
        <f t="shared" ref="AR110" si="86">AN110/AJ110*100</f>
        <v>29.264753916288583</v>
      </c>
      <c r="AS110" s="151">
        <f t="shared" ref="AS110" si="87">AO110/AK110*100</f>
        <v>25.666750367588214</v>
      </c>
      <c r="AT110" s="153">
        <v>24</v>
      </c>
      <c r="AU110" s="153">
        <v>24</v>
      </c>
      <c r="AV110" s="3">
        <v>38</v>
      </c>
      <c r="AW110" s="3">
        <v>45</v>
      </c>
      <c r="AX110" s="1" t="s">
        <v>166</v>
      </c>
      <c r="AY110" s="3" t="s">
        <v>166</v>
      </c>
      <c r="AZ110" s="66" t="s">
        <v>166</v>
      </c>
      <c r="BA110" s="66" t="s">
        <v>166</v>
      </c>
      <c r="BB110" s="16">
        <v>5.5</v>
      </c>
      <c r="BC110" s="6">
        <v>5</v>
      </c>
      <c r="BD110" s="16">
        <v>70.900000000000006</v>
      </c>
      <c r="BE110" s="16">
        <v>76.8</v>
      </c>
      <c r="BF110" s="153">
        <v>327167434</v>
      </c>
      <c r="BG110" s="153">
        <v>7196045</v>
      </c>
      <c r="BH110" s="153">
        <v>1206836</v>
      </c>
      <c r="BI110" s="17">
        <f>(BG110/BF110)*10000</f>
        <v>219.94991714242562</v>
      </c>
      <c r="BJ110" s="17">
        <f>(BH110/BF110)*10000</f>
        <v>36.887412211082108</v>
      </c>
      <c r="BK110" s="6">
        <v>21.5</v>
      </c>
      <c r="BL110" s="6">
        <v>10.3</v>
      </c>
      <c r="BM110" s="6">
        <v>33.9</v>
      </c>
      <c r="BN110" s="6">
        <v>25.6</v>
      </c>
      <c r="BO110" s="6">
        <v>27.8</v>
      </c>
      <c r="BP110" s="6">
        <v>29.3</v>
      </c>
      <c r="BQ110" s="6">
        <v>16.8</v>
      </c>
      <c r="BR110" s="6">
        <v>34.799999999999997</v>
      </c>
      <c r="BS110" s="62" t="s">
        <v>166</v>
      </c>
      <c r="BT110" s="69" t="s">
        <v>166</v>
      </c>
      <c r="BU110" s="69" t="s">
        <v>166</v>
      </c>
      <c r="BV110" s="69" t="s">
        <v>166</v>
      </c>
      <c r="BW110" s="69" t="s">
        <v>166</v>
      </c>
      <c r="BX110" s="69" t="s">
        <v>166</v>
      </c>
      <c r="BY110" s="62" t="s">
        <v>166</v>
      </c>
      <c r="BZ110" s="69" t="s">
        <v>166</v>
      </c>
      <c r="CA110" s="69" t="s">
        <v>166</v>
      </c>
      <c r="CB110" s="69" t="s">
        <v>166</v>
      </c>
      <c r="CC110" s="69" t="s">
        <v>166</v>
      </c>
      <c r="CD110" s="69" t="s">
        <v>166</v>
      </c>
      <c r="CE110" s="71" t="s">
        <v>166</v>
      </c>
      <c r="CF110" s="224">
        <v>56.8</v>
      </c>
      <c r="CG110" s="224">
        <v>62.5</v>
      </c>
      <c r="CH110" s="224">
        <v>-5.7</v>
      </c>
      <c r="CI110" s="224">
        <v>40.799999999999997</v>
      </c>
      <c r="CJ110" s="224">
        <v>42.1</v>
      </c>
      <c r="CK110" s="17">
        <v>-1.3</v>
      </c>
      <c r="CL110" s="224">
        <v>55.9</v>
      </c>
      <c r="CM110" s="224">
        <v>62.2</v>
      </c>
      <c r="CN110" s="224">
        <v>-6.3</v>
      </c>
      <c r="CO110" s="17">
        <v>49.3</v>
      </c>
      <c r="CP110" s="17">
        <v>54</v>
      </c>
      <c r="CQ110" s="17">
        <v>-4.7</v>
      </c>
      <c r="CR110" s="17">
        <f>CL110-CF110</f>
        <v>-0.89999999999999858</v>
      </c>
      <c r="CS110" s="17">
        <f>CM110-CG110</f>
        <v>-0.29999999999999716</v>
      </c>
      <c r="CT110" s="17">
        <f>CN110-CH110</f>
        <v>-0.59999999999999964</v>
      </c>
      <c r="CU110" s="17"/>
    </row>
    <row r="111" spans="1:99" s="1" customFormat="1">
      <c r="CQ111" s="152"/>
    </row>
    <row r="112" spans="1:99" s="1" customFormat="1">
      <c r="CI112" s="152"/>
      <c r="CJ112" s="152"/>
      <c r="CK112" s="152"/>
      <c r="CO112" s="152"/>
      <c r="CP112" s="152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pans="87:95">
      <c r="CI129" s="1"/>
      <c r="CJ129" s="1"/>
      <c r="CK129" s="1"/>
      <c r="CO129" s="1"/>
      <c r="CP129" s="1"/>
      <c r="CQ129" s="1"/>
    </row>
    <row r="130" spans="87:95">
      <c r="CI130" s="1"/>
      <c r="CJ130" s="1"/>
      <c r="CK130" s="1"/>
      <c r="CO130" s="1"/>
      <c r="CP130" s="1"/>
    </row>
  </sheetData>
  <sortState xmlns:xlrd2="http://schemas.microsoft.com/office/spreadsheetml/2017/richdata2" ref="A5:CP56">
    <sortCondition ref="A5:A56"/>
  </sortState>
  <mergeCells count="37">
    <mergeCell ref="AT3:AW3"/>
    <mergeCell ref="AT1:AW1"/>
    <mergeCell ref="AX3:AY3"/>
    <mergeCell ref="AX1:BA1"/>
    <mergeCell ref="D2:AG2"/>
    <mergeCell ref="AT2:AW2"/>
    <mergeCell ref="AX2:AY2"/>
    <mergeCell ref="D3:Y3"/>
    <mergeCell ref="D1:AG1"/>
    <mergeCell ref="Z3:AG3"/>
    <mergeCell ref="AH3:AO3"/>
    <mergeCell ref="AP3:AS3"/>
    <mergeCell ref="AH1:AS1"/>
    <mergeCell ref="AH2:AS2"/>
    <mergeCell ref="BF1:BJ1"/>
    <mergeCell ref="BK3:BR3"/>
    <mergeCell ref="BK1:BR1"/>
    <mergeCell ref="BB1:BE1"/>
    <mergeCell ref="BB3:BE3"/>
    <mergeCell ref="BB2:BE2"/>
    <mergeCell ref="BF2:BJ2"/>
    <mergeCell ref="BK2:BR2"/>
    <mergeCell ref="BF3:BH3"/>
    <mergeCell ref="BI3:BJ3"/>
    <mergeCell ref="CF3:CN3"/>
    <mergeCell ref="CF1:CT1"/>
    <mergeCell ref="CF2:CT2"/>
    <mergeCell ref="CR3:CT3"/>
    <mergeCell ref="CC2:CE2"/>
    <mergeCell ref="CC3:CE3"/>
    <mergeCell ref="BS1:CE1"/>
    <mergeCell ref="BS3:BT3"/>
    <mergeCell ref="BU3:BV3"/>
    <mergeCell ref="BW3:BX3"/>
    <mergeCell ref="BS2:BX2"/>
    <mergeCell ref="BY3:CB3"/>
    <mergeCell ref="BY2:CB2"/>
  </mergeCells>
  <conditionalFormatting sqref="AX90:BE90 BI90:BM90 AZ91:BM91 AX92:BM108 D58:AW58 AT59:AW59 CL110:CN110 CI112:CK112 CQ111 CO112:CP112 CF60 AX75:AY75 BB75:BM75 AX58:BM74 AX87:BM89 AX86:AY86 BB86:BM86 AX76:BM85 BO87:CE108 BO58:CE85 BO86:BT86 BS110:CJ110 AC59:AG59 AC60:AW76 D59:AB76 D77:AW108">
    <cfRule type="cellIs" dxfId="4" priority="5" operator="equal">
      <formula>$BS$102</formula>
    </cfRule>
  </conditionalFormatting>
  <conditionalFormatting sqref="AX91:AY91">
    <cfRule type="cellIs" dxfId="3" priority="4" operator="equal">
      <formula>$BS$102</formula>
    </cfRule>
  </conditionalFormatting>
  <conditionalFormatting sqref="BN58:BN108">
    <cfRule type="cellIs" dxfId="2" priority="2" operator="equal">
      <formula>$BS$102</formula>
    </cfRule>
  </conditionalFormatting>
  <conditionalFormatting sqref="AH59:AS59">
    <cfRule type="cellIs" dxfId="1" priority="1" operator="equal">
      <formula>$BS$102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7A1D-48ED-4F07-972F-DC38EEC8A6E6}">
  <sheetPr>
    <tabColor rgb="FF00B050"/>
  </sheetPr>
  <dimension ref="A1:BW159"/>
  <sheetViews>
    <sheetView workbookViewId="0">
      <pane xSplit="6" ySplit="5" topLeftCell="G6" activePane="bottomRight" state="frozen"/>
      <selection pane="topRight" activeCell="L100" sqref="L100"/>
      <selection pane="bottomLeft" activeCell="L100" sqref="L100"/>
      <selection pane="bottomRight" activeCell="BK4" sqref="BK4"/>
    </sheetView>
  </sheetViews>
  <sheetFormatPr baseColWidth="10" defaultColWidth="8.83203125" defaultRowHeight="15"/>
  <cols>
    <col min="1" max="1" width="19.1640625" style="6" bestFit="1" customWidth="1"/>
    <col min="2" max="2" width="14" style="6" bestFit="1" customWidth="1"/>
    <col min="3" max="3" width="14" style="6" customWidth="1"/>
    <col min="4" max="4" width="11.1640625" style="6" customWidth="1"/>
    <col min="5" max="5" width="14.33203125" style="6" customWidth="1"/>
    <col min="6" max="6" width="12.33203125" style="6" customWidth="1"/>
    <col min="7" max="7" width="9.1640625" style="6" bestFit="1" customWidth="1"/>
    <col min="8" max="8" width="11.83203125" style="6" bestFit="1" customWidth="1"/>
    <col min="9" max="9" width="9.1640625" style="6" bestFit="1" customWidth="1"/>
    <col min="10" max="12" width="10.5" style="6" bestFit="1" customWidth="1"/>
    <col min="13" max="18" width="10.1640625" style="6" customWidth="1"/>
    <col min="19" max="19" width="11.83203125" style="6" bestFit="1" customWidth="1"/>
    <col min="20" max="20" width="10.5" style="6" bestFit="1" customWidth="1"/>
    <col min="21" max="21" width="11.83203125" style="6" bestFit="1" customWidth="1"/>
    <col min="22" max="22" width="9.1640625" style="6" bestFit="1" customWidth="1"/>
    <col min="23" max="24" width="10.5" style="6" bestFit="1" customWidth="1"/>
    <col min="25" max="25" width="11.83203125" style="6" bestFit="1" customWidth="1"/>
    <col min="26" max="29" width="10" style="6" customWidth="1"/>
    <col min="30" max="30" width="9" style="6" bestFit="1" customWidth="1"/>
    <col min="31" max="31" width="11.83203125" style="6" bestFit="1" customWidth="1"/>
    <col min="32" max="32" width="12.5" style="230" bestFit="1" customWidth="1"/>
    <col min="33" max="33" width="12.5" style="6" customWidth="1"/>
    <col min="34" max="34" width="9.6640625" style="230" bestFit="1" customWidth="1"/>
    <col min="35" max="35" width="9.5" style="6" customWidth="1"/>
    <col min="36" max="36" width="9" style="6" bestFit="1" customWidth="1"/>
    <col min="37" max="37" width="12.1640625" style="6" customWidth="1"/>
    <col min="38" max="42" width="12.5" style="6" customWidth="1"/>
    <col min="43" max="43" width="13" style="6" customWidth="1"/>
    <col min="44" max="44" width="12.6640625" style="6" bestFit="1" customWidth="1"/>
    <col min="45" max="45" width="13.5" style="6" customWidth="1"/>
    <col min="46" max="46" width="16.83203125" style="6" customWidth="1"/>
    <col min="47" max="48" width="11.6640625" style="6" bestFit="1" customWidth="1"/>
    <col min="49" max="49" width="12.6640625" style="6" customWidth="1"/>
    <col min="50" max="50" width="13.33203125" style="6" customWidth="1"/>
    <col min="51" max="51" width="12.5" style="6" customWidth="1"/>
    <col min="52" max="52" width="11.5" style="6" customWidth="1"/>
    <col min="53" max="53" width="12.5" style="6" customWidth="1"/>
    <col min="54" max="54" width="13.1640625" style="6" customWidth="1"/>
    <col min="55" max="55" width="12.83203125" style="6" customWidth="1"/>
    <col min="56" max="56" width="12.33203125" style="6" customWidth="1"/>
    <col min="57" max="62" width="10.5" style="6" customWidth="1"/>
    <col min="63" max="63" width="21.83203125" style="6" customWidth="1"/>
    <col min="64" max="64" width="22" style="6" customWidth="1"/>
    <col min="65" max="65" width="14.33203125" style="6" customWidth="1"/>
    <col min="66" max="66" width="14.5" style="6" customWidth="1"/>
    <col min="67" max="67" width="15" style="6" customWidth="1"/>
    <col min="68" max="68" width="15.33203125" style="6" customWidth="1"/>
    <col min="69" max="69" width="14.5" style="6" customWidth="1"/>
    <col min="70" max="70" width="22.1640625" style="6" customWidth="1"/>
    <col min="71" max="71" width="25.83203125" style="6" customWidth="1"/>
    <col min="72" max="16384" width="8.83203125" style="6"/>
  </cols>
  <sheetData>
    <row r="1" spans="1:75">
      <c r="A1" s="329" t="s">
        <v>0</v>
      </c>
      <c r="B1" s="328"/>
      <c r="C1" s="327"/>
      <c r="D1" s="383" t="s">
        <v>408</v>
      </c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  <c r="R1" s="384"/>
      <c r="S1" s="383" t="s">
        <v>409</v>
      </c>
      <c r="T1" s="383"/>
      <c r="U1" s="383"/>
      <c r="V1" s="383"/>
      <c r="W1" s="383"/>
      <c r="X1" s="383"/>
      <c r="Y1" s="383"/>
      <c r="Z1" s="383"/>
      <c r="AA1" s="383"/>
      <c r="AB1" s="383"/>
      <c r="AC1" s="384"/>
      <c r="AD1" s="326" t="s">
        <v>410</v>
      </c>
      <c r="AE1" s="324"/>
      <c r="AF1" s="325"/>
      <c r="AG1" s="324"/>
      <c r="AH1" s="325"/>
      <c r="AI1" s="324"/>
      <c r="AJ1" s="324"/>
      <c r="AK1" s="324"/>
      <c r="AL1" s="324"/>
      <c r="AM1" s="324"/>
      <c r="AN1" s="385" t="s">
        <v>411</v>
      </c>
      <c r="AO1" s="385"/>
      <c r="AP1" s="386"/>
      <c r="AQ1" s="411" t="s">
        <v>412</v>
      </c>
      <c r="AR1" s="411"/>
      <c r="AS1" s="411"/>
      <c r="AT1" s="411"/>
      <c r="AU1" s="411"/>
      <c r="AV1" s="411"/>
      <c r="AW1" s="411"/>
      <c r="AX1" s="411"/>
      <c r="AY1" s="411"/>
      <c r="AZ1" s="411"/>
      <c r="BA1" s="411"/>
      <c r="BB1" s="411"/>
      <c r="BC1" s="411"/>
      <c r="BD1" s="411"/>
      <c r="BE1" s="411"/>
      <c r="BF1" s="411"/>
      <c r="BG1" s="412" t="s">
        <v>413</v>
      </c>
      <c r="BH1" s="413"/>
      <c r="BI1" s="414" t="s">
        <v>414</v>
      </c>
      <c r="BJ1" s="407"/>
      <c r="BK1" s="407"/>
      <c r="BL1" s="407"/>
      <c r="BM1" s="407"/>
      <c r="BN1" s="407" t="s">
        <v>415</v>
      </c>
      <c r="BO1" s="408"/>
      <c r="BP1" s="319"/>
      <c r="BQ1" s="319"/>
    </row>
    <row r="2" spans="1:75" ht="66">
      <c r="A2" s="323"/>
      <c r="B2" s="253"/>
      <c r="C2" s="322"/>
      <c r="D2" s="393" t="s">
        <v>416</v>
      </c>
      <c r="E2" s="393"/>
      <c r="F2" s="393"/>
      <c r="G2" s="393"/>
      <c r="H2" s="393"/>
      <c r="I2" s="393"/>
      <c r="J2" s="393"/>
      <c r="K2" s="393"/>
      <c r="L2" s="393"/>
      <c r="M2" s="393"/>
      <c r="N2" s="393"/>
      <c r="O2" s="393"/>
      <c r="P2" s="393"/>
      <c r="Q2" s="393"/>
      <c r="R2" s="394"/>
      <c r="S2" s="395" t="s">
        <v>416</v>
      </c>
      <c r="T2" s="393"/>
      <c r="U2" s="393"/>
      <c r="V2" s="393"/>
      <c r="W2" s="393"/>
      <c r="X2" s="393"/>
      <c r="Y2" s="393"/>
      <c r="Z2" s="393"/>
      <c r="AA2" s="393"/>
      <c r="AB2" s="393"/>
      <c r="AC2" s="394"/>
      <c r="AD2" s="321" t="s">
        <v>417</v>
      </c>
      <c r="AE2" s="404" t="s">
        <v>418</v>
      </c>
      <c r="AF2" s="405"/>
      <c r="AG2" s="405"/>
      <c r="AH2" s="405"/>
      <c r="AI2" s="405"/>
      <c r="AJ2" s="405"/>
      <c r="AK2" s="406"/>
      <c r="AL2" s="395" t="s">
        <v>419</v>
      </c>
      <c r="AM2" s="393"/>
      <c r="AN2" s="401" t="s">
        <v>420</v>
      </c>
      <c r="AO2" s="402"/>
      <c r="AP2" s="403"/>
      <c r="AQ2" s="411" t="s">
        <v>421</v>
      </c>
      <c r="AR2" s="411"/>
      <c r="AS2" s="411"/>
      <c r="AT2" s="411"/>
      <c r="AU2" s="411"/>
      <c r="AV2" s="411"/>
      <c r="AW2" s="411"/>
      <c r="AX2" s="411"/>
      <c r="AY2" s="411"/>
      <c r="AZ2" s="411"/>
      <c r="BA2" s="411"/>
      <c r="BB2" s="411"/>
      <c r="BC2" s="411"/>
      <c r="BD2" s="411"/>
      <c r="BE2" s="411"/>
      <c r="BF2" s="411"/>
      <c r="BG2" s="395" t="s">
        <v>422</v>
      </c>
      <c r="BH2" s="394"/>
      <c r="BI2" s="411" t="s">
        <v>416</v>
      </c>
      <c r="BJ2" s="411"/>
      <c r="BK2" s="405" t="s">
        <v>423</v>
      </c>
      <c r="BL2" s="405"/>
      <c r="BM2" s="320" t="s">
        <v>424</v>
      </c>
      <c r="BN2" s="409" t="s">
        <v>425</v>
      </c>
      <c r="BO2" s="410"/>
      <c r="BP2" s="319"/>
      <c r="BQ2" s="319"/>
    </row>
    <row r="3" spans="1:75" ht="35.25" customHeight="1">
      <c r="A3" s="318"/>
      <c r="B3" s="317"/>
      <c r="C3" s="316"/>
      <c r="D3" s="387" t="s">
        <v>426</v>
      </c>
      <c r="E3" s="388"/>
      <c r="F3" s="389"/>
      <c r="G3" s="390" t="s">
        <v>427</v>
      </c>
      <c r="H3" s="391"/>
      <c r="I3" s="391"/>
      <c r="J3" s="391"/>
      <c r="K3" s="391"/>
      <c r="L3" s="391"/>
      <c r="M3" s="390" t="s">
        <v>428</v>
      </c>
      <c r="N3" s="391"/>
      <c r="O3" s="391"/>
      <c r="P3" s="391"/>
      <c r="Q3" s="391"/>
      <c r="R3" s="392"/>
      <c r="S3" s="388" t="s">
        <v>429</v>
      </c>
      <c r="T3" s="388"/>
      <c r="U3" s="388"/>
      <c r="V3" s="388"/>
      <c r="W3" s="388"/>
      <c r="X3" s="388"/>
      <c r="Y3" s="389"/>
      <c r="Z3" s="387" t="s">
        <v>430</v>
      </c>
      <c r="AA3" s="388"/>
      <c r="AB3" s="388"/>
      <c r="AC3" s="389"/>
      <c r="AD3" s="387" t="s">
        <v>431</v>
      </c>
      <c r="AE3" s="388"/>
      <c r="AF3" s="388"/>
      <c r="AG3" s="388"/>
      <c r="AH3" s="388"/>
      <c r="AI3" s="388"/>
      <c r="AJ3" s="388"/>
      <c r="AK3" s="389"/>
      <c r="AL3" s="315" t="s">
        <v>432</v>
      </c>
      <c r="AM3" s="314"/>
      <c r="AN3" s="391" t="s">
        <v>433</v>
      </c>
      <c r="AO3" s="392"/>
      <c r="AP3" s="310" t="s">
        <v>434</v>
      </c>
      <c r="AQ3" s="391" t="s">
        <v>435</v>
      </c>
      <c r="AR3" s="391"/>
      <c r="AS3" s="391"/>
      <c r="AT3" s="391"/>
      <c r="AU3" s="391"/>
      <c r="AV3" s="391"/>
      <c r="AW3" s="391"/>
      <c r="AX3" s="391"/>
      <c r="AY3" s="391"/>
      <c r="AZ3" s="391"/>
      <c r="BA3" s="313" t="s">
        <v>436</v>
      </c>
      <c r="BB3" s="312"/>
      <c r="BC3" s="312"/>
      <c r="BD3" s="312"/>
      <c r="BE3" s="312"/>
      <c r="BF3" s="311"/>
      <c r="BG3" s="398" t="s">
        <v>437</v>
      </c>
      <c r="BH3" s="399"/>
      <c r="BI3" s="396" t="s">
        <v>438</v>
      </c>
      <c r="BJ3" s="400"/>
      <c r="BK3" s="396" t="s">
        <v>439</v>
      </c>
      <c r="BL3" s="397"/>
      <c r="BM3" s="310" t="s">
        <v>440</v>
      </c>
      <c r="BN3" s="396" t="s">
        <v>441</v>
      </c>
      <c r="BO3" s="397"/>
    </row>
    <row r="4" spans="1:75" ht="111.75" customHeight="1">
      <c r="A4" s="308" t="s">
        <v>7</v>
      </c>
      <c r="B4" s="309" t="s">
        <v>8</v>
      </c>
      <c r="C4" s="308" t="s">
        <v>9</v>
      </c>
      <c r="D4" s="416" t="s">
        <v>10</v>
      </c>
      <c r="E4" s="416" t="s">
        <v>442</v>
      </c>
      <c r="F4" s="416" t="s">
        <v>443</v>
      </c>
      <c r="G4" s="417" t="s">
        <v>444</v>
      </c>
      <c r="H4" s="417" t="s">
        <v>445</v>
      </c>
      <c r="I4" s="417" t="s">
        <v>446</v>
      </c>
      <c r="J4" s="417" t="s">
        <v>447</v>
      </c>
      <c r="K4" s="417" t="s">
        <v>448</v>
      </c>
      <c r="L4" s="417" t="s">
        <v>449</v>
      </c>
      <c r="M4" s="417" t="s">
        <v>450</v>
      </c>
      <c r="N4" s="417" t="s">
        <v>451</v>
      </c>
      <c r="O4" s="417" t="s">
        <v>452</v>
      </c>
      <c r="P4" s="417" t="s">
        <v>453</v>
      </c>
      <c r="Q4" s="417" t="s">
        <v>454</v>
      </c>
      <c r="R4" s="417" t="s">
        <v>455</v>
      </c>
      <c r="S4" s="418" t="s">
        <v>10</v>
      </c>
      <c r="T4" s="417" t="s">
        <v>456</v>
      </c>
      <c r="U4" s="417" t="s">
        <v>457</v>
      </c>
      <c r="V4" s="417" t="s">
        <v>458</v>
      </c>
      <c r="W4" s="417" t="s">
        <v>459</v>
      </c>
      <c r="X4" s="417" t="s">
        <v>460</v>
      </c>
      <c r="Y4" s="417" t="s">
        <v>461</v>
      </c>
      <c r="Z4" s="417" t="s">
        <v>462</v>
      </c>
      <c r="AA4" s="417" t="s">
        <v>463</v>
      </c>
      <c r="AB4" s="417" t="s">
        <v>464</v>
      </c>
      <c r="AC4" s="417" t="s">
        <v>465</v>
      </c>
      <c r="AD4" s="419" t="s">
        <v>466</v>
      </c>
      <c r="AE4" s="419" t="s">
        <v>467</v>
      </c>
      <c r="AF4" s="420" t="s">
        <v>468</v>
      </c>
      <c r="AG4" s="421" t="s">
        <v>469</v>
      </c>
      <c r="AH4" s="420" t="s">
        <v>470</v>
      </c>
      <c r="AI4" s="421" t="s">
        <v>471</v>
      </c>
      <c r="AJ4" s="421" t="s">
        <v>472</v>
      </c>
      <c r="AK4" s="421" t="s">
        <v>473</v>
      </c>
      <c r="AL4" s="421" t="s">
        <v>474</v>
      </c>
      <c r="AM4" s="421" t="s">
        <v>475</v>
      </c>
      <c r="AN4" s="419" t="s">
        <v>240</v>
      </c>
      <c r="AO4" s="416" t="s">
        <v>476</v>
      </c>
      <c r="AP4" s="416" t="s">
        <v>477</v>
      </c>
      <c r="AQ4" s="422" t="s">
        <v>10</v>
      </c>
      <c r="AR4" s="421" t="s">
        <v>478</v>
      </c>
      <c r="AS4" s="421" t="s">
        <v>479</v>
      </c>
      <c r="AT4" s="421" t="s">
        <v>480</v>
      </c>
      <c r="AU4" s="421" t="s">
        <v>481</v>
      </c>
      <c r="AV4" s="421" t="s">
        <v>482</v>
      </c>
      <c r="AW4" s="421" t="s">
        <v>483</v>
      </c>
      <c r="AX4" s="421" t="s">
        <v>484</v>
      </c>
      <c r="AY4" s="421" t="s">
        <v>485</v>
      </c>
      <c r="AZ4" s="421" t="s">
        <v>486</v>
      </c>
      <c r="BA4" s="423" t="s">
        <v>487</v>
      </c>
      <c r="BB4" s="423" t="s">
        <v>488</v>
      </c>
      <c r="BC4" s="423" t="s">
        <v>489</v>
      </c>
      <c r="BD4" s="423" t="s">
        <v>490</v>
      </c>
      <c r="BE4" s="423" t="s">
        <v>491</v>
      </c>
      <c r="BF4" s="423" t="s">
        <v>492</v>
      </c>
      <c r="BG4" s="424" t="s">
        <v>493</v>
      </c>
      <c r="BH4" s="425" t="s">
        <v>494</v>
      </c>
      <c r="BI4" s="419" t="s">
        <v>495</v>
      </c>
      <c r="BJ4" s="416" t="s">
        <v>496</v>
      </c>
      <c r="BK4" s="416" t="s">
        <v>497</v>
      </c>
      <c r="BL4" s="416" t="s">
        <v>498</v>
      </c>
      <c r="BM4" s="425" t="s">
        <v>499</v>
      </c>
      <c r="BN4" s="426" t="s">
        <v>500</v>
      </c>
      <c r="BO4" s="421" t="s">
        <v>501</v>
      </c>
    </row>
    <row r="5" spans="1:75" ht="14" customHeight="1">
      <c r="A5" s="260" t="s">
        <v>54</v>
      </c>
      <c r="B5" s="260" t="s">
        <v>55</v>
      </c>
      <c r="C5" s="253"/>
      <c r="D5" s="244">
        <v>2924082</v>
      </c>
      <c r="E5" s="253">
        <v>416469</v>
      </c>
      <c r="F5" s="253">
        <f t="shared" ref="F5:F36" si="0">D5-E5</f>
        <v>2507613</v>
      </c>
      <c r="G5" s="244">
        <v>117371</v>
      </c>
      <c r="H5" s="244">
        <v>1824822</v>
      </c>
      <c r="I5" s="6">
        <v>19340</v>
      </c>
      <c r="J5" s="6">
        <v>118122</v>
      </c>
      <c r="K5" s="6">
        <v>279758</v>
      </c>
      <c r="L5" s="6">
        <v>564669</v>
      </c>
      <c r="M5" s="259">
        <f t="shared" ref="M5:M36" si="1">G5/E5*100</f>
        <v>28.182409735178371</v>
      </c>
      <c r="N5" s="259">
        <f t="shared" ref="N5:N36" si="2">H5/F5*100</f>
        <v>72.771276907561102</v>
      </c>
      <c r="O5" s="259">
        <f t="shared" ref="O5:O36" si="3">I5/E5*100</f>
        <v>4.6438030201527605</v>
      </c>
      <c r="P5" s="259">
        <f t="shared" ref="P5:P36" si="4">J5/F5*100</f>
        <v>4.7105354773643304</v>
      </c>
      <c r="Q5" s="259">
        <f t="shared" ref="Q5:Q36" si="5">K5/E5*100</f>
        <v>67.173787244668873</v>
      </c>
      <c r="R5" s="268">
        <f t="shared" ref="R5:R36" si="6">L5/F5*100</f>
        <v>22.518187615074574</v>
      </c>
      <c r="S5" s="6">
        <v>2884953</v>
      </c>
      <c r="T5" s="6">
        <v>414646</v>
      </c>
      <c r="U5" s="6">
        <v>2470307</v>
      </c>
      <c r="V5" s="6">
        <v>120199</v>
      </c>
      <c r="W5" s="6">
        <v>294447</v>
      </c>
      <c r="X5" s="6">
        <v>358561</v>
      </c>
      <c r="Y5" s="6">
        <v>2111746</v>
      </c>
      <c r="Z5" s="250">
        <f t="shared" ref="Z5:Z36" si="7">V5/T5*100</f>
        <v>28.988341862697336</v>
      </c>
      <c r="AA5" s="250">
        <f t="shared" ref="AA5:AA36" si="8">X5/U5*100</f>
        <v>14.514835605453088</v>
      </c>
      <c r="AB5" s="250">
        <f t="shared" ref="AB5:AB36" si="9">W5/T5*100</f>
        <v>71.011658137302661</v>
      </c>
      <c r="AC5" s="254">
        <f t="shared" ref="AC5:AC36" si="10">Y5/U5*100</f>
        <v>85.485164394546914</v>
      </c>
      <c r="AD5" s="258">
        <v>14.92</v>
      </c>
      <c r="AE5" s="253">
        <v>2935565</v>
      </c>
      <c r="AF5" s="304">
        <v>115306</v>
      </c>
      <c r="AG5" s="250">
        <f t="shared" ref="AG5:AG36" si="11">AF5/AE5*100</f>
        <v>3.9278980366641516</v>
      </c>
      <c r="AH5" s="304">
        <v>733</v>
      </c>
      <c r="AI5" s="303">
        <v>22.6</v>
      </c>
      <c r="AJ5" s="303">
        <v>86</v>
      </c>
      <c r="AK5" s="303">
        <v>79</v>
      </c>
      <c r="AL5" s="259">
        <v>18.68551618</v>
      </c>
      <c r="AM5" s="307">
        <v>41.988664139230075</v>
      </c>
      <c r="AN5" s="299">
        <v>2971137</v>
      </c>
      <c r="AO5" s="299">
        <v>239964</v>
      </c>
      <c r="AP5" s="298">
        <v>8.1</v>
      </c>
      <c r="AQ5" s="6">
        <v>2924082</v>
      </c>
      <c r="AR5" s="6">
        <v>1454760</v>
      </c>
      <c r="AS5" s="6">
        <v>76700</v>
      </c>
      <c r="AT5" s="6">
        <v>1378060</v>
      </c>
      <c r="AU5" s="6">
        <v>670333</v>
      </c>
      <c r="AV5" s="6">
        <v>67225</v>
      </c>
      <c r="AW5" s="6">
        <v>603108</v>
      </c>
      <c r="AX5" s="6">
        <v>798989</v>
      </c>
      <c r="AY5" s="6">
        <v>272544</v>
      </c>
      <c r="AZ5" s="6">
        <v>526445</v>
      </c>
      <c r="BA5" s="250">
        <f t="shared" ref="BA5:BA36" si="12">AS5/E5*100</f>
        <v>18.416736899985352</v>
      </c>
      <c r="BB5" s="250">
        <f t="shared" ref="BB5:BB36" si="13">AT5/F5*100</f>
        <v>54.955050879063073</v>
      </c>
      <c r="BC5" s="250">
        <f t="shared" ref="BC5:BC36" si="14">AV5/E5*100</f>
        <v>16.141657602366564</v>
      </c>
      <c r="BD5" s="250">
        <f t="shared" ref="BD5:BD36" si="15">AW5/F5*100</f>
        <v>24.05107965224299</v>
      </c>
      <c r="BE5" s="250">
        <f t="shared" ref="BE5:BE36" si="16">AY5/E5*100</f>
        <v>65.441605497648084</v>
      </c>
      <c r="BF5" s="254">
        <f t="shared" ref="BF5:BF36" si="17">AZ5/F5*100</f>
        <v>20.993869468693934</v>
      </c>
      <c r="BG5" s="286">
        <v>26.8</v>
      </c>
      <c r="BH5" s="286">
        <v>63.1</v>
      </c>
      <c r="BI5" s="6">
        <v>21801</v>
      </c>
      <c r="BJ5" s="6">
        <v>30920</v>
      </c>
      <c r="BK5" s="285">
        <v>35400</v>
      </c>
      <c r="BL5" s="285">
        <v>57400</v>
      </c>
      <c r="BM5" s="306">
        <v>90.3</v>
      </c>
      <c r="BN5" s="6">
        <v>4</v>
      </c>
      <c r="BO5" s="6">
        <v>3.2</v>
      </c>
      <c r="BP5" s="263"/>
      <c r="BQ5" s="263"/>
      <c r="BR5" s="263"/>
      <c r="BS5" s="263"/>
      <c r="BU5" s="264"/>
      <c r="BV5" s="263"/>
      <c r="BW5" s="241"/>
    </row>
    <row r="6" spans="1:75" ht="14" customHeight="1">
      <c r="A6" s="260" t="s">
        <v>56</v>
      </c>
      <c r="B6" s="260" t="s">
        <v>57</v>
      </c>
      <c r="C6" s="253"/>
      <c r="D6" s="244">
        <v>451328</v>
      </c>
      <c r="E6" s="253">
        <v>49019</v>
      </c>
      <c r="F6" s="253">
        <f t="shared" si="0"/>
        <v>402309</v>
      </c>
      <c r="G6" s="244">
        <v>21699</v>
      </c>
      <c r="H6" s="244">
        <v>307065</v>
      </c>
      <c r="I6" s="6">
        <v>3595</v>
      </c>
      <c r="J6" s="6">
        <v>22473</v>
      </c>
      <c r="K6" s="6">
        <v>23725</v>
      </c>
      <c r="L6" s="6">
        <v>72771</v>
      </c>
      <c r="M6" s="259">
        <f t="shared" si="1"/>
        <v>44.266508904710413</v>
      </c>
      <c r="N6" s="259">
        <f t="shared" si="2"/>
        <v>76.32566012691737</v>
      </c>
      <c r="O6" s="259">
        <f t="shared" si="3"/>
        <v>7.3338909402476586</v>
      </c>
      <c r="P6" s="259">
        <f t="shared" si="4"/>
        <v>5.5860047873649359</v>
      </c>
      <c r="Q6" s="259">
        <f t="shared" si="5"/>
        <v>48.399600155041924</v>
      </c>
      <c r="R6" s="268">
        <f t="shared" si="6"/>
        <v>18.088335085717695</v>
      </c>
      <c r="S6" s="6">
        <v>449539</v>
      </c>
      <c r="T6" s="6">
        <v>48952</v>
      </c>
      <c r="U6" s="6">
        <v>400587</v>
      </c>
      <c r="V6" s="6">
        <v>9072</v>
      </c>
      <c r="W6" s="6">
        <v>39880</v>
      </c>
      <c r="X6" s="6">
        <v>36672</v>
      </c>
      <c r="Y6" s="6">
        <v>363915</v>
      </c>
      <c r="Z6" s="250">
        <f t="shared" si="7"/>
        <v>18.532439941166857</v>
      </c>
      <c r="AA6" s="250">
        <f t="shared" si="8"/>
        <v>9.154565674872126</v>
      </c>
      <c r="AB6" s="250">
        <f t="shared" si="9"/>
        <v>81.467560058833143</v>
      </c>
      <c r="AC6" s="254">
        <f t="shared" si="10"/>
        <v>90.845434325127869</v>
      </c>
      <c r="AD6" s="258">
        <v>24.84</v>
      </c>
      <c r="AE6" s="253">
        <v>457620</v>
      </c>
      <c r="AF6" s="301">
        <v>8081</v>
      </c>
      <c r="AG6" s="250">
        <f t="shared" si="11"/>
        <v>1.7658756173244177</v>
      </c>
      <c r="AH6" s="301">
        <v>1095</v>
      </c>
      <c r="AI6" s="300">
        <v>21.4</v>
      </c>
      <c r="AJ6" s="300">
        <v>88</v>
      </c>
      <c r="AK6" s="300">
        <v>77</v>
      </c>
      <c r="AL6" s="259">
        <v>22.373159359999999</v>
      </c>
      <c r="AM6" s="268">
        <v>41.757038010735023</v>
      </c>
      <c r="AN6" s="299">
        <v>466611</v>
      </c>
      <c r="AO6" s="299">
        <v>13052</v>
      </c>
      <c r="AP6" s="298">
        <v>2.8</v>
      </c>
      <c r="AQ6" s="6">
        <v>451328</v>
      </c>
      <c r="AR6" s="6">
        <v>221609</v>
      </c>
      <c r="AS6" s="6">
        <v>13711</v>
      </c>
      <c r="AT6" s="6">
        <v>207898</v>
      </c>
      <c r="AU6" s="6">
        <v>149383</v>
      </c>
      <c r="AV6" s="6">
        <v>13441</v>
      </c>
      <c r="AW6" s="6">
        <v>135942</v>
      </c>
      <c r="AX6" s="6">
        <v>80336</v>
      </c>
      <c r="AY6" s="6">
        <v>21867</v>
      </c>
      <c r="AZ6" s="6">
        <v>58469</v>
      </c>
      <c r="BA6" s="250">
        <f t="shared" si="12"/>
        <v>27.970786837756791</v>
      </c>
      <c r="BB6" s="250">
        <f t="shared" si="13"/>
        <v>51.676199140461691</v>
      </c>
      <c r="BC6" s="250">
        <f t="shared" si="14"/>
        <v>27.419980007752098</v>
      </c>
      <c r="BD6" s="250">
        <f t="shared" si="15"/>
        <v>33.790444658210475</v>
      </c>
      <c r="BE6" s="250">
        <f t="shared" si="16"/>
        <v>44.609233154491115</v>
      </c>
      <c r="BF6" s="254">
        <f t="shared" si="17"/>
        <v>14.533356201327836</v>
      </c>
      <c r="BG6" s="286">
        <v>44.9</v>
      </c>
      <c r="BH6" s="286">
        <v>69.099999999999994</v>
      </c>
      <c r="BI6" s="6">
        <v>32091</v>
      </c>
      <c r="BJ6" s="6">
        <v>39664</v>
      </c>
      <c r="BK6" s="285">
        <v>54000</v>
      </c>
      <c r="BL6" s="285">
        <v>82100</v>
      </c>
      <c r="BM6" s="297">
        <v>123.6</v>
      </c>
      <c r="BN6" s="6">
        <v>6.1</v>
      </c>
      <c r="BO6" s="6">
        <v>4.7</v>
      </c>
      <c r="BP6" s="263"/>
      <c r="BQ6" s="263"/>
      <c r="BR6" s="263"/>
      <c r="BS6" s="263"/>
      <c r="BT6" s="273"/>
      <c r="BU6" s="264"/>
      <c r="BV6" s="263"/>
      <c r="BW6" s="241"/>
    </row>
    <row r="7" spans="1:75" ht="14" customHeight="1">
      <c r="A7" s="260" t="s">
        <v>58</v>
      </c>
      <c r="B7" s="260" t="s">
        <v>59</v>
      </c>
      <c r="C7" s="253"/>
      <c r="D7" s="244">
        <v>4059983</v>
      </c>
      <c r="E7" s="253">
        <v>425886</v>
      </c>
      <c r="F7" s="253">
        <f t="shared" si="0"/>
        <v>3634097</v>
      </c>
      <c r="G7" s="244">
        <v>150542</v>
      </c>
      <c r="H7" s="244">
        <v>2699431</v>
      </c>
      <c r="I7" s="6">
        <v>24676</v>
      </c>
      <c r="J7" s="6">
        <v>168000</v>
      </c>
      <c r="K7" s="6">
        <v>250668</v>
      </c>
      <c r="L7" s="6">
        <v>766666</v>
      </c>
      <c r="M7" s="259">
        <f t="shared" si="1"/>
        <v>35.347956965009416</v>
      </c>
      <c r="N7" s="259">
        <f t="shared" si="2"/>
        <v>74.280653488335616</v>
      </c>
      <c r="O7" s="259">
        <f t="shared" si="3"/>
        <v>5.7940387803308866</v>
      </c>
      <c r="P7" s="259">
        <f t="shared" si="4"/>
        <v>4.6228815576469202</v>
      </c>
      <c r="Q7" s="259">
        <f t="shared" si="5"/>
        <v>58.858004254659704</v>
      </c>
      <c r="R7" s="268">
        <f t="shared" si="6"/>
        <v>21.096464954017463</v>
      </c>
      <c r="S7" s="6">
        <v>4022314</v>
      </c>
      <c r="T7" s="6">
        <v>423001</v>
      </c>
      <c r="U7" s="6">
        <v>3599313</v>
      </c>
      <c r="V7" s="6">
        <v>111771</v>
      </c>
      <c r="W7" s="6">
        <v>311230</v>
      </c>
      <c r="X7" s="6">
        <v>511192</v>
      </c>
      <c r="Y7" s="6">
        <v>3088121</v>
      </c>
      <c r="Z7" s="250">
        <f t="shared" si="7"/>
        <v>26.423341788790101</v>
      </c>
      <c r="AA7" s="250">
        <f t="shared" si="8"/>
        <v>14.202488085920843</v>
      </c>
      <c r="AB7" s="250">
        <f t="shared" si="9"/>
        <v>73.576658211209903</v>
      </c>
      <c r="AC7" s="254">
        <f t="shared" si="10"/>
        <v>85.797511914079166</v>
      </c>
      <c r="AD7" s="258">
        <v>19.52</v>
      </c>
      <c r="AE7" s="253">
        <v>3944367</v>
      </c>
      <c r="AF7" s="301">
        <v>70028</v>
      </c>
      <c r="AG7" s="250">
        <f t="shared" si="11"/>
        <v>1.7753926041871864</v>
      </c>
      <c r="AH7" s="301">
        <v>733</v>
      </c>
      <c r="AI7" s="300">
        <v>21.4</v>
      </c>
      <c r="AJ7" s="300">
        <v>98</v>
      </c>
      <c r="AK7" s="300">
        <v>83</v>
      </c>
      <c r="AL7" s="259">
        <v>22.149601669999999</v>
      </c>
      <c r="AM7" s="268">
        <v>44.895696635392902</v>
      </c>
      <c r="AN7" s="299">
        <v>4270739</v>
      </c>
      <c r="AO7" s="299">
        <v>160611</v>
      </c>
      <c r="AP7" s="298">
        <v>3.8</v>
      </c>
      <c r="AQ7" s="6">
        <v>4059983</v>
      </c>
      <c r="AR7" s="6">
        <v>2057491</v>
      </c>
      <c r="AS7" s="6">
        <v>93536</v>
      </c>
      <c r="AT7" s="6">
        <v>1963955</v>
      </c>
      <c r="AU7" s="6">
        <v>1044693</v>
      </c>
      <c r="AV7" s="6">
        <v>88676</v>
      </c>
      <c r="AW7" s="6">
        <v>956017</v>
      </c>
      <c r="AX7" s="6">
        <v>957799</v>
      </c>
      <c r="AY7" s="6">
        <v>243674</v>
      </c>
      <c r="AZ7" s="6">
        <v>714125</v>
      </c>
      <c r="BA7" s="250">
        <f t="shared" si="12"/>
        <v>21.962684849936366</v>
      </c>
      <c r="BB7" s="250">
        <f t="shared" si="13"/>
        <v>54.04244850921701</v>
      </c>
      <c r="BC7" s="250">
        <f t="shared" si="14"/>
        <v>20.821534401224742</v>
      </c>
      <c r="BD7" s="250">
        <f t="shared" si="15"/>
        <v>26.306865226767474</v>
      </c>
      <c r="BE7" s="250">
        <f t="shared" si="16"/>
        <v>57.215780748838895</v>
      </c>
      <c r="BF7" s="254">
        <f t="shared" si="17"/>
        <v>19.650686264015519</v>
      </c>
      <c r="BG7" s="286">
        <v>36.5</v>
      </c>
      <c r="BH7" s="286">
        <v>67.8</v>
      </c>
      <c r="BI7" s="6">
        <v>22406</v>
      </c>
      <c r="BJ7" s="6">
        <v>32045</v>
      </c>
      <c r="BK7" s="285">
        <v>47600</v>
      </c>
      <c r="BL7" s="285">
        <v>65700</v>
      </c>
      <c r="BM7" s="297">
        <v>104.3</v>
      </c>
      <c r="BN7" s="6">
        <v>6.7</v>
      </c>
      <c r="BO7" s="6">
        <v>6</v>
      </c>
      <c r="BP7" s="263"/>
      <c r="BQ7" s="263"/>
      <c r="BR7" s="263"/>
      <c r="BS7" s="263"/>
      <c r="BT7" s="273"/>
      <c r="BU7" s="264"/>
      <c r="BV7" s="263"/>
      <c r="BW7" s="241"/>
    </row>
    <row r="8" spans="1:75" ht="14" customHeight="1">
      <c r="A8" s="260" t="s">
        <v>60</v>
      </c>
      <c r="B8" s="260" t="s">
        <v>61</v>
      </c>
      <c r="C8" s="253"/>
      <c r="D8" s="244">
        <v>1761927</v>
      </c>
      <c r="E8" s="253">
        <v>268473</v>
      </c>
      <c r="F8" s="253">
        <f t="shared" si="0"/>
        <v>1493454</v>
      </c>
      <c r="G8" s="244">
        <v>83139</v>
      </c>
      <c r="H8" s="244">
        <v>1119657</v>
      </c>
      <c r="I8" s="6">
        <v>10801</v>
      </c>
      <c r="J8" s="6">
        <v>59427</v>
      </c>
      <c r="K8" s="6">
        <v>174533</v>
      </c>
      <c r="L8" s="6">
        <v>314370</v>
      </c>
      <c r="M8" s="259">
        <f t="shared" si="1"/>
        <v>30.967359846241521</v>
      </c>
      <c r="N8" s="259">
        <f t="shared" si="2"/>
        <v>74.970973327601655</v>
      </c>
      <c r="O8" s="259">
        <f t="shared" si="3"/>
        <v>4.0231233680854315</v>
      </c>
      <c r="P8" s="259">
        <f t="shared" si="4"/>
        <v>3.979165076393381</v>
      </c>
      <c r="Q8" s="259">
        <f t="shared" si="5"/>
        <v>65.009516785673043</v>
      </c>
      <c r="R8" s="268">
        <f t="shared" si="6"/>
        <v>21.049861596004966</v>
      </c>
      <c r="S8" s="6">
        <v>1734575</v>
      </c>
      <c r="T8" s="6">
        <v>266900</v>
      </c>
      <c r="U8" s="6">
        <v>1467675</v>
      </c>
      <c r="V8" s="6">
        <v>77881</v>
      </c>
      <c r="W8" s="6">
        <v>189019</v>
      </c>
      <c r="X8" s="6">
        <v>212965</v>
      </c>
      <c r="Y8" s="6">
        <v>1254710</v>
      </c>
      <c r="Z8" s="250">
        <f t="shared" si="7"/>
        <v>29.179842637692023</v>
      </c>
      <c r="AA8" s="250">
        <f t="shared" si="8"/>
        <v>14.510365033130631</v>
      </c>
      <c r="AB8" s="250">
        <f t="shared" si="9"/>
        <v>70.820157362307981</v>
      </c>
      <c r="AC8" s="254">
        <f t="shared" si="10"/>
        <v>85.48963496686936</v>
      </c>
      <c r="AD8" s="258">
        <v>14.26</v>
      </c>
      <c r="AE8" s="253">
        <v>1761350</v>
      </c>
      <c r="AF8" s="301">
        <v>67470</v>
      </c>
      <c r="AG8" s="250">
        <f t="shared" si="11"/>
        <v>3.8305844948477019</v>
      </c>
      <c r="AH8" s="301">
        <v>733</v>
      </c>
      <c r="AI8" s="300">
        <v>24.3</v>
      </c>
      <c r="AJ8" s="300">
        <v>76</v>
      </c>
      <c r="AK8" s="300">
        <v>70</v>
      </c>
      <c r="AL8" s="259">
        <v>16.95951118</v>
      </c>
      <c r="AM8" s="268">
        <v>40.562080536912752</v>
      </c>
      <c r="AN8" s="299">
        <v>1798818</v>
      </c>
      <c r="AO8" s="299">
        <v>144710</v>
      </c>
      <c r="AP8" s="298">
        <v>8</v>
      </c>
      <c r="AQ8" s="6">
        <v>1761927</v>
      </c>
      <c r="AR8" s="6">
        <v>905967</v>
      </c>
      <c r="AS8" s="6">
        <v>54174</v>
      </c>
      <c r="AT8" s="6">
        <v>851793</v>
      </c>
      <c r="AU8" s="6">
        <v>405452</v>
      </c>
      <c r="AV8" s="6">
        <v>46596</v>
      </c>
      <c r="AW8" s="6">
        <v>358856</v>
      </c>
      <c r="AX8" s="6">
        <v>450508</v>
      </c>
      <c r="AY8" s="6">
        <v>167703</v>
      </c>
      <c r="AZ8" s="6">
        <v>282805</v>
      </c>
      <c r="BA8" s="250">
        <f t="shared" si="12"/>
        <v>20.178565442334985</v>
      </c>
      <c r="BB8" s="250">
        <f t="shared" si="13"/>
        <v>57.035101181556314</v>
      </c>
      <c r="BC8" s="250">
        <f t="shared" si="14"/>
        <v>17.355935233710653</v>
      </c>
      <c r="BD8" s="250">
        <f t="shared" si="15"/>
        <v>24.028594118064568</v>
      </c>
      <c r="BE8" s="250">
        <f t="shared" si="16"/>
        <v>62.465499323954369</v>
      </c>
      <c r="BF8" s="254">
        <f t="shared" si="17"/>
        <v>18.936304700379122</v>
      </c>
      <c r="BG8" s="286">
        <v>30.8</v>
      </c>
      <c r="BH8" s="286">
        <v>65.3</v>
      </c>
      <c r="BI8" s="6">
        <v>21448</v>
      </c>
      <c r="BJ8" s="6">
        <v>30210</v>
      </c>
      <c r="BK8" s="285">
        <v>35400</v>
      </c>
      <c r="BL8" s="285">
        <v>55600</v>
      </c>
      <c r="BM8" s="297">
        <v>88.3</v>
      </c>
      <c r="BN8" s="6">
        <v>3.7</v>
      </c>
      <c r="BO8" s="6">
        <v>3.4</v>
      </c>
      <c r="BP8" s="263"/>
      <c r="BQ8" s="263"/>
      <c r="BR8" s="263"/>
      <c r="BS8" s="263"/>
      <c r="BT8" s="273"/>
      <c r="BU8" s="264"/>
      <c r="BV8" s="263"/>
      <c r="BW8" s="241"/>
    </row>
    <row r="9" spans="1:75" ht="14" customHeight="1">
      <c r="A9" s="260" t="s">
        <v>62</v>
      </c>
      <c r="B9" s="260" t="s">
        <v>63</v>
      </c>
      <c r="C9" s="253"/>
      <c r="D9" s="244">
        <v>24374529</v>
      </c>
      <c r="E9" s="253">
        <v>1971981</v>
      </c>
      <c r="F9" s="253">
        <f t="shared" si="0"/>
        <v>22402548</v>
      </c>
      <c r="G9" s="244">
        <v>696709</v>
      </c>
      <c r="H9" s="244">
        <v>16599870</v>
      </c>
      <c r="I9" s="6">
        <v>115207</v>
      </c>
      <c r="J9" s="6">
        <v>1124537</v>
      </c>
      <c r="K9" s="6">
        <v>1160065</v>
      </c>
      <c r="L9" s="6">
        <v>4678141</v>
      </c>
      <c r="M9" s="259">
        <f t="shared" si="1"/>
        <v>35.330411398487108</v>
      </c>
      <c r="N9" s="259">
        <f t="shared" si="2"/>
        <v>74.098133837276009</v>
      </c>
      <c r="O9" s="259">
        <f t="shared" si="3"/>
        <v>5.8421962483411356</v>
      </c>
      <c r="P9" s="259">
        <f t="shared" si="4"/>
        <v>5.0196834752903996</v>
      </c>
      <c r="Q9" s="259">
        <f t="shared" si="5"/>
        <v>58.82739235317176</v>
      </c>
      <c r="R9" s="268">
        <f t="shared" si="6"/>
        <v>20.882182687433591</v>
      </c>
      <c r="S9" s="6">
        <v>24171982</v>
      </c>
      <c r="T9" s="6">
        <v>1962923</v>
      </c>
      <c r="U9" s="6">
        <v>22209059</v>
      </c>
      <c r="V9" s="6">
        <v>489844</v>
      </c>
      <c r="W9" s="6">
        <v>1473079</v>
      </c>
      <c r="X9" s="6">
        <v>2712861</v>
      </c>
      <c r="Y9" s="6">
        <v>19496198</v>
      </c>
      <c r="Z9" s="250">
        <f t="shared" si="7"/>
        <v>24.9548250237019</v>
      </c>
      <c r="AA9" s="250">
        <f t="shared" si="8"/>
        <v>12.215110059368115</v>
      </c>
      <c r="AB9" s="250">
        <f t="shared" si="9"/>
        <v>75.0451749762981</v>
      </c>
      <c r="AC9" s="254">
        <f t="shared" si="10"/>
        <v>87.784889940631885</v>
      </c>
      <c r="AD9" s="258">
        <v>34.69</v>
      </c>
      <c r="AE9" s="253">
        <v>24146091</v>
      </c>
      <c r="AF9" s="301">
        <v>592467</v>
      </c>
      <c r="AG9" s="250">
        <f t="shared" si="11"/>
        <v>2.4536766634400573</v>
      </c>
      <c r="AH9" s="301">
        <v>889</v>
      </c>
      <c r="AI9" s="300">
        <v>21.8</v>
      </c>
      <c r="AJ9" s="300">
        <v>138</v>
      </c>
      <c r="AK9" s="300">
        <v>117</v>
      </c>
      <c r="AL9" s="259">
        <v>31.81456043</v>
      </c>
      <c r="AM9" s="268">
        <v>52.610612244897958</v>
      </c>
      <c r="AN9" s="299">
        <v>24898065</v>
      </c>
      <c r="AO9" s="299">
        <v>702818</v>
      </c>
      <c r="AP9" s="298">
        <v>2.8</v>
      </c>
      <c r="AQ9" s="6">
        <v>24374529</v>
      </c>
      <c r="AR9" s="6">
        <v>11961762</v>
      </c>
      <c r="AS9" s="6">
        <v>409591</v>
      </c>
      <c r="AT9" s="6">
        <v>11552171</v>
      </c>
      <c r="AU9" s="6">
        <v>6768204</v>
      </c>
      <c r="AV9" s="6">
        <v>416909</v>
      </c>
      <c r="AW9" s="6">
        <v>6351295</v>
      </c>
      <c r="AX9" s="6">
        <v>5644563</v>
      </c>
      <c r="AY9" s="6">
        <v>1145481</v>
      </c>
      <c r="AZ9" s="6">
        <v>4499082</v>
      </c>
      <c r="BA9" s="250">
        <f t="shared" si="12"/>
        <v>20.770534807384049</v>
      </c>
      <c r="BB9" s="250">
        <f t="shared" si="13"/>
        <v>51.566326294669693</v>
      </c>
      <c r="BC9" s="250">
        <f t="shared" si="14"/>
        <v>21.141633717566243</v>
      </c>
      <c r="BD9" s="250">
        <f t="shared" si="15"/>
        <v>28.35077063555449</v>
      </c>
      <c r="BE9" s="250">
        <f t="shared" si="16"/>
        <v>58.087831475049711</v>
      </c>
      <c r="BF9" s="254">
        <f t="shared" si="17"/>
        <v>20.082903069775814</v>
      </c>
      <c r="BG9" s="286">
        <v>36.4</v>
      </c>
      <c r="BH9" s="286">
        <v>68.7</v>
      </c>
      <c r="BI9" s="6">
        <v>25134</v>
      </c>
      <c r="BJ9" s="6">
        <v>35653</v>
      </c>
      <c r="BK9" s="285">
        <v>56600</v>
      </c>
      <c r="BL9" s="285">
        <v>82000</v>
      </c>
      <c r="BM9" s="297">
        <v>139</v>
      </c>
      <c r="BN9" s="6">
        <v>8</v>
      </c>
      <c r="BO9" s="6">
        <v>5.6</v>
      </c>
      <c r="BP9" s="263"/>
      <c r="BQ9" s="263"/>
      <c r="BR9" s="263"/>
      <c r="BS9" s="263"/>
      <c r="BT9" s="273"/>
      <c r="BU9" s="264"/>
      <c r="BV9" s="263"/>
      <c r="BW9" s="241"/>
    </row>
    <row r="10" spans="1:75" ht="14" customHeight="1">
      <c r="A10" s="260" t="s">
        <v>64</v>
      </c>
      <c r="B10" s="260" t="s">
        <v>65</v>
      </c>
      <c r="C10" s="253"/>
      <c r="D10" s="244">
        <v>3455987</v>
      </c>
      <c r="E10" s="253">
        <v>300316</v>
      </c>
      <c r="F10" s="253">
        <f t="shared" si="0"/>
        <v>3155671</v>
      </c>
      <c r="G10" s="244">
        <v>131421</v>
      </c>
      <c r="H10" s="244">
        <v>2526706</v>
      </c>
      <c r="I10" s="6">
        <v>17107</v>
      </c>
      <c r="J10" s="6">
        <v>110109</v>
      </c>
      <c r="K10" s="6">
        <v>151788</v>
      </c>
      <c r="L10" s="6">
        <v>518856</v>
      </c>
      <c r="M10" s="259">
        <f t="shared" si="1"/>
        <v>43.760905179877199</v>
      </c>
      <c r="N10" s="259">
        <f t="shared" si="2"/>
        <v>80.06873973871167</v>
      </c>
      <c r="O10" s="259">
        <f t="shared" si="3"/>
        <v>5.6963331957005288</v>
      </c>
      <c r="P10" s="259">
        <f t="shared" si="4"/>
        <v>3.4892420661089196</v>
      </c>
      <c r="Q10" s="259">
        <f t="shared" si="5"/>
        <v>50.542761624422269</v>
      </c>
      <c r="R10" s="268">
        <f t="shared" si="6"/>
        <v>16.442018195179408</v>
      </c>
      <c r="S10" s="6">
        <v>3420011</v>
      </c>
      <c r="T10" s="6">
        <v>298736</v>
      </c>
      <c r="U10" s="6">
        <v>3121275</v>
      </c>
      <c r="V10" s="6">
        <v>69451</v>
      </c>
      <c r="W10" s="6">
        <v>229285</v>
      </c>
      <c r="X10" s="6">
        <v>298141</v>
      </c>
      <c r="Y10" s="6">
        <v>2823134</v>
      </c>
      <c r="Z10" s="250">
        <f t="shared" si="7"/>
        <v>23.248286112152535</v>
      </c>
      <c r="AA10" s="250">
        <f t="shared" si="8"/>
        <v>9.5518978622518045</v>
      </c>
      <c r="AB10" s="250">
        <f t="shared" si="9"/>
        <v>76.751713887847458</v>
      </c>
      <c r="AC10" s="254">
        <f t="shared" si="10"/>
        <v>90.448102137748194</v>
      </c>
      <c r="AD10" s="258">
        <v>25.33</v>
      </c>
      <c r="AE10" s="253">
        <v>3360747</v>
      </c>
      <c r="AF10" s="301">
        <v>45830</v>
      </c>
      <c r="AG10" s="250">
        <f t="shared" si="11"/>
        <v>1.3636849188588132</v>
      </c>
      <c r="AH10" s="301">
        <v>758</v>
      </c>
      <c r="AI10" s="300">
        <v>17.599999999999998</v>
      </c>
      <c r="AJ10" s="300">
        <v>117</v>
      </c>
      <c r="AK10" s="300">
        <v>100</v>
      </c>
      <c r="AL10" s="259">
        <v>22.80050615</v>
      </c>
      <c r="AM10" s="268">
        <v>48.514365934560431</v>
      </c>
      <c r="AN10" s="299">
        <v>3622100</v>
      </c>
      <c r="AO10" s="299">
        <v>105543</v>
      </c>
      <c r="AP10" s="298">
        <v>2.9</v>
      </c>
      <c r="AQ10" s="6">
        <v>3455987</v>
      </c>
      <c r="AR10" s="6">
        <v>1917262</v>
      </c>
      <c r="AS10" s="6">
        <v>83926</v>
      </c>
      <c r="AT10" s="6">
        <v>1833336</v>
      </c>
      <c r="AU10" s="6">
        <v>966108</v>
      </c>
      <c r="AV10" s="6">
        <v>73482</v>
      </c>
      <c r="AW10" s="6">
        <v>892626</v>
      </c>
      <c r="AX10" s="6">
        <v>572617</v>
      </c>
      <c r="AY10" s="6">
        <v>142908</v>
      </c>
      <c r="AZ10" s="6">
        <v>429709</v>
      </c>
      <c r="BA10" s="250">
        <f t="shared" si="12"/>
        <v>27.945896988505442</v>
      </c>
      <c r="BB10" s="250">
        <f t="shared" si="13"/>
        <v>58.096550622672638</v>
      </c>
      <c r="BC10" s="250">
        <f t="shared" si="14"/>
        <v>24.468226801102837</v>
      </c>
      <c r="BD10" s="250">
        <f t="shared" si="15"/>
        <v>28.286408817649239</v>
      </c>
      <c r="BE10" s="250">
        <f t="shared" si="16"/>
        <v>47.585876210391717</v>
      </c>
      <c r="BF10" s="254">
        <f t="shared" si="17"/>
        <v>13.617040559678115</v>
      </c>
      <c r="BG10" s="286">
        <v>45.5</v>
      </c>
      <c r="BH10" s="286">
        <v>74.599999999999994</v>
      </c>
      <c r="BI10" s="6">
        <v>25451</v>
      </c>
      <c r="BJ10" s="6">
        <v>37218</v>
      </c>
      <c r="BK10" s="285">
        <v>54500</v>
      </c>
      <c r="BL10" s="285">
        <v>79900</v>
      </c>
      <c r="BM10" s="297">
        <v>105.1</v>
      </c>
      <c r="BN10" s="6">
        <v>9.1999999999999993</v>
      </c>
      <c r="BO10" s="6">
        <v>7.7</v>
      </c>
      <c r="BP10" s="263"/>
      <c r="BQ10" s="263"/>
      <c r="BR10" s="263"/>
      <c r="BS10" s="263"/>
      <c r="BT10" s="273"/>
      <c r="BU10" s="264"/>
      <c r="BV10" s="263"/>
      <c r="BW10" s="241"/>
    </row>
    <row r="11" spans="1:75" ht="14" customHeight="1">
      <c r="A11" s="260" t="s">
        <v>66</v>
      </c>
      <c r="B11" s="260" t="s">
        <v>67</v>
      </c>
      <c r="C11" s="253"/>
      <c r="D11" s="244">
        <v>2211718</v>
      </c>
      <c r="E11" s="253">
        <v>186146</v>
      </c>
      <c r="F11" s="253">
        <f t="shared" si="0"/>
        <v>2025572</v>
      </c>
      <c r="G11" s="244">
        <v>73765</v>
      </c>
      <c r="H11" s="244">
        <v>1595555</v>
      </c>
      <c r="I11" s="6">
        <v>13030</v>
      </c>
      <c r="J11" s="6">
        <v>99431</v>
      </c>
      <c r="K11" s="6">
        <v>99351</v>
      </c>
      <c r="L11" s="6">
        <v>330586</v>
      </c>
      <c r="M11" s="259">
        <f t="shared" si="1"/>
        <v>39.627496696141741</v>
      </c>
      <c r="N11" s="259">
        <f t="shared" si="2"/>
        <v>78.770589245901903</v>
      </c>
      <c r="O11" s="259">
        <f t="shared" si="3"/>
        <v>6.9998818132003908</v>
      </c>
      <c r="P11" s="259">
        <f t="shared" si="4"/>
        <v>4.9087862588937838</v>
      </c>
      <c r="Q11" s="259">
        <f t="shared" si="5"/>
        <v>53.37262149065787</v>
      </c>
      <c r="R11" s="268">
        <f t="shared" si="6"/>
        <v>16.320624495204317</v>
      </c>
      <c r="S11" s="6">
        <v>2160275</v>
      </c>
      <c r="T11" s="6">
        <v>183958</v>
      </c>
      <c r="U11" s="6">
        <v>1976317</v>
      </c>
      <c r="V11" s="6">
        <v>44385</v>
      </c>
      <c r="W11" s="6">
        <v>139573</v>
      </c>
      <c r="X11" s="6">
        <v>162489</v>
      </c>
      <c r="Y11" s="6">
        <v>1813828</v>
      </c>
      <c r="Z11" s="250">
        <f t="shared" si="7"/>
        <v>24.127790039030646</v>
      </c>
      <c r="AA11" s="250">
        <f t="shared" si="8"/>
        <v>8.2218085458962307</v>
      </c>
      <c r="AB11" s="250">
        <f t="shared" si="9"/>
        <v>75.872209960969343</v>
      </c>
      <c r="AC11" s="254">
        <f t="shared" si="10"/>
        <v>91.778191454103776</v>
      </c>
      <c r="AD11" s="258">
        <v>25.4</v>
      </c>
      <c r="AE11" s="253">
        <v>2229098</v>
      </c>
      <c r="AF11" s="301">
        <v>40631</v>
      </c>
      <c r="AG11" s="250">
        <f t="shared" si="11"/>
        <v>1.8227552130951623</v>
      </c>
      <c r="AH11" s="301">
        <v>901</v>
      </c>
      <c r="AI11" s="300">
        <v>17.599999999999998</v>
      </c>
      <c r="AJ11" s="300">
        <v>113.99999999999999</v>
      </c>
      <c r="AK11" s="300">
        <v>95</v>
      </c>
      <c r="AL11" s="259">
        <v>28.55498747</v>
      </c>
      <c r="AM11" s="268">
        <v>49.004649747957586</v>
      </c>
      <c r="AN11" s="299">
        <v>2222351</v>
      </c>
      <c r="AO11" s="299">
        <v>88942</v>
      </c>
      <c r="AP11" s="298">
        <v>4</v>
      </c>
      <c r="AQ11" s="6">
        <v>2211718</v>
      </c>
      <c r="AR11" s="6">
        <v>1171075</v>
      </c>
      <c r="AS11" s="6">
        <v>41724</v>
      </c>
      <c r="AT11" s="6">
        <v>1129351</v>
      </c>
      <c r="AU11" s="6">
        <v>637729</v>
      </c>
      <c r="AV11" s="6">
        <v>45293</v>
      </c>
      <c r="AW11" s="6">
        <v>592436</v>
      </c>
      <c r="AX11" s="6">
        <v>402914</v>
      </c>
      <c r="AY11" s="6">
        <v>99129</v>
      </c>
      <c r="AZ11" s="6">
        <v>303785</v>
      </c>
      <c r="BA11" s="250">
        <f t="shared" si="12"/>
        <v>22.414663758555111</v>
      </c>
      <c r="BB11" s="250">
        <f t="shared" si="13"/>
        <v>55.754670779414404</v>
      </c>
      <c r="BC11" s="250">
        <f t="shared" si="14"/>
        <v>24.331975975846916</v>
      </c>
      <c r="BD11" s="250">
        <f t="shared" si="15"/>
        <v>29.247837154147078</v>
      </c>
      <c r="BE11" s="250">
        <f t="shared" si="16"/>
        <v>53.253360265597969</v>
      </c>
      <c r="BF11" s="254">
        <f t="shared" si="17"/>
        <v>14.997492066438516</v>
      </c>
      <c r="BG11" s="286">
        <v>40.200000000000003</v>
      </c>
      <c r="BH11" s="286">
        <v>72.2</v>
      </c>
      <c r="BI11" s="6">
        <v>26224</v>
      </c>
      <c r="BJ11" s="6">
        <v>42201</v>
      </c>
      <c r="BK11" s="285">
        <v>52600</v>
      </c>
      <c r="BL11" s="285">
        <v>88500</v>
      </c>
      <c r="BM11" s="297">
        <v>123.6</v>
      </c>
      <c r="BN11" s="6">
        <v>5.5</v>
      </c>
      <c r="BO11" s="6">
        <v>5</v>
      </c>
      <c r="BP11" s="263"/>
      <c r="BQ11" s="263"/>
      <c r="BR11" s="263"/>
      <c r="BS11" s="263"/>
      <c r="BT11" s="273"/>
      <c r="BU11" s="264"/>
      <c r="BV11" s="263"/>
      <c r="BW11" s="241"/>
    </row>
    <row r="12" spans="1:75" ht="14" customHeight="1">
      <c r="A12" s="260" t="s">
        <v>68</v>
      </c>
      <c r="B12" s="260" t="s">
        <v>69</v>
      </c>
      <c r="C12" s="253"/>
      <c r="D12" s="244">
        <v>568617</v>
      </c>
      <c r="E12" s="253">
        <v>56936</v>
      </c>
      <c r="F12" s="253">
        <f t="shared" si="0"/>
        <v>511681</v>
      </c>
      <c r="G12" s="244">
        <v>21310</v>
      </c>
      <c r="H12" s="244">
        <v>395023</v>
      </c>
      <c r="I12" s="6">
        <v>3546</v>
      </c>
      <c r="J12" s="6">
        <v>21979</v>
      </c>
      <c r="K12" s="6">
        <v>32080</v>
      </c>
      <c r="L12" s="6">
        <v>94679</v>
      </c>
      <c r="M12" s="259">
        <f t="shared" si="1"/>
        <v>37.427989321343262</v>
      </c>
      <c r="N12" s="259">
        <f t="shared" si="2"/>
        <v>77.201029547706483</v>
      </c>
      <c r="O12" s="259">
        <f t="shared" si="3"/>
        <v>6.228045524799775</v>
      </c>
      <c r="P12" s="259">
        <f t="shared" si="4"/>
        <v>4.2954497040148061</v>
      </c>
      <c r="Q12" s="259">
        <f t="shared" si="5"/>
        <v>56.343965153856971</v>
      </c>
      <c r="R12" s="268">
        <f t="shared" si="6"/>
        <v>18.503520748278714</v>
      </c>
      <c r="S12" s="6">
        <v>558088</v>
      </c>
      <c r="T12" s="6">
        <v>56437</v>
      </c>
      <c r="U12" s="6">
        <v>501651</v>
      </c>
      <c r="V12" s="6">
        <v>12647</v>
      </c>
      <c r="W12" s="6">
        <v>43790</v>
      </c>
      <c r="X12" s="6">
        <v>51318</v>
      </c>
      <c r="Y12" s="6">
        <v>450333</v>
      </c>
      <c r="Z12" s="250">
        <f t="shared" si="7"/>
        <v>22.409057887556035</v>
      </c>
      <c r="AA12" s="250">
        <f t="shared" si="8"/>
        <v>10.229821130626672</v>
      </c>
      <c r="AB12" s="250">
        <f t="shared" si="9"/>
        <v>77.590942112443955</v>
      </c>
      <c r="AC12" s="254">
        <f t="shared" si="10"/>
        <v>89.770178869373325</v>
      </c>
      <c r="AD12" s="258">
        <v>21.97</v>
      </c>
      <c r="AE12" s="253">
        <v>566615</v>
      </c>
      <c r="AF12" s="301">
        <v>10663</v>
      </c>
      <c r="AG12" s="250">
        <f t="shared" si="11"/>
        <v>1.8818774652983068</v>
      </c>
      <c r="AH12" s="301">
        <v>733</v>
      </c>
      <c r="AI12" s="300">
        <v>17.599999999999998</v>
      </c>
      <c r="AJ12" s="300">
        <v>125</v>
      </c>
      <c r="AK12" s="300">
        <v>108</v>
      </c>
      <c r="AL12" s="259">
        <v>23.47193167</v>
      </c>
      <c r="AM12" s="268">
        <v>45.705945465265764</v>
      </c>
      <c r="AN12" s="299">
        <v>582469</v>
      </c>
      <c r="AO12" s="299">
        <v>28983</v>
      </c>
      <c r="AP12" s="298">
        <v>5</v>
      </c>
      <c r="AQ12" s="6">
        <v>568617</v>
      </c>
      <c r="AR12" s="6">
        <v>307670</v>
      </c>
      <c r="AS12" s="6">
        <v>13122</v>
      </c>
      <c r="AT12" s="6">
        <v>294548</v>
      </c>
      <c r="AU12" s="6">
        <v>145790</v>
      </c>
      <c r="AV12" s="6">
        <v>12096</v>
      </c>
      <c r="AW12" s="6">
        <v>133694</v>
      </c>
      <c r="AX12" s="6">
        <v>115157</v>
      </c>
      <c r="AY12" s="6">
        <v>31718</v>
      </c>
      <c r="AZ12" s="6">
        <v>83439</v>
      </c>
      <c r="BA12" s="250">
        <f t="shared" si="12"/>
        <v>23.046929886188</v>
      </c>
      <c r="BB12" s="250">
        <f t="shared" si="13"/>
        <v>57.564771801180811</v>
      </c>
      <c r="BC12" s="250">
        <f t="shared" si="14"/>
        <v>21.244906561753549</v>
      </c>
      <c r="BD12" s="250">
        <f t="shared" si="15"/>
        <v>26.128388585857206</v>
      </c>
      <c r="BE12" s="250">
        <f t="shared" si="16"/>
        <v>55.708163552058451</v>
      </c>
      <c r="BF12" s="254">
        <f t="shared" si="17"/>
        <v>16.306839612961983</v>
      </c>
      <c r="BG12" s="286">
        <v>37</v>
      </c>
      <c r="BH12" s="286">
        <v>67.099999999999994</v>
      </c>
      <c r="BI12" s="6">
        <v>24434</v>
      </c>
      <c r="BJ12" s="6">
        <v>36695</v>
      </c>
      <c r="BK12" s="285">
        <v>50600</v>
      </c>
      <c r="BL12" s="285">
        <v>72800</v>
      </c>
      <c r="BM12" s="297">
        <v>103.7</v>
      </c>
      <c r="BN12" s="6">
        <v>4.7</v>
      </c>
      <c r="BO12" s="6">
        <v>4.9000000000000004</v>
      </c>
      <c r="BP12" s="263"/>
      <c r="BQ12" s="263"/>
      <c r="BR12" s="263"/>
      <c r="BS12" s="263"/>
      <c r="BT12" s="273"/>
      <c r="BU12" s="264"/>
      <c r="BV12" s="263"/>
      <c r="BW12" s="241"/>
    </row>
    <row r="13" spans="1:75" ht="14" customHeight="1">
      <c r="A13" s="260" t="s">
        <v>70</v>
      </c>
      <c r="B13" s="260" t="s">
        <v>71</v>
      </c>
      <c r="C13" s="253"/>
      <c r="D13" s="244">
        <v>473613</v>
      </c>
      <c r="E13" s="253">
        <v>46270</v>
      </c>
      <c r="F13" s="253">
        <f t="shared" si="0"/>
        <v>427343</v>
      </c>
      <c r="G13" s="244">
        <v>16802</v>
      </c>
      <c r="H13" s="244">
        <v>332233</v>
      </c>
      <c r="I13" s="6">
        <v>4352</v>
      </c>
      <c r="J13" s="6">
        <v>23646</v>
      </c>
      <c r="K13" s="6">
        <v>25116</v>
      </c>
      <c r="L13" s="6">
        <v>71464</v>
      </c>
      <c r="M13" s="259">
        <f t="shared" si="1"/>
        <v>36.312945753187812</v>
      </c>
      <c r="N13" s="259">
        <f t="shared" si="2"/>
        <v>77.743873188516019</v>
      </c>
      <c r="O13" s="259">
        <f t="shared" si="3"/>
        <v>9.4056624162524312</v>
      </c>
      <c r="P13" s="259">
        <f t="shared" si="4"/>
        <v>5.5332601680617213</v>
      </c>
      <c r="Q13" s="259">
        <f t="shared" si="5"/>
        <v>54.281391830559755</v>
      </c>
      <c r="R13" s="268">
        <f t="shared" si="6"/>
        <v>16.722866643422265</v>
      </c>
      <c r="S13" s="6">
        <v>449668</v>
      </c>
      <c r="T13" s="6">
        <v>44954</v>
      </c>
      <c r="U13" s="6">
        <v>404714</v>
      </c>
      <c r="V13" s="6">
        <v>16624</v>
      </c>
      <c r="W13" s="6">
        <v>28330</v>
      </c>
      <c r="X13" s="6">
        <v>51665</v>
      </c>
      <c r="Y13" s="6">
        <v>353049</v>
      </c>
      <c r="Z13" s="250">
        <f t="shared" si="7"/>
        <v>36.980024024558439</v>
      </c>
      <c r="AA13" s="250">
        <f t="shared" si="8"/>
        <v>12.765804988213899</v>
      </c>
      <c r="AB13" s="250">
        <f t="shared" si="9"/>
        <v>63.019975975441568</v>
      </c>
      <c r="AC13" s="254">
        <f t="shared" si="10"/>
        <v>87.234195011786099</v>
      </c>
      <c r="AD13" s="258">
        <v>32.020000000000003</v>
      </c>
      <c r="AE13" s="253">
        <v>461142</v>
      </c>
      <c r="AF13" s="301">
        <v>17745</v>
      </c>
      <c r="AG13" s="250">
        <f t="shared" si="11"/>
        <v>3.8480554796570257</v>
      </c>
      <c r="AH13" s="301">
        <v>733</v>
      </c>
      <c r="AI13" s="300">
        <v>16.900000000000002</v>
      </c>
      <c r="AJ13" s="300">
        <v>206</v>
      </c>
      <c r="AK13" s="300">
        <v>196</v>
      </c>
      <c r="AL13" s="259">
        <v>23.204701839999998</v>
      </c>
      <c r="AM13" s="268">
        <v>44.236676417243253</v>
      </c>
      <c r="AN13" s="299">
        <v>489658</v>
      </c>
      <c r="AO13" s="299">
        <v>14970</v>
      </c>
      <c r="AP13" s="298">
        <v>3.1</v>
      </c>
      <c r="AQ13" s="6">
        <v>473613</v>
      </c>
      <c r="AR13" s="6">
        <v>271065</v>
      </c>
      <c r="AS13" s="6">
        <v>11105</v>
      </c>
      <c r="AT13" s="6">
        <v>259960</v>
      </c>
      <c r="AU13" s="6">
        <v>113639</v>
      </c>
      <c r="AV13" s="6">
        <v>8795</v>
      </c>
      <c r="AW13" s="6">
        <v>104844</v>
      </c>
      <c r="AX13" s="6">
        <v>88909</v>
      </c>
      <c r="AY13" s="6">
        <v>26370</v>
      </c>
      <c r="AZ13" s="6">
        <v>62539</v>
      </c>
      <c r="BA13" s="250">
        <f t="shared" si="12"/>
        <v>24.000432245515452</v>
      </c>
      <c r="BB13" s="250">
        <f t="shared" si="13"/>
        <v>60.831697254898287</v>
      </c>
      <c r="BC13" s="250">
        <f t="shared" si="14"/>
        <v>19.007996542035876</v>
      </c>
      <c r="BD13" s="250">
        <f t="shared" si="15"/>
        <v>24.533922399571303</v>
      </c>
      <c r="BE13" s="250">
        <f t="shared" si="16"/>
        <v>56.991571212448669</v>
      </c>
      <c r="BF13" s="254">
        <f t="shared" si="17"/>
        <v>14.634380345530406</v>
      </c>
      <c r="BG13" s="286">
        <v>44.1</v>
      </c>
      <c r="BH13" s="286">
        <v>72.400000000000006</v>
      </c>
      <c r="BI13" s="6">
        <v>31592</v>
      </c>
      <c r="BJ13" s="6">
        <v>54557</v>
      </c>
      <c r="BK13" s="285">
        <v>46700</v>
      </c>
      <c r="BL13" s="285">
        <v>98500</v>
      </c>
      <c r="BM13" s="297">
        <v>150.19999999999999</v>
      </c>
      <c r="BN13" s="6">
        <v>6.8</v>
      </c>
      <c r="BO13" s="6">
        <v>6.1</v>
      </c>
      <c r="BP13" s="263"/>
      <c r="BQ13" s="263"/>
      <c r="BR13" s="263"/>
      <c r="BS13" s="263"/>
      <c r="BT13" s="273"/>
      <c r="BU13" s="264"/>
      <c r="BV13" s="263"/>
      <c r="BW13" s="241"/>
    </row>
    <row r="14" spans="1:75" ht="14" customHeight="1">
      <c r="A14" s="260" t="s">
        <v>72</v>
      </c>
      <c r="B14" s="260" t="s">
        <v>73</v>
      </c>
      <c r="C14" s="253"/>
      <c r="D14" s="244">
        <v>12152482</v>
      </c>
      <c r="E14" s="253">
        <v>1217071</v>
      </c>
      <c r="F14" s="253">
        <f t="shared" si="0"/>
        <v>10935411</v>
      </c>
      <c r="G14" s="244">
        <v>400140</v>
      </c>
      <c r="H14" s="244">
        <v>8209461</v>
      </c>
      <c r="I14" s="6">
        <v>68132</v>
      </c>
      <c r="J14" s="6">
        <v>506223</v>
      </c>
      <c r="K14" s="6">
        <v>748799</v>
      </c>
      <c r="L14" s="6">
        <v>2219727</v>
      </c>
      <c r="M14" s="259">
        <f t="shared" si="1"/>
        <v>32.877293107797328</v>
      </c>
      <c r="N14" s="259">
        <f t="shared" si="2"/>
        <v>75.072267516968495</v>
      </c>
      <c r="O14" s="259">
        <f t="shared" si="3"/>
        <v>5.5980300245425285</v>
      </c>
      <c r="P14" s="259">
        <f t="shared" si="4"/>
        <v>4.6292087238422042</v>
      </c>
      <c r="Q14" s="259">
        <f t="shared" si="5"/>
        <v>61.524676867660148</v>
      </c>
      <c r="R14" s="268">
        <f t="shared" si="6"/>
        <v>20.298523759189298</v>
      </c>
      <c r="S14" s="6">
        <v>12058401</v>
      </c>
      <c r="T14" s="6">
        <v>1214217</v>
      </c>
      <c r="U14" s="6">
        <v>10844184</v>
      </c>
      <c r="V14" s="6">
        <v>313917</v>
      </c>
      <c r="W14" s="6">
        <v>900300</v>
      </c>
      <c r="X14" s="6">
        <v>1385739</v>
      </c>
      <c r="Y14" s="6">
        <v>9458445</v>
      </c>
      <c r="Z14" s="250">
        <f t="shared" si="7"/>
        <v>25.853451236475856</v>
      </c>
      <c r="AA14" s="250">
        <f t="shared" si="8"/>
        <v>12.778637839416962</v>
      </c>
      <c r="AB14" s="250">
        <f t="shared" si="9"/>
        <v>74.146548763524152</v>
      </c>
      <c r="AC14" s="254">
        <f t="shared" si="10"/>
        <v>87.221362160583041</v>
      </c>
      <c r="AD14" s="258">
        <v>22.86</v>
      </c>
      <c r="AE14" s="253">
        <v>11833949</v>
      </c>
      <c r="AF14" s="301">
        <v>271933</v>
      </c>
      <c r="AG14" s="250">
        <f t="shared" si="11"/>
        <v>2.2979057962815288</v>
      </c>
      <c r="AH14" s="301">
        <v>733</v>
      </c>
      <c r="AI14" s="300">
        <v>22</v>
      </c>
      <c r="AJ14" s="300">
        <v>115.99999999999999</v>
      </c>
      <c r="AK14" s="300">
        <v>100</v>
      </c>
      <c r="AL14" s="259">
        <v>26.2302252</v>
      </c>
      <c r="AM14" s="268">
        <v>52.71830438305328</v>
      </c>
      <c r="AN14" s="299">
        <v>12712173</v>
      </c>
      <c r="AO14" s="299">
        <v>583324</v>
      </c>
      <c r="AP14" s="298">
        <v>4.5999999999999996</v>
      </c>
      <c r="AQ14" s="6">
        <v>12152482</v>
      </c>
      <c r="AR14" s="6">
        <v>6272221</v>
      </c>
      <c r="AS14" s="6">
        <v>249984</v>
      </c>
      <c r="AT14" s="6">
        <v>6022237</v>
      </c>
      <c r="AU14" s="6">
        <v>2998471</v>
      </c>
      <c r="AV14" s="6">
        <v>227817</v>
      </c>
      <c r="AW14" s="6">
        <v>2770654</v>
      </c>
      <c r="AX14" s="6">
        <v>2881790</v>
      </c>
      <c r="AY14" s="6">
        <v>739270</v>
      </c>
      <c r="AZ14" s="6">
        <v>2142520</v>
      </c>
      <c r="BA14" s="250">
        <f t="shared" si="12"/>
        <v>20.5398041691898</v>
      </c>
      <c r="BB14" s="250">
        <f t="shared" si="13"/>
        <v>55.070970812162436</v>
      </c>
      <c r="BC14" s="250">
        <f t="shared" si="14"/>
        <v>18.718464247361084</v>
      </c>
      <c r="BD14" s="250">
        <f t="shared" si="15"/>
        <v>25.336532847279358</v>
      </c>
      <c r="BE14" s="250">
        <f t="shared" si="16"/>
        <v>60.741731583449123</v>
      </c>
      <c r="BF14" s="254">
        <f t="shared" si="17"/>
        <v>19.59249634055821</v>
      </c>
      <c r="BG14" s="286">
        <v>34.1</v>
      </c>
      <c r="BH14" s="286">
        <v>68.3</v>
      </c>
      <c r="BI14" s="6">
        <v>22241</v>
      </c>
      <c r="BJ14" s="6">
        <v>30840</v>
      </c>
      <c r="BK14" s="285">
        <v>44900</v>
      </c>
      <c r="BL14" s="285">
        <v>60700</v>
      </c>
      <c r="BM14" s="297">
        <v>100.5</v>
      </c>
      <c r="BN14" s="6">
        <v>7</v>
      </c>
      <c r="BO14" s="6">
        <v>5.8</v>
      </c>
      <c r="BP14" s="263"/>
      <c r="BQ14" s="263"/>
      <c r="BR14" s="263"/>
      <c r="BS14" s="263"/>
      <c r="BT14" s="273"/>
      <c r="BU14" s="264"/>
      <c r="BV14" s="263"/>
      <c r="BW14" s="241"/>
    </row>
    <row r="15" spans="1:75" ht="14" customHeight="1">
      <c r="A15" s="260" t="s">
        <v>74</v>
      </c>
      <c r="B15" s="260" t="s">
        <v>75</v>
      </c>
      <c r="C15" s="253"/>
      <c r="D15" s="244">
        <v>6288889</v>
      </c>
      <c r="E15" s="253">
        <v>666095</v>
      </c>
      <c r="F15" s="253">
        <f t="shared" si="0"/>
        <v>5622794</v>
      </c>
      <c r="G15" s="244">
        <v>222594</v>
      </c>
      <c r="H15" s="244">
        <v>4231322</v>
      </c>
      <c r="I15" s="6">
        <v>35888</v>
      </c>
      <c r="J15" s="6">
        <v>265045</v>
      </c>
      <c r="K15" s="6">
        <v>407613</v>
      </c>
      <c r="L15" s="6">
        <v>1126427</v>
      </c>
      <c r="M15" s="259">
        <f t="shared" si="1"/>
        <v>33.417755725534647</v>
      </c>
      <c r="N15" s="259">
        <f t="shared" si="2"/>
        <v>75.253014782330624</v>
      </c>
      <c r="O15" s="259">
        <f t="shared" si="3"/>
        <v>5.3878200556977607</v>
      </c>
      <c r="P15" s="259">
        <f t="shared" si="4"/>
        <v>4.7137597429320728</v>
      </c>
      <c r="Q15" s="259">
        <f t="shared" si="5"/>
        <v>61.194424218767594</v>
      </c>
      <c r="R15" s="268">
        <f t="shared" si="6"/>
        <v>20.033225474737293</v>
      </c>
      <c r="S15" s="6">
        <v>6204409</v>
      </c>
      <c r="T15" s="6">
        <v>662936</v>
      </c>
      <c r="U15" s="6">
        <v>5541473</v>
      </c>
      <c r="V15" s="6">
        <v>178263</v>
      </c>
      <c r="W15" s="6">
        <v>484673</v>
      </c>
      <c r="X15" s="6">
        <v>727808</v>
      </c>
      <c r="Y15" s="6">
        <v>4813665</v>
      </c>
      <c r="Z15" s="250">
        <f t="shared" si="7"/>
        <v>26.889926026041728</v>
      </c>
      <c r="AA15" s="250">
        <f t="shared" si="8"/>
        <v>13.133836436629757</v>
      </c>
      <c r="AB15" s="250">
        <f t="shared" si="9"/>
        <v>73.110073973958265</v>
      </c>
      <c r="AC15" s="254">
        <f t="shared" si="10"/>
        <v>86.86616356337025</v>
      </c>
      <c r="AD15" s="258">
        <v>18.420000000000002</v>
      </c>
      <c r="AE15" s="253">
        <v>6198786</v>
      </c>
      <c r="AF15" s="301">
        <v>160607</v>
      </c>
      <c r="AG15" s="250">
        <f t="shared" si="11"/>
        <v>2.5909428071883753</v>
      </c>
      <c r="AH15" s="301">
        <v>733</v>
      </c>
      <c r="AI15" s="300">
        <v>21.3</v>
      </c>
      <c r="AJ15" s="300">
        <v>100</v>
      </c>
      <c r="AK15" s="300">
        <v>95</v>
      </c>
      <c r="AL15" s="259">
        <v>21.453464790000002</v>
      </c>
      <c r="AM15" s="268">
        <v>45.777714170135674</v>
      </c>
      <c r="AN15" s="299">
        <v>6553315</v>
      </c>
      <c r="AO15" s="299">
        <v>301911</v>
      </c>
      <c r="AP15" s="298">
        <v>4.5999999999999996</v>
      </c>
      <c r="AQ15" s="6">
        <v>6288889</v>
      </c>
      <c r="AR15" s="6">
        <v>3318375</v>
      </c>
      <c r="AS15" s="6">
        <v>145568</v>
      </c>
      <c r="AT15" s="6">
        <v>3172807</v>
      </c>
      <c r="AU15" s="6">
        <v>1508348</v>
      </c>
      <c r="AV15" s="6">
        <v>118414</v>
      </c>
      <c r="AW15" s="6">
        <v>1389934</v>
      </c>
      <c r="AX15" s="6">
        <v>1462166</v>
      </c>
      <c r="AY15" s="6">
        <v>402113</v>
      </c>
      <c r="AZ15" s="6">
        <v>1060053</v>
      </c>
      <c r="BA15" s="250">
        <f t="shared" si="12"/>
        <v>21.853939753338487</v>
      </c>
      <c r="BB15" s="250">
        <f t="shared" si="13"/>
        <v>56.427587423618931</v>
      </c>
      <c r="BC15" s="250">
        <f t="shared" si="14"/>
        <v>17.777344072542206</v>
      </c>
      <c r="BD15" s="250">
        <f t="shared" si="15"/>
        <v>24.719632268228214</v>
      </c>
      <c r="BE15" s="250">
        <f t="shared" si="16"/>
        <v>60.368716174119307</v>
      </c>
      <c r="BF15" s="254">
        <f t="shared" si="17"/>
        <v>18.852780308152852</v>
      </c>
      <c r="BG15" s="286">
        <v>34.5</v>
      </c>
      <c r="BH15" s="286">
        <v>68.3</v>
      </c>
      <c r="BI15" s="6">
        <v>23980</v>
      </c>
      <c r="BJ15" s="6">
        <v>32332</v>
      </c>
      <c r="BK15" s="285">
        <v>43400</v>
      </c>
      <c r="BL15" s="285">
        <v>65700</v>
      </c>
      <c r="BM15" s="297">
        <v>92.7</v>
      </c>
      <c r="BN15" s="6">
        <v>5.6</v>
      </c>
      <c r="BO15" s="6">
        <v>5.4</v>
      </c>
      <c r="BP15" s="263"/>
      <c r="BQ15" s="263"/>
      <c r="BR15" s="263"/>
      <c r="BS15" s="263"/>
      <c r="BT15" s="273"/>
      <c r="BU15" s="264"/>
      <c r="BV15" s="263"/>
      <c r="BW15" s="241"/>
    </row>
    <row r="16" spans="1:75" ht="14" customHeight="1">
      <c r="A16" s="260" t="s">
        <v>76</v>
      </c>
      <c r="B16" s="260" t="s">
        <v>77</v>
      </c>
      <c r="C16" s="253"/>
      <c r="D16" s="244">
        <v>822690</v>
      </c>
      <c r="E16" s="253">
        <v>64362</v>
      </c>
      <c r="F16" s="253">
        <f t="shared" si="0"/>
        <v>758328</v>
      </c>
      <c r="G16" s="244">
        <v>27187</v>
      </c>
      <c r="H16" s="244">
        <v>594377</v>
      </c>
      <c r="I16" s="6">
        <v>2853</v>
      </c>
      <c r="J16" s="6">
        <v>26800</v>
      </c>
      <c r="K16" s="6">
        <v>34322</v>
      </c>
      <c r="L16" s="6">
        <v>137151</v>
      </c>
      <c r="M16" s="259">
        <f t="shared" si="1"/>
        <v>42.240763183244773</v>
      </c>
      <c r="N16" s="259">
        <f t="shared" si="2"/>
        <v>78.379935858889553</v>
      </c>
      <c r="O16" s="259">
        <f t="shared" si="3"/>
        <v>4.4327398154190361</v>
      </c>
      <c r="P16" s="259">
        <f t="shared" si="4"/>
        <v>3.5340907892099462</v>
      </c>
      <c r="Q16" s="259">
        <f t="shared" si="5"/>
        <v>53.326497001336193</v>
      </c>
      <c r="R16" s="268">
        <f t="shared" si="6"/>
        <v>18.085973351900499</v>
      </c>
      <c r="S16" s="6">
        <v>814340</v>
      </c>
      <c r="T16" s="6">
        <v>64177</v>
      </c>
      <c r="U16" s="6">
        <v>750163</v>
      </c>
      <c r="V16" s="6">
        <v>14075</v>
      </c>
      <c r="W16" s="6">
        <v>50102</v>
      </c>
      <c r="X16" s="6">
        <v>66109</v>
      </c>
      <c r="Y16" s="6">
        <v>684054</v>
      </c>
      <c r="Z16" s="250">
        <f t="shared" si="7"/>
        <v>21.931533103759914</v>
      </c>
      <c r="AA16" s="250">
        <f t="shared" si="8"/>
        <v>8.8126180576754649</v>
      </c>
      <c r="AB16" s="250">
        <f t="shared" si="9"/>
        <v>78.068466896240082</v>
      </c>
      <c r="AC16" s="254">
        <f t="shared" si="10"/>
        <v>91.187381942324535</v>
      </c>
      <c r="AD16" s="258">
        <v>36.82</v>
      </c>
      <c r="AE16" s="253">
        <v>831538</v>
      </c>
      <c r="AF16" s="301">
        <v>13846</v>
      </c>
      <c r="AG16" s="250">
        <f t="shared" si="11"/>
        <v>1.6651073071825944</v>
      </c>
      <c r="AH16" s="301">
        <v>733</v>
      </c>
      <c r="AI16" s="300">
        <v>15.2</v>
      </c>
      <c r="AJ16" s="300">
        <v>188</v>
      </c>
      <c r="AK16" s="300">
        <v>167</v>
      </c>
      <c r="AL16" s="259">
        <v>29.30898552</v>
      </c>
      <c r="AM16" s="268">
        <v>51.092322235059342</v>
      </c>
      <c r="AN16" s="299">
        <v>856110</v>
      </c>
      <c r="AO16" s="299">
        <v>23058</v>
      </c>
      <c r="AP16" s="298">
        <v>2.7</v>
      </c>
      <c r="AQ16" s="6">
        <v>822690</v>
      </c>
      <c r="AR16" s="6">
        <v>455523</v>
      </c>
      <c r="AS16" s="6">
        <v>17805</v>
      </c>
      <c r="AT16" s="6">
        <v>437718</v>
      </c>
      <c r="AU16" s="6">
        <v>208350</v>
      </c>
      <c r="AV16" s="6">
        <v>12929</v>
      </c>
      <c r="AW16" s="6">
        <v>195421</v>
      </c>
      <c r="AX16" s="6">
        <v>158817</v>
      </c>
      <c r="AY16" s="6">
        <v>33628</v>
      </c>
      <c r="AZ16" s="6">
        <v>125189</v>
      </c>
      <c r="BA16" s="250">
        <f t="shared" si="12"/>
        <v>27.663838911158756</v>
      </c>
      <c r="BB16" s="250">
        <f t="shared" si="13"/>
        <v>57.721460898186535</v>
      </c>
      <c r="BC16" s="250">
        <f t="shared" si="14"/>
        <v>20.087940088872315</v>
      </c>
      <c r="BD16" s="250">
        <f t="shared" si="15"/>
        <v>25.769983437246154</v>
      </c>
      <c r="BE16" s="250">
        <f t="shared" si="16"/>
        <v>52.248220999968929</v>
      </c>
      <c r="BF16" s="254">
        <f t="shared" si="17"/>
        <v>16.508555664567311</v>
      </c>
      <c r="BG16" s="286">
        <v>43</v>
      </c>
      <c r="BH16" s="286">
        <v>73.5</v>
      </c>
      <c r="BI16" s="6">
        <v>29948</v>
      </c>
      <c r="BJ16" s="6">
        <v>37018</v>
      </c>
      <c r="BK16" s="285">
        <v>70800</v>
      </c>
      <c r="BL16" s="285">
        <v>86500</v>
      </c>
      <c r="BM16" s="297">
        <v>132.30000000000001</v>
      </c>
      <c r="BN16" s="6">
        <v>6.5</v>
      </c>
      <c r="BO16" s="6">
        <v>4.7</v>
      </c>
      <c r="BP16" s="263"/>
      <c r="BQ16" s="263"/>
      <c r="BR16" s="263"/>
      <c r="BS16" s="263"/>
      <c r="BT16" s="273"/>
      <c r="BU16" s="264"/>
      <c r="BV16" s="263"/>
      <c r="BW16" s="241"/>
    </row>
    <row r="17" spans="1:75" ht="14" customHeight="1">
      <c r="A17" s="260" t="s">
        <v>78</v>
      </c>
      <c r="B17" s="260" t="s">
        <v>79</v>
      </c>
      <c r="C17" s="253"/>
      <c r="D17" s="244">
        <v>978304</v>
      </c>
      <c r="E17" s="253">
        <v>113104</v>
      </c>
      <c r="F17" s="253">
        <f t="shared" si="0"/>
        <v>865200</v>
      </c>
      <c r="G17" s="244">
        <v>46878</v>
      </c>
      <c r="H17" s="244">
        <v>668702</v>
      </c>
      <c r="I17" s="6">
        <v>5453</v>
      </c>
      <c r="J17" s="6">
        <v>28382</v>
      </c>
      <c r="K17" s="6">
        <v>60773</v>
      </c>
      <c r="L17" s="6">
        <v>168116</v>
      </c>
      <c r="M17" s="259">
        <f t="shared" si="1"/>
        <v>41.446810015560899</v>
      </c>
      <c r="N17" s="259">
        <f t="shared" si="2"/>
        <v>77.288719371243644</v>
      </c>
      <c r="O17" s="259">
        <f t="shared" si="3"/>
        <v>4.8212264818220403</v>
      </c>
      <c r="P17" s="259">
        <f t="shared" si="4"/>
        <v>3.2803975959315763</v>
      </c>
      <c r="Q17" s="259">
        <f t="shared" si="5"/>
        <v>53.731963502617063</v>
      </c>
      <c r="R17" s="268">
        <f t="shared" si="6"/>
        <v>19.430883032824781</v>
      </c>
      <c r="S17" s="6">
        <v>970413</v>
      </c>
      <c r="T17" s="6">
        <v>112623</v>
      </c>
      <c r="U17" s="6">
        <v>857790</v>
      </c>
      <c r="V17" s="6">
        <v>28160</v>
      </c>
      <c r="W17" s="6">
        <v>84463</v>
      </c>
      <c r="X17" s="6">
        <v>104934</v>
      </c>
      <c r="Y17" s="6">
        <v>752856</v>
      </c>
      <c r="Z17" s="250">
        <f t="shared" si="7"/>
        <v>25.003773651918348</v>
      </c>
      <c r="AA17" s="250">
        <f t="shared" si="8"/>
        <v>12.233064036652328</v>
      </c>
      <c r="AB17" s="250">
        <f t="shared" si="9"/>
        <v>74.996226348081649</v>
      </c>
      <c r="AC17" s="254">
        <f t="shared" si="10"/>
        <v>87.766935963347663</v>
      </c>
      <c r="AD17" s="258">
        <v>15.47</v>
      </c>
      <c r="AE17" s="253">
        <v>954843</v>
      </c>
      <c r="AF17" s="301">
        <v>21177</v>
      </c>
      <c r="AG17" s="250">
        <f t="shared" si="11"/>
        <v>2.2178515211401248</v>
      </c>
      <c r="AH17" s="301">
        <v>786</v>
      </c>
      <c r="AI17" s="300">
        <v>23.400000000000002</v>
      </c>
      <c r="AJ17" s="300">
        <v>75</v>
      </c>
      <c r="AK17" s="300">
        <v>66</v>
      </c>
      <c r="AL17" s="259">
        <v>20.4683633</v>
      </c>
      <c r="AM17" s="268">
        <v>41.980518967957856</v>
      </c>
      <c r="AN17" s="299">
        <v>1028954</v>
      </c>
      <c r="AO17" s="299">
        <v>47608</v>
      </c>
      <c r="AP17" s="298">
        <v>4.5999999999999996</v>
      </c>
      <c r="AQ17" s="6">
        <v>978304</v>
      </c>
      <c r="AR17" s="6">
        <v>497996</v>
      </c>
      <c r="AS17" s="6">
        <v>28945</v>
      </c>
      <c r="AT17" s="6">
        <v>469051</v>
      </c>
      <c r="AU17" s="6">
        <v>289292</v>
      </c>
      <c r="AV17" s="6">
        <v>27679</v>
      </c>
      <c r="AW17" s="6">
        <v>261613</v>
      </c>
      <c r="AX17" s="6">
        <v>191016</v>
      </c>
      <c r="AY17" s="6">
        <v>56480</v>
      </c>
      <c r="AZ17" s="6">
        <v>134536</v>
      </c>
      <c r="BA17" s="250">
        <f t="shared" si="12"/>
        <v>25.59149101711699</v>
      </c>
      <c r="BB17" s="250">
        <f t="shared" si="13"/>
        <v>54.213014331946376</v>
      </c>
      <c r="BC17" s="250">
        <f t="shared" si="14"/>
        <v>24.472167208940444</v>
      </c>
      <c r="BD17" s="250">
        <f t="shared" si="15"/>
        <v>30.237286176606563</v>
      </c>
      <c r="BE17" s="250">
        <f t="shared" si="16"/>
        <v>49.936341773942566</v>
      </c>
      <c r="BF17" s="254">
        <f t="shared" si="17"/>
        <v>15.549699491447063</v>
      </c>
      <c r="BG17" s="286">
        <v>43.7</v>
      </c>
      <c r="BH17" s="286">
        <v>70.099999999999994</v>
      </c>
      <c r="BI17" s="6">
        <v>19945</v>
      </c>
      <c r="BJ17" s="6">
        <v>29235</v>
      </c>
      <c r="BK17" s="285">
        <v>44500</v>
      </c>
      <c r="BL17" s="285">
        <v>61700</v>
      </c>
      <c r="BM17" s="297">
        <v>92.1</v>
      </c>
      <c r="BN17" s="6">
        <v>6.9</v>
      </c>
      <c r="BO17" s="6">
        <v>6</v>
      </c>
      <c r="BP17" s="263"/>
      <c r="BQ17" s="263"/>
      <c r="BR17" s="263"/>
      <c r="BS17" s="263"/>
      <c r="BT17" s="273"/>
      <c r="BU17" s="264"/>
      <c r="BV17" s="263"/>
      <c r="BW17" s="241"/>
    </row>
    <row r="18" spans="1:75" ht="14" customHeight="1">
      <c r="A18" s="260" t="s">
        <v>80</v>
      </c>
      <c r="B18" s="260" t="s">
        <v>81</v>
      </c>
      <c r="C18" s="253"/>
      <c r="D18" s="244">
        <v>7890375</v>
      </c>
      <c r="E18" s="253">
        <v>670858</v>
      </c>
      <c r="F18" s="253">
        <f t="shared" si="0"/>
        <v>7219517</v>
      </c>
      <c r="G18" s="244">
        <v>245843</v>
      </c>
      <c r="H18" s="244">
        <v>5584318</v>
      </c>
      <c r="I18" s="6">
        <v>43363</v>
      </c>
      <c r="J18" s="6">
        <v>360178</v>
      </c>
      <c r="K18" s="6">
        <v>381652</v>
      </c>
      <c r="L18" s="6">
        <v>1275021</v>
      </c>
      <c r="M18" s="259">
        <f t="shared" si="1"/>
        <v>36.646056244391509</v>
      </c>
      <c r="N18" s="259">
        <f t="shared" si="2"/>
        <v>77.350299195915738</v>
      </c>
      <c r="O18" s="259">
        <f t="shared" si="3"/>
        <v>6.4638120138688064</v>
      </c>
      <c r="P18" s="259">
        <f t="shared" si="4"/>
        <v>4.988948706679408</v>
      </c>
      <c r="Q18" s="259">
        <f t="shared" si="5"/>
        <v>56.89013174173968</v>
      </c>
      <c r="R18" s="268">
        <f t="shared" si="6"/>
        <v>17.660752097404856</v>
      </c>
      <c r="S18" s="6">
        <v>7799504</v>
      </c>
      <c r="T18" s="6">
        <v>666886</v>
      </c>
      <c r="U18" s="6">
        <v>7132618</v>
      </c>
      <c r="V18" s="6">
        <v>175161</v>
      </c>
      <c r="W18" s="6">
        <v>491725</v>
      </c>
      <c r="X18" s="6">
        <v>779088</v>
      </c>
      <c r="Y18" s="6">
        <v>6353530</v>
      </c>
      <c r="Z18" s="250">
        <f t="shared" si="7"/>
        <v>26.265508647654922</v>
      </c>
      <c r="AA18" s="250">
        <f t="shared" si="8"/>
        <v>10.922889743990215</v>
      </c>
      <c r="AB18" s="250">
        <f t="shared" si="9"/>
        <v>73.734491352345074</v>
      </c>
      <c r="AC18" s="254">
        <f t="shared" si="10"/>
        <v>89.077110256009789</v>
      </c>
      <c r="AD18" s="258">
        <v>20.85</v>
      </c>
      <c r="AE18" s="253">
        <v>7965239</v>
      </c>
      <c r="AF18" s="301">
        <v>168721</v>
      </c>
      <c r="AG18" s="250">
        <f t="shared" si="11"/>
        <v>2.1182164151006639</v>
      </c>
      <c r="AH18" s="301">
        <v>733</v>
      </c>
      <c r="AI18" s="300">
        <v>17.599999999999998</v>
      </c>
      <c r="AJ18" s="300">
        <v>122</v>
      </c>
      <c r="AK18" s="300">
        <v>106</v>
      </c>
      <c r="AL18" s="259">
        <v>23.937021699999999</v>
      </c>
      <c r="AM18" s="268">
        <v>45.28078254579669</v>
      </c>
      <c r="AN18" s="299">
        <v>7890853</v>
      </c>
      <c r="AO18" s="299">
        <v>307740</v>
      </c>
      <c r="AP18" s="298">
        <v>3.9</v>
      </c>
      <c r="AQ18" s="6">
        <v>7890375</v>
      </c>
      <c r="AR18" s="6">
        <v>4212184</v>
      </c>
      <c r="AS18" s="6">
        <v>146187</v>
      </c>
      <c r="AT18" s="6">
        <v>4065997</v>
      </c>
      <c r="AU18" s="6">
        <v>2099398</v>
      </c>
      <c r="AV18" s="6">
        <v>146503</v>
      </c>
      <c r="AW18" s="6">
        <v>1952895</v>
      </c>
      <c r="AX18" s="6">
        <v>1578793</v>
      </c>
      <c r="AY18" s="6">
        <v>378168</v>
      </c>
      <c r="AZ18" s="6">
        <v>1200625</v>
      </c>
      <c r="BA18" s="250">
        <f t="shared" si="12"/>
        <v>21.791049670720184</v>
      </c>
      <c r="BB18" s="250">
        <f t="shared" si="13"/>
        <v>56.319515557619717</v>
      </c>
      <c r="BC18" s="250">
        <f t="shared" si="14"/>
        <v>21.838153528764657</v>
      </c>
      <c r="BD18" s="250">
        <f t="shared" si="15"/>
        <v>27.05021679428139</v>
      </c>
      <c r="BE18" s="250">
        <f t="shared" si="16"/>
        <v>56.370796800515166</v>
      </c>
      <c r="BF18" s="254">
        <f t="shared" si="17"/>
        <v>16.630267648098894</v>
      </c>
      <c r="BG18" s="286">
        <v>38.1</v>
      </c>
      <c r="BH18" s="286">
        <v>71.099999999999994</v>
      </c>
      <c r="BI18" s="6">
        <v>23238</v>
      </c>
      <c r="BJ18" s="6">
        <v>36536</v>
      </c>
      <c r="BK18" s="285">
        <v>47900</v>
      </c>
      <c r="BL18" s="285">
        <v>74800</v>
      </c>
      <c r="BM18" s="297">
        <v>108.4</v>
      </c>
      <c r="BN18" s="6">
        <v>6.1</v>
      </c>
      <c r="BO18" s="6">
        <v>4.7</v>
      </c>
      <c r="BP18" s="263"/>
      <c r="BQ18" s="263"/>
      <c r="BR18" s="263"/>
      <c r="BS18" s="263"/>
      <c r="BT18" s="273"/>
      <c r="BU18" s="264"/>
      <c r="BV18" s="263"/>
      <c r="BW18" s="241"/>
    </row>
    <row r="19" spans="1:75" ht="14" customHeight="1">
      <c r="A19" s="260" t="s">
        <v>82</v>
      </c>
      <c r="B19" s="260" t="s">
        <v>83</v>
      </c>
      <c r="C19" s="253"/>
      <c r="D19" s="244">
        <v>4007843</v>
      </c>
      <c r="E19" s="253">
        <v>475140</v>
      </c>
      <c r="F19" s="253">
        <f t="shared" si="0"/>
        <v>3532703</v>
      </c>
      <c r="G19" s="244">
        <v>176015</v>
      </c>
      <c r="H19" s="244">
        <v>2777231</v>
      </c>
      <c r="I19" s="6">
        <v>23554</v>
      </c>
      <c r="J19" s="6">
        <v>142059</v>
      </c>
      <c r="K19" s="6">
        <v>275571</v>
      </c>
      <c r="L19" s="6">
        <v>613413</v>
      </c>
      <c r="M19" s="259">
        <f t="shared" si="1"/>
        <v>37.044870985393779</v>
      </c>
      <c r="N19" s="259">
        <f t="shared" si="2"/>
        <v>78.614901960340291</v>
      </c>
      <c r="O19" s="259">
        <f t="shared" si="3"/>
        <v>4.9572757503051736</v>
      </c>
      <c r="P19" s="259">
        <f t="shared" si="4"/>
        <v>4.0212551125865943</v>
      </c>
      <c r="Q19" s="259">
        <f t="shared" si="5"/>
        <v>57.99785326430105</v>
      </c>
      <c r="R19" s="268">
        <f t="shared" si="6"/>
        <v>17.363842927073122</v>
      </c>
      <c r="S19" s="6">
        <v>3932593</v>
      </c>
      <c r="T19" s="6">
        <v>471090</v>
      </c>
      <c r="U19" s="6">
        <v>3461503</v>
      </c>
      <c r="V19" s="6">
        <v>125854</v>
      </c>
      <c r="W19" s="6">
        <v>345236</v>
      </c>
      <c r="X19" s="6">
        <v>406159</v>
      </c>
      <c r="Y19" s="6">
        <v>3055344</v>
      </c>
      <c r="Z19" s="250">
        <f t="shared" si="7"/>
        <v>26.715489609204184</v>
      </c>
      <c r="AA19" s="250">
        <f t="shared" si="8"/>
        <v>11.733602426460413</v>
      </c>
      <c r="AB19" s="250">
        <f t="shared" si="9"/>
        <v>73.284510390795816</v>
      </c>
      <c r="AC19" s="254">
        <f t="shared" si="10"/>
        <v>88.266397573539592</v>
      </c>
      <c r="AD19" s="258">
        <v>16.03</v>
      </c>
      <c r="AE19" s="253">
        <v>4008012</v>
      </c>
      <c r="AF19" s="301">
        <v>90293</v>
      </c>
      <c r="AG19" s="250">
        <f t="shared" si="11"/>
        <v>2.2528126163294924</v>
      </c>
      <c r="AH19" s="301">
        <v>733</v>
      </c>
      <c r="AI19" s="300">
        <v>20.599999999999998</v>
      </c>
      <c r="AJ19" s="300">
        <v>85</v>
      </c>
      <c r="AK19" s="300">
        <v>73</v>
      </c>
      <c r="AL19" s="259">
        <v>16.748943050000001</v>
      </c>
      <c r="AM19" s="268">
        <v>43.463004012175226</v>
      </c>
      <c r="AN19" s="299">
        <v>4068727</v>
      </c>
      <c r="AO19" s="299">
        <v>219598</v>
      </c>
      <c r="AP19" s="298">
        <v>5.4</v>
      </c>
      <c r="AQ19" s="6">
        <v>4007843</v>
      </c>
      <c r="AR19" s="6">
        <v>2141089</v>
      </c>
      <c r="AS19" s="6">
        <v>109145</v>
      </c>
      <c r="AT19" s="6">
        <v>2031944</v>
      </c>
      <c r="AU19" s="6">
        <v>1077450</v>
      </c>
      <c r="AV19" s="6">
        <v>101776</v>
      </c>
      <c r="AW19" s="6">
        <v>975674</v>
      </c>
      <c r="AX19" s="6">
        <v>789304</v>
      </c>
      <c r="AY19" s="6">
        <v>264219</v>
      </c>
      <c r="AZ19" s="6">
        <v>525085</v>
      </c>
      <c r="BA19" s="250">
        <f t="shared" si="12"/>
        <v>22.971124300206256</v>
      </c>
      <c r="BB19" s="250">
        <f t="shared" si="13"/>
        <v>57.518110070390861</v>
      </c>
      <c r="BC19" s="250">
        <f t="shared" si="14"/>
        <v>21.420212989855621</v>
      </c>
      <c r="BD19" s="250">
        <f t="shared" si="15"/>
        <v>27.618342102350525</v>
      </c>
      <c r="BE19" s="250">
        <f t="shared" si="16"/>
        <v>55.60866270993813</v>
      </c>
      <c r="BF19" s="254">
        <f t="shared" si="17"/>
        <v>14.863547827258616</v>
      </c>
      <c r="BG19" s="286">
        <v>38.6</v>
      </c>
      <c r="BH19" s="286">
        <v>70.8</v>
      </c>
      <c r="BI19" s="6">
        <v>21760</v>
      </c>
      <c r="BJ19" s="6">
        <v>32327</v>
      </c>
      <c r="BK19" s="285">
        <v>42500</v>
      </c>
      <c r="BL19" s="285">
        <v>65300</v>
      </c>
      <c r="BM19" s="297">
        <v>91.4</v>
      </c>
      <c r="BN19" s="6">
        <v>4.5</v>
      </c>
      <c r="BO19" s="6">
        <v>3.7</v>
      </c>
      <c r="BP19" s="263"/>
      <c r="BQ19" s="263"/>
      <c r="BR19" s="263"/>
      <c r="BS19" s="263"/>
      <c r="BT19" s="273"/>
      <c r="BU19" s="264"/>
      <c r="BV19" s="263"/>
      <c r="BW19" s="241"/>
    </row>
    <row r="20" spans="1:75" ht="14" customHeight="1">
      <c r="A20" s="260" t="s">
        <v>84</v>
      </c>
      <c r="B20" s="260" t="s">
        <v>85</v>
      </c>
      <c r="C20" s="253"/>
      <c r="D20" s="244">
        <v>1870896</v>
      </c>
      <c r="E20" s="253">
        <v>173749</v>
      </c>
      <c r="F20" s="253">
        <f t="shared" si="0"/>
        <v>1697147</v>
      </c>
      <c r="G20" s="244">
        <v>80445</v>
      </c>
      <c r="H20" s="244">
        <v>1401665</v>
      </c>
      <c r="I20" s="6">
        <v>7792</v>
      </c>
      <c r="J20" s="6">
        <v>51083</v>
      </c>
      <c r="K20" s="6">
        <v>85512</v>
      </c>
      <c r="L20" s="6">
        <v>244399</v>
      </c>
      <c r="M20" s="259">
        <f t="shared" si="1"/>
        <v>46.299547047752796</v>
      </c>
      <c r="N20" s="259">
        <f t="shared" si="2"/>
        <v>82.589486944855111</v>
      </c>
      <c r="O20" s="259">
        <f t="shared" si="3"/>
        <v>4.4846301273676392</v>
      </c>
      <c r="P20" s="259">
        <f t="shared" si="4"/>
        <v>3.0099337299597502</v>
      </c>
      <c r="Q20" s="259">
        <f t="shared" si="5"/>
        <v>49.215822824879567</v>
      </c>
      <c r="R20" s="268">
        <f t="shared" si="6"/>
        <v>14.400579325185149</v>
      </c>
      <c r="S20" s="6">
        <v>1823419</v>
      </c>
      <c r="T20" s="6">
        <v>171441</v>
      </c>
      <c r="U20" s="6">
        <v>1651978</v>
      </c>
      <c r="V20" s="6">
        <v>44130</v>
      </c>
      <c r="W20" s="6">
        <v>127311</v>
      </c>
      <c r="X20" s="6">
        <v>173061</v>
      </c>
      <c r="Y20" s="6">
        <v>1478917</v>
      </c>
      <c r="Z20" s="250">
        <f t="shared" si="7"/>
        <v>25.740633804049207</v>
      </c>
      <c r="AA20" s="250">
        <f t="shared" si="8"/>
        <v>10.475986968349456</v>
      </c>
      <c r="AB20" s="250">
        <f t="shared" si="9"/>
        <v>74.25936619595079</v>
      </c>
      <c r="AC20" s="254">
        <f t="shared" si="10"/>
        <v>89.52401303165054</v>
      </c>
      <c r="AD20" s="258">
        <v>15.44</v>
      </c>
      <c r="AE20" s="253">
        <v>1869985</v>
      </c>
      <c r="AF20" s="301">
        <v>35716</v>
      </c>
      <c r="AG20" s="250">
        <f t="shared" si="11"/>
        <v>1.9099618446137268</v>
      </c>
      <c r="AH20" s="301">
        <v>733</v>
      </c>
      <c r="AI20" s="300">
        <v>18.399999999999999</v>
      </c>
      <c r="AJ20" s="300">
        <v>80</v>
      </c>
      <c r="AK20" s="300">
        <v>69</v>
      </c>
      <c r="AL20" s="259">
        <v>16.38077195</v>
      </c>
      <c r="AM20" s="268">
        <v>39.825421901666104</v>
      </c>
      <c r="AN20" s="299">
        <v>1885548</v>
      </c>
      <c r="AO20" s="299">
        <v>85425</v>
      </c>
      <c r="AP20" s="298">
        <v>4.5</v>
      </c>
      <c r="AQ20" s="6">
        <v>1870896</v>
      </c>
      <c r="AR20" s="6">
        <v>1094494</v>
      </c>
      <c r="AS20" s="6">
        <v>48241</v>
      </c>
      <c r="AT20" s="6">
        <v>1046253</v>
      </c>
      <c r="AU20" s="6">
        <v>508927</v>
      </c>
      <c r="AV20" s="6">
        <v>46452</v>
      </c>
      <c r="AW20" s="6">
        <v>462475</v>
      </c>
      <c r="AX20" s="6">
        <v>267475</v>
      </c>
      <c r="AY20" s="6">
        <v>79056</v>
      </c>
      <c r="AZ20" s="6">
        <v>188419</v>
      </c>
      <c r="BA20" s="250">
        <f t="shared" si="12"/>
        <v>27.764764113750296</v>
      </c>
      <c r="BB20" s="250">
        <f t="shared" si="13"/>
        <v>61.647753553463545</v>
      </c>
      <c r="BC20" s="250">
        <f t="shared" si="14"/>
        <v>26.735117899959139</v>
      </c>
      <c r="BD20" s="250">
        <f t="shared" si="15"/>
        <v>27.250143917998855</v>
      </c>
      <c r="BE20" s="250">
        <f t="shared" si="16"/>
        <v>45.500117986290569</v>
      </c>
      <c r="BF20" s="254">
        <f t="shared" si="17"/>
        <v>11.102102528537598</v>
      </c>
      <c r="BG20" s="286">
        <v>45.7</v>
      </c>
      <c r="BH20" s="286">
        <v>77</v>
      </c>
      <c r="BI20" s="6">
        <v>20563</v>
      </c>
      <c r="BJ20" s="6">
        <v>34122</v>
      </c>
      <c r="BK20" s="285">
        <v>43500</v>
      </c>
      <c r="BL20" s="285">
        <v>69800</v>
      </c>
      <c r="BM20" s="297">
        <v>91.9</v>
      </c>
      <c r="BN20" s="6">
        <v>5.7</v>
      </c>
      <c r="BO20" s="6">
        <v>4.7</v>
      </c>
      <c r="BP20" s="263"/>
      <c r="BQ20" s="263"/>
      <c r="BR20" s="263"/>
      <c r="BS20" s="263"/>
      <c r="BT20" s="273"/>
      <c r="BU20" s="264"/>
      <c r="BV20" s="263"/>
      <c r="BW20" s="241"/>
    </row>
    <row r="21" spans="1:75" ht="14" customHeight="1">
      <c r="A21" s="260" t="s">
        <v>86</v>
      </c>
      <c r="B21" s="260" t="s">
        <v>87</v>
      </c>
      <c r="C21" s="253"/>
      <c r="D21" s="244">
        <v>1716116</v>
      </c>
      <c r="E21" s="253">
        <v>187567</v>
      </c>
      <c r="F21" s="253">
        <f t="shared" si="0"/>
        <v>1528549</v>
      </c>
      <c r="G21" s="244">
        <v>83037</v>
      </c>
      <c r="H21" s="244">
        <v>1234842</v>
      </c>
      <c r="I21" s="6">
        <v>9134</v>
      </c>
      <c r="J21" s="6">
        <v>49252</v>
      </c>
      <c r="K21" s="6">
        <v>95396</v>
      </c>
      <c r="L21" s="6">
        <v>244455</v>
      </c>
      <c r="M21" s="259">
        <f t="shared" si="1"/>
        <v>44.270580645849215</v>
      </c>
      <c r="N21" s="259">
        <f t="shared" si="2"/>
        <v>80.785241428308808</v>
      </c>
      <c r="O21" s="259">
        <f t="shared" si="3"/>
        <v>4.8697265510457592</v>
      </c>
      <c r="P21" s="259">
        <f t="shared" si="4"/>
        <v>3.222140736083698</v>
      </c>
      <c r="Q21" s="259">
        <f t="shared" si="5"/>
        <v>50.859692803105027</v>
      </c>
      <c r="R21" s="268">
        <f t="shared" si="6"/>
        <v>15.992617835607495</v>
      </c>
      <c r="S21" s="6">
        <v>1688376</v>
      </c>
      <c r="T21" s="6">
        <v>185612</v>
      </c>
      <c r="U21" s="6">
        <v>1502764</v>
      </c>
      <c r="V21" s="6">
        <v>45907</v>
      </c>
      <c r="W21" s="6">
        <v>139705</v>
      </c>
      <c r="X21" s="6">
        <v>162249</v>
      </c>
      <c r="Y21" s="6">
        <v>1340515</v>
      </c>
      <c r="Z21" s="250">
        <f t="shared" si="7"/>
        <v>24.732775898110035</v>
      </c>
      <c r="AA21" s="250">
        <f t="shared" si="8"/>
        <v>10.796705271087143</v>
      </c>
      <c r="AB21" s="250">
        <f t="shared" si="9"/>
        <v>75.267224101889965</v>
      </c>
      <c r="AC21" s="254">
        <f t="shared" si="10"/>
        <v>89.203294728912851</v>
      </c>
      <c r="AD21" s="258">
        <v>15.92</v>
      </c>
      <c r="AE21" s="253">
        <v>1722549</v>
      </c>
      <c r="AF21" s="301">
        <v>31980</v>
      </c>
      <c r="AG21" s="250">
        <f t="shared" si="11"/>
        <v>1.8565509602339325</v>
      </c>
      <c r="AH21" s="301">
        <v>733</v>
      </c>
      <c r="AI21" s="300">
        <v>18.8</v>
      </c>
      <c r="AJ21" s="300">
        <v>86</v>
      </c>
      <c r="AK21" s="300">
        <v>73</v>
      </c>
      <c r="AL21" s="259">
        <v>17.585691400000002</v>
      </c>
      <c r="AM21" s="268">
        <v>40.775381300435171</v>
      </c>
      <c r="AN21" s="299">
        <v>1743303</v>
      </c>
      <c r="AO21" s="299">
        <v>78888</v>
      </c>
      <c r="AP21" s="298">
        <v>4.5</v>
      </c>
      <c r="AQ21" s="6">
        <v>1716116</v>
      </c>
      <c r="AR21" s="6">
        <v>972357</v>
      </c>
      <c r="AS21" s="6">
        <v>52392</v>
      </c>
      <c r="AT21" s="6">
        <v>919965</v>
      </c>
      <c r="AU21" s="6">
        <v>454010</v>
      </c>
      <c r="AV21" s="6">
        <v>44890</v>
      </c>
      <c r="AW21" s="6">
        <v>409120</v>
      </c>
      <c r="AX21" s="6">
        <v>289749</v>
      </c>
      <c r="AY21" s="6">
        <v>90285</v>
      </c>
      <c r="AZ21" s="6">
        <v>199464</v>
      </c>
      <c r="BA21" s="250">
        <f t="shared" si="12"/>
        <v>27.932418815676531</v>
      </c>
      <c r="BB21" s="250">
        <f t="shared" si="13"/>
        <v>60.185509264014435</v>
      </c>
      <c r="BC21" s="250">
        <f t="shared" si="14"/>
        <v>23.932781352796599</v>
      </c>
      <c r="BD21" s="250">
        <f t="shared" si="15"/>
        <v>26.765252536883015</v>
      </c>
      <c r="BE21" s="250">
        <f t="shared" si="16"/>
        <v>48.13479983152687</v>
      </c>
      <c r="BF21" s="254">
        <f t="shared" si="17"/>
        <v>13.049238199102547</v>
      </c>
      <c r="BG21" s="286">
        <v>46.4</v>
      </c>
      <c r="BH21" s="286">
        <v>74.2</v>
      </c>
      <c r="BI21" s="6">
        <v>22083</v>
      </c>
      <c r="BJ21" s="6">
        <v>32973</v>
      </c>
      <c r="BK21" s="285">
        <v>44500</v>
      </c>
      <c r="BL21" s="285">
        <v>68700</v>
      </c>
      <c r="BM21" s="297">
        <v>92.5</v>
      </c>
      <c r="BN21" s="6">
        <v>5</v>
      </c>
      <c r="BO21" s="6">
        <v>4.4000000000000004</v>
      </c>
      <c r="BP21" s="263"/>
      <c r="BQ21" s="263"/>
      <c r="BR21" s="263"/>
      <c r="BS21" s="263"/>
      <c r="BT21" s="273"/>
      <c r="BU21" s="264"/>
      <c r="BV21" s="263"/>
      <c r="BW21" s="241"/>
    </row>
    <row r="22" spans="1:75" ht="14" customHeight="1">
      <c r="A22" s="260" t="s">
        <v>88</v>
      </c>
      <c r="B22" s="260" t="s">
        <v>89</v>
      </c>
      <c r="C22" s="253"/>
      <c r="D22" s="244">
        <v>2678563</v>
      </c>
      <c r="E22" s="253">
        <v>425376</v>
      </c>
      <c r="F22" s="253">
        <f t="shared" si="0"/>
        <v>2253187</v>
      </c>
      <c r="G22" s="244">
        <v>125252</v>
      </c>
      <c r="H22" s="244">
        <v>1705102</v>
      </c>
      <c r="I22" s="6">
        <v>19519</v>
      </c>
      <c r="J22" s="6">
        <v>99242</v>
      </c>
      <c r="K22" s="6">
        <v>280605</v>
      </c>
      <c r="L22" s="6">
        <v>448843</v>
      </c>
      <c r="M22" s="259">
        <f t="shared" si="1"/>
        <v>29.44500865116979</v>
      </c>
      <c r="N22" s="259">
        <f t="shared" si="2"/>
        <v>75.67512150567174</v>
      </c>
      <c r="O22" s="259">
        <f t="shared" si="3"/>
        <v>4.5886462799969907</v>
      </c>
      <c r="P22" s="259">
        <f t="shared" si="4"/>
        <v>4.4045168022006163</v>
      </c>
      <c r="Q22" s="259">
        <f t="shared" si="5"/>
        <v>65.96634506883322</v>
      </c>
      <c r="R22" s="268">
        <f t="shared" si="6"/>
        <v>19.920361692127639</v>
      </c>
      <c r="S22" s="6">
        <v>2636305</v>
      </c>
      <c r="T22" s="6">
        <v>422146</v>
      </c>
      <c r="U22" s="6">
        <v>2214159</v>
      </c>
      <c r="V22" s="6">
        <v>140350</v>
      </c>
      <c r="W22" s="6">
        <v>281796</v>
      </c>
      <c r="X22" s="6">
        <v>317524</v>
      </c>
      <c r="Y22" s="6">
        <v>1896635</v>
      </c>
      <c r="Z22" s="250">
        <f t="shared" si="7"/>
        <v>33.246791394446475</v>
      </c>
      <c r="AA22" s="250">
        <f t="shared" si="8"/>
        <v>14.340614201599793</v>
      </c>
      <c r="AB22" s="250">
        <f t="shared" si="9"/>
        <v>66.753208605553525</v>
      </c>
      <c r="AC22" s="254">
        <f t="shared" si="10"/>
        <v>85.659385798400194</v>
      </c>
      <c r="AD22" s="258">
        <v>14.84</v>
      </c>
      <c r="AE22" s="253">
        <v>2685216</v>
      </c>
      <c r="AF22" s="301">
        <v>122573</v>
      </c>
      <c r="AG22" s="250">
        <f t="shared" si="11"/>
        <v>4.5647352019353375</v>
      </c>
      <c r="AH22" s="301">
        <v>733</v>
      </c>
      <c r="AI22" s="300">
        <v>22.400000000000002</v>
      </c>
      <c r="AJ22" s="300">
        <v>77</v>
      </c>
      <c r="AK22" s="300">
        <v>68</v>
      </c>
      <c r="AL22" s="259">
        <v>18.199495349999999</v>
      </c>
      <c r="AM22" s="268">
        <v>40.231503370983276</v>
      </c>
      <c r="AN22" s="299">
        <v>2728947</v>
      </c>
      <c r="AO22" s="299">
        <v>211598</v>
      </c>
      <c r="AP22" s="298">
        <v>7.8</v>
      </c>
      <c r="AQ22" s="6">
        <v>2678563</v>
      </c>
      <c r="AR22" s="6">
        <v>1335085</v>
      </c>
      <c r="AS22" s="6">
        <v>79726</v>
      </c>
      <c r="AT22" s="6">
        <v>1255359</v>
      </c>
      <c r="AU22" s="6">
        <v>673863</v>
      </c>
      <c r="AV22" s="6">
        <v>74884</v>
      </c>
      <c r="AW22" s="6">
        <v>598979</v>
      </c>
      <c r="AX22" s="6">
        <v>669615</v>
      </c>
      <c r="AY22" s="6">
        <v>270766</v>
      </c>
      <c r="AZ22" s="6">
        <v>398849</v>
      </c>
      <c r="BA22" s="250">
        <f t="shared" si="12"/>
        <v>18.74247724366208</v>
      </c>
      <c r="BB22" s="250">
        <f t="shared" si="13"/>
        <v>55.714816391182801</v>
      </c>
      <c r="BC22" s="250">
        <f t="shared" si="14"/>
        <v>17.604190175280223</v>
      </c>
      <c r="BD22" s="250">
        <f t="shared" si="15"/>
        <v>26.583634647279609</v>
      </c>
      <c r="BE22" s="250">
        <f t="shared" si="16"/>
        <v>63.653332581057697</v>
      </c>
      <c r="BF22" s="254">
        <f t="shared" si="17"/>
        <v>17.70154896153759</v>
      </c>
      <c r="BG22" s="286">
        <v>30.2</v>
      </c>
      <c r="BH22" s="286">
        <v>66.099999999999994</v>
      </c>
      <c r="BI22" s="6">
        <v>20823</v>
      </c>
      <c r="BJ22" s="6">
        <v>31069</v>
      </c>
      <c r="BK22" s="285">
        <v>34400</v>
      </c>
      <c r="BL22" s="285">
        <v>60700</v>
      </c>
      <c r="BM22" s="297">
        <v>91.4</v>
      </c>
      <c r="BN22" s="6">
        <v>4.5</v>
      </c>
      <c r="BO22" s="6">
        <v>3.6</v>
      </c>
      <c r="BP22" s="263"/>
      <c r="BQ22" s="263"/>
      <c r="BR22" s="263"/>
      <c r="BS22" s="263"/>
      <c r="BT22" s="273"/>
      <c r="BU22" s="264"/>
      <c r="BV22" s="263"/>
      <c r="BW22" s="241"/>
    </row>
    <row r="23" spans="1:75" ht="14" customHeight="1">
      <c r="A23" s="260" t="s">
        <v>90</v>
      </c>
      <c r="B23" s="260" t="s">
        <v>91</v>
      </c>
      <c r="C23" s="253"/>
      <c r="D23" s="244">
        <v>2796991</v>
      </c>
      <c r="E23" s="253">
        <v>369025</v>
      </c>
      <c r="F23" s="253">
        <f t="shared" si="0"/>
        <v>2427966</v>
      </c>
      <c r="G23" s="244">
        <v>121107</v>
      </c>
      <c r="H23" s="244">
        <v>1779220</v>
      </c>
      <c r="I23" s="6">
        <v>20707</v>
      </c>
      <c r="J23" s="6">
        <v>120059</v>
      </c>
      <c r="K23" s="6">
        <v>227211</v>
      </c>
      <c r="L23" s="6">
        <v>528687</v>
      </c>
      <c r="M23" s="259">
        <f t="shared" si="1"/>
        <v>32.818101754623669</v>
      </c>
      <c r="N23" s="259">
        <f t="shared" si="2"/>
        <v>73.280268339836724</v>
      </c>
      <c r="O23" s="259">
        <f t="shared" si="3"/>
        <v>5.611272948987196</v>
      </c>
      <c r="P23" s="259">
        <f t="shared" si="4"/>
        <v>4.9448386015290158</v>
      </c>
      <c r="Q23" s="259">
        <f t="shared" si="5"/>
        <v>61.570625296389139</v>
      </c>
      <c r="R23" s="268">
        <f t="shared" si="6"/>
        <v>21.774893058634266</v>
      </c>
      <c r="S23" s="6">
        <v>2772176</v>
      </c>
      <c r="T23" s="6">
        <v>367125</v>
      </c>
      <c r="U23" s="6">
        <v>2405051</v>
      </c>
      <c r="V23" s="6">
        <v>111220</v>
      </c>
      <c r="W23" s="6">
        <v>255905</v>
      </c>
      <c r="X23" s="6">
        <v>384465</v>
      </c>
      <c r="Y23" s="6">
        <v>2020586</v>
      </c>
      <c r="Z23" s="250">
        <f t="shared" si="7"/>
        <v>30.294858699353082</v>
      </c>
      <c r="AA23" s="250">
        <f t="shared" si="8"/>
        <v>15.985731695502507</v>
      </c>
      <c r="AB23" s="250">
        <f t="shared" si="9"/>
        <v>69.705141300646929</v>
      </c>
      <c r="AC23" s="254">
        <f t="shared" si="10"/>
        <v>84.014268304497492</v>
      </c>
      <c r="AD23" s="258">
        <v>16.86</v>
      </c>
      <c r="AE23" s="253">
        <v>2817139</v>
      </c>
      <c r="AF23" s="301">
        <v>112050</v>
      </c>
      <c r="AG23" s="250">
        <f t="shared" si="11"/>
        <v>3.977439522863444</v>
      </c>
      <c r="AH23" s="301">
        <v>733</v>
      </c>
      <c r="AI23" s="300">
        <v>21.9</v>
      </c>
      <c r="AJ23" s="300">
        <v>93</v>
      </c>
      <c r="AK23" s="300">
        <v>81</v>
      </c>
      <c r="AL23" s="259">
        <v>18.601886530000002</v>
      </c>
      <c r="AM23" s="268">
        <v>46.776694745885557</v>
      </c>
      <c r="AN23" s="299">
        <v>2845629</v>
      </c>
      <c r="AO23" s="299">
        <v>172617</v>
      </c>
      <c r="AP23" s="298">
        <v>6.1</v>
      </c>
      <c r="AQ23" s="6">
        <v>2796991</v>
      </c>
      <c r="AR23" s="6">
        <v>1407876</v>
      </c>
      <c r="AS23" s="6">
        <v>77086</v>
      </c>
      <c r="AT23" s="6">
        <v>1330790</v>
      </c>
      <c r="AU23" s="6">
        <v>660316</v>
      </c>
      <c r="AV23" s="6">
        <v>67487</v>
      </c>
      <c r="AW23" s="6">
        <v>592829</v>
      </c>
      <c r="AX23" s="6">
        <v>728799</v>
      </c>
      <c r="AY23" s="6">
        <v>224452</v>
      </c>
      <c r="AZ23" s="6">
        <v>504347</v>
      </c>
      <c r="BA23" s="250">
        <f t="shared" si="12"/>
        <v>20.889099654494952</v>
      </c>
      <c r="BB23" s="250">
        <f t="shared" si="13"/>
        <v>54.810899328903282</v>
      </c>
      <c r="BC23" s="250">
        <f t="shared" si="14"/>
        <v>18.287920872569611</v>
      </c>
      <c r="BD23" s="250">
        <f t="shared" si="15"/>
        <v>24.416692820245423</v>
      </c>
      <c r="BE23" s="250">
        <f t="shared" si="16"/>
        <v>60.822979472935437</v>
      </c>
      <c r="BF23" s="254">
        <f t="shared" si="17"/>
        <v>20.772407850851287</v>
      </c>
      <c r="BG23" s="286">
        <v>33.9</v>
      </c>
      <c r="BH23" s="286">
        <v>63.7</v>
      </c>
      <c r="BI23" s="6">
        <v>22301</v>
      </c>
      <c r="BJ23" s="6">
        <v>31575</v>
      </c>
      <c r="BK23" s="285">
        <v>34500</v>
      </c>
      <c r="BL23" s="285">
        <v>55600</v>
      </c>
      <c r="BM23" s="297">
        <v>93.6</v>
      </c>
      <c r="BN23" s="6">
        <v>3.6</v>
      </c>
      <c r="BO23" s="6">
        <v>3</v>
      </c>
      <c r="BP23" s="263"/>
      <c r="BQ23" s="263"/>
      <c r="BR23" s="263"/>
      <c r="BS23" s="263"/>
      <c r="BT23" s="273"/>
      <c r="BU23" s="264"/>
      <c r="BV23" s="263"/>
      <c r="BW23" s="241"/>
    </row>
    <row r="24" spans="1:75" ht="14" customHeight="1">
      <c r="A24" s="260" t="s">
        <v>92</v>
      </c>
      <c r="B24" s="260" t="s">
        <v>93</v>
      </c>
      <c r="C24" s="253"/>
      <c r="D24" s="244">
        <v>812058</v>
      </c>
      <c r="E24" s="253">
        <v>110026</v>
      </c>
      <c r="F24" s="253">
        <f t="shared" si="0"/>
        <v>702032</v>
      </c>
      <c r="G24" s="244">
        <v>37769</v>
      </c>
      <c r="H24" s="244">
        <v>569436</v>
      </c>
      <c r="I24" s="6">
        <v>5756</v>
      </c>
      <c r="J24" s="6">
        <v>23049</v>
      </c>
      <c r="K24" s="6">
        <v>66501</v>
      </c>
      <c r="L24" s="6">
        <v>109547</v>
      </c>
      <c r="M24" s="259">
        <f t="shared" si="1"/>
        <v>34.327340810353917</v>
      </c>
      <c r="N24" s="259">
        <f t="shared" si="2"/>
        <v>81.112541878432893</v>
      </c>
      <c r="O24" s="259">
        <f t="shared" si="3"/>
        <v>5.2314907385527052</v>
      </c>
      <c r="P24" s="259">
        <f t="shared" si="4"/>
        <v>3.2831836725391437</v>
      </c>
      <c r="Q24" s="259">
        <f t="shared" si="5"/>
        <v>60.441168451093375</v>
      </c>
      <c r="R24" s="268">
        <f t="shared" si="6"/>
        <v>15.604274449027963</v>
      </c>
      <c r="S24" s="6">
        <v>795965</v>
      </c>
      <c r="T24" s="6">
        <v>108803</v>
      </c>
      <c r="U24" s="6">
        <v>687162</v>
      </c>
      <c r="V24" s="6">
        <v>33316</v>
      </c>
      <c r="W24" s="6">
        <v>75487</v>
      </c>
      <c r="X24" s="6">
        <v>65784</v>
      </c>
      <c r="Y24" s="6">
        <v>621378</v>
      </c>
      <c r="Z24" s="250">
        <f t="shared" si="7"/>
        <v>30.620479214727535</v>
      </c>
      <c r="AA24" s="250">
        <f t="shared" si="8"/>
        <v>9.5732883948763163</v>
      </c>
      <c r="AB24" s="250">
        <f t="shared" si="9"/>
        <v>69.379520785272462</v>
      </c>
      <c r="AC24" s="254">
        <f t="shared" si="10"/>
        <v>90.426711605123671</v>
      </c>
      <c r="AD24" s="258">
        <v>19.91</v>
      </c>
      <c r="AE24" s="253">
        <v>821334</v>
      </c>
      <c r="AF24" s="301">
        <v>27823</v>
      </c>
      <c r="AG24" s="250">
        <f t="shared" si="11"/>
        <v>3.3875378347907188</v>
      </c>
      <c r="AH24" s="301">
        <v>743</v>
      </c>
      <c r="AI24" s="300">
        <v>20.599999999999998</v>
      </c>
      <c r="AJ24" s="300">
        <v>95</v>
      </c>
      <c r="AK24" s="300">
        <v>87</v>
      </c>
      <c r="AL24" s="259">
        <v>23.198108019999999</v>
      </c>
      <c r="AM24" s="268">
        <v>43.894184814900925</v>
      </c>
      <c r="AN24" s="299">
        <v>812001</v>
      </c>
      <c r="AO24" s="299">
        <v>61141</v>
      </c>
      <c r="AP24" s="298">
        <v>7.5</v>
      </c>
      <c r="AQ24" s="6">
        <v>812058</v>
      </c>
      <c r="AR24" s="6">
        <v>422530</v>
      </c>
      <c r="AS24" s="6">
        <v>20795</v>
      </c>
      <c r="AT24" s="6">
        <v>401735</v>
      </c>
      <c r="AU24" s="6">
        <v>241780</v>
      </c>
      <c r="AV24" s="6">
        <v>26212</v>
      </c>
      <c r="AW24" s="6">
        <v>215568</v>
      </c>
      <c r="AX24" s="6">
        <v>147748</v>
      </c>
      <c r="AY24" s="6">
        <v>63019</v>
      </c>
      <c r="AZ24" s="6">
        <v>84729</v>
      </c>
      <c r="BA24" s="250">
        <f t="shared" si="12"/>
        <v>18.90007816334321</v>
      </c>
      <c r="BB24" s="250">
        <f t="shared" si="13"/>
        <v>57.224599448458193</v>
      </c>
      <c r="BC24" s="250">
        <f t="shared" si="14"/>
        <v>23.823459909475943</v>
      </c>
      <c r="BD24" s="250">
        <f t="shared" si="15"/>
        <v>30.706292590651142</v>
      </c>
      <c r="BE24" s="250">
        <f t="shared" si="16"/>
        <v>57.276461927180847</v>
      </c>
      <c r="BF24" s="254">
        <f t="shared" si="17"/>
        <v>12.069107960890673</v>
      </c>
      <c r="BG24" s="286">
        <v>35.1</v>
      </c>
      <c r="BH24" s="286">
        <v>73.099999999999994</v>
      </c>
      <c r="BI24" s="6">
        <v>19053</v>
      </c>
      <c r="BJ24" s="6">
        <v>32279</v>
      </c>
      <c r="BK24" s="285">
        <v>46500</v>
      </c>
      <c r="BL24" s="285">
        <v>67700</v>
      </c>
      <c r="BM24" s="297">
        <v>114.2</v>
      </c>
      <c r="BN24" s="6">
        <v>6.4</v>
      </c>
      <c r="BO24" s="6">
        <v>5.7</v>
      </c>
      <c r="BP24" s="263"/>
      <c r="BQ24" s="263"/>
      <c r="BR24" s="263"/>
      <c r="BS24" s="263"/>
      <c r="BT24" s="273"/>
      <c r="BU24" s="264"/>
      <c r="BV24" s="263"/>
      <c r="BW24" s="241"/>
    </row>
    <row r="25" spans="1:75" ht="14" customHeight="1">
      <c r="A25" s="260" t="s">
        <v>94</v>
      </c>
      <c r="B25" s="260" t="s">
        <v>95</v>
      </c>
      <c r="C25" s="253"/>
      <c r="D25" s="244">
        <v>3712860</v>
      </c>
      <c r="E25" s="253">
        <v>325210</v>
      </c>
      <c r="F25" s="253">
        <f t="shared" si="0"/>
        <v>3387650</v>
      </c>
      <c r="G25" s="244">
        <v>134545</v>
      </c>
      <c r="H25" s="244">
        <v>2703543</v>
      </c>
      <c r="I25" s="6">
        <v>20784</v>
      </c>
      <c r="J25" s="6">
        <v>145854</v>
      </c>
      <c r="K25" s="6">
        <v>169881</v>
      </c>
      <c r="L25" s="6">
        <v>538253</v>
      </c>
      <c r="M25" s="259">
        <f t="shared" si="1"/>
        <v>41.37172903662249</v>
      </c>
      <c r="N25" s="259">
        <f t="shared" si="2"/>
        <v>79.805853615338066</v>
      </c>
      <c r="O25" s="259">
        <f t="shared" si="3"/>
        <v>6.3909473878417025</v>
      </c>
      <c r="P25" s="259">
        <f t="shared" si="4"/>
        <v>4.3054624887458859</v>
      </c>
      <c r="Q25" s="259">
        <f t="shared" si="5"/>
        <v>52.237323575535811</v>
      </c>
      <c r="R25" s="268">
        <f t="shared" si="6"/>
        <v>15.888683895916047</v>
      </c>
      <c r="S25" s="6">
        <v>3664159</v>
      </c>
      <c r="T25" s="6">
        <v>323357</v>
      </c>
      <c r="U25" s="6">
        <v>3340802</v>
      </c>
      <c r="V25" s="6">
        <v>67555</v>
      </c>
      <c r="W25" s="6">
        <v>255802</v>
      </c>
      <c r="X25" s="6">
        <v>256494</v>
      </c>
      <c r="Y25" s="6">
        <v>3084308</v>
      </c>
      <c r="Z25" s="250">
        <f t="shared" si="7"/>
        <v>20.891769777676068</v>
      </c>
      <c r="AA25" s="250">
        <f t="shared" si="8"/>
        <v>7.6776175301619194</v>
      </c>
      <c r="AB25" s="250">
        <f t="shared" si="9"/>
        <v>79.108230222323925</v>
      </c>
      <c r="AC25" s="254">
        <f t="shared" si="10"/>
        <v>92.322382469838089</v>
      </c>
      <c r="AD25" s="258">
        <v>27.52</v>
      </c>
      <c r="AE25" s="253">
        <v>3722493</v>
      </c>
      <c r="AF25" s="301">
        <v>74588</v>
      </c>
      <c r="AG25" s="250">
        <f t="shared" si="11"/>
        <v>2.0037109539225462</v>
      </c>
      <c r="AH25" s="301">
        <v>733</v>
      </c>
      <c r="AI25" s="300">
        <v>14.000000000000002</v>
      </c>
      <c r="AJ25" s="300">
        <v>167</v>
      </c>
      <c r="AK25" s="300">
        <v>149</v>
      </c>
      <c r="AL25" s="259">
        <v>24.41512329</v>
      </c>
      <c r="AM25" s="268">
        <v>47.59826346425978</v>
      </c>
      <c r="AN25" s="299">
        <v>3771434</v>
      </c>
      <c r="AO25" s="299">
        <v>136951</v>
      </c>
      <c r="AP25" s="298">
        <v>3.6</v>
      </c>
      <c r="AQ25" s="6">
        <v>3712860</v>
      </c>
      <c r="AR25" s="6">
        <v>2132169</v>
      </c>
      <c r="AS25" s="6">
        <v>87329</v>
      </c>
      <c r="AT25" s="6">
        <v>2044840</v>
      </c>
      <c r="AU25" s="6">
        <v>921454</v>
      </c>
      <c r="AV25" s="6">
        <v>69589</v>
      </c>
      <c r="AW25" s="6">
        <v>851865</v>
      </c>
      <c r="AX25" s="6">
        <v>659237</v>
      </c>
      <c r="AY25" s="6">
        <v>168292</v>
      </c>
      <c r="AZ25" s="6">
        <v>490945</v>
      </c>
      <c r="BA25" s="250">
        <f t="shared" si="12"/>
        <v>26.853110297961319</v>
      </c>
      <c r="BB25" s="250">
        <f t="shared" si="13"/>
        <v>60.361607604091326</v>
      </c>
      <c r="BC25" s="250">
        <f t="shared" si="14"/>
        <v>21.398173487900127</v>
      </c>
      <c r="BD25" s="250">
        <f t="shared" si="15"/>
        <v>25.146192788511211</v>
      </c>
      <c r="BE25" s="250">
        <f t="shared" si="16"/>
        <v>51.748716214138554</v>
      </c>
      <c r="BF25" s="254">
        <f t="shared" si="17"/>
        <v>14.492199607397458</v>
      </c>
      <c r="BG25" s="286">
        <v>42.3</v>
      </c>
      <c r="BH25" s="286">
        <v>74</v>
      </c>
      <c r="BI25" s="6">
        <v>30341</v>
      </c>
      <c r="BJ25" s="6">
        <v>43566</v>
      </c>
      <c r="BK25" s="285">
        <v>62100</v>
      </c>
      <c r="BL25" s="285">
        <v>94000</v>
      </c>
      <c r="BM25" s="297">
        <v>126.6</v>
      </c>
      <c r="BN25" s="6">
        <v>5.2</v>
      </c>
      <c r="BO25" s="6">
        <v>4.5999999999999996</v>
      </c>
      <c r="BP25" s="263"/>
      <c r="BQ25" s="263"/>
      <c r="BR25" s="263"/>
      <c r="BS25" s="263"/>
      <c r="BT25" s="273"/>
      <c r="BU25" s="264"/>
      <c r="BV25" s="263"/>
      <c r="BW25" s="241"/>
    </row>
    <row r="26" spans="1:75" ht="14" customHeight="1">
      <c r="A26" s="260" t="s">
        <v>96</v>
      </c>
      <c r="B26" s="260" t="s">
        <v>97</v>
      </c>
      <c r="C26" s="253"/>
      <c r="D26" s="244">
        <v>4337574</v>
      </c>
      <c r="E26" s="253">
        <v>389382</v>
      </c>
      <c r="F26" s="253">
        <f t="shared" si="0"/>
        <v>3948192</v>
      </c>
      <c r="G26" s="244">
        <v>145134</v>
      </c>
      <c r="H26" s="244">
        <v>3154401</v>
      </c>
      <c r="I26" s="6">
        <v>23380</v>
      </c>
      <c r="J26" s="6">
        <v>160951</v>
      </c>
      <c r="K26" s="6">
        <v>220868</v>
      </c>
      <c r="L26" s="6">
        <v>632840</v>
      </c>
      <c r="M26" s="259">
        <f t="shared" si="1"/>
        <v>37.27290937947825</v>
      </c>
      <c r="N26" s="259">
        <f t="shared" si="2"/>
        <v>79.894822744182662</v>
      </c>
      <c r="O26" s="259">
        <f t="shared" si="3"/>
        <v>6.0043864379966196</v>
      </c>
      <c r="P26" s="259">
        <f t="shared" si="4"/>
        <v>4.0765747967677362</v>
      </c>
      <c r="Q26" s="259">
        <f t="shared" si="5"/>
        <v>56.722704182525128</v>
      </c>
      <c r="R26" s="268">
        <f t="shared" si="6"/>
        <v>16.028602459049608</v>
      </c>
      <c r="S26" s="6">
        <v>4188790</v>
      </c>
      <c r="T26" s="6">
        <v>382886</v>
      </c>
      <c r="U26" s="6">
        <v>3805904</v>
      </c>
      <c r="V26" s="6">
        <v>102412</v>
      </c>
      <c r="W26" s="6">
        <v>280474</v>
      </c>
      <c r="X26" s="6">
        <v>325016</v>
      </c>
      <c r="Y26" s="6">
        <v>3480888</v>
      </c>
      <c r="Z26" s="250">
        <f t="shared" si="7"/>
        <v>26.747386950685058</v>
      </c>
      <c r="AA26" s="250">
        <f t="shared" si="8"/>
        <v>8.5397845032349728</v>
      </c>
      <c r="AB26" s="250">
        <f t="shared" si="9"/>
        <v>73.252613049314945</v>
      </c>
      <c r="AC26" s="254">
        <f t="shared" si="10"/>
        <v>91.460215496765031</v>
      </c>
      <c r="AD26" s="258">
        <v>33.81</v>
      </c>
      <c r="AE26" s="253">
        <v>4299862</v>
      </c>
      <c r="AF26" s="301">
        <v>114041</v>
      </c>
      <c r="AG26" s="250">
        <f t="shared" si="11"/>
        <v>2.6522013962308555</v>
      </c>
      <c r="AH26" s="301">
        <v>847</v>
      </c>
      <c r="AI26" s="300">
        <v>16.900000000000002</v>
      </c>
      <c r="AJ26" s="300">
        <v>133</v>
      </c>
      <c r="AK26" s="300">
        <v>115.99999999999999</v>
      </c>
      <c r="AL26" s="259">
        <v>27.331555479999999</v>
      </c>
      <c r="AM26" s="268">
        <v>47.091280008074534</v>
      </c>
      <c r="AN26" s="299">
        <v>4396191</v>
      </c>
      <c r="AO26" s="299">
        <v>212692</v>
      </c>
      <c r="AP26" s="298">
        <v>4.8</v>
      </c>
      <c r="AQ26" s="6">
        <v>4337574</v>
      </c>
      <c r="AR26" s="6">
        <v>2297063</v>
      </c>
      <c r="AS26" s="6">
        <v>80003</v>
      </c>
      <c r="AT26" s="6">
        <v>2217060</v>
      </c>
      <c r="AU26" s="6">
        <v>1293559</v>
      </c>
      <c r="AV26" s="6">
        <v>93823</v>
      </c>
      <c r="AW26" s="6">
        <v>1199736</v>
      </c>
      <c r="AX26" s="6">
        <v>746952</v>
      </c>
      <c r="AY26" s="6">
        <v>215556</v>
      </c>
      <c r="AZ26" s="6">
        <v>531396</v>
      </c>
      <c r="BA26" s="250">
        <f t="shared" si="12"/>
        <v>20.546147484989032</v>
      </c>
      <c r="BB26" s="250">
        <f t="shared" si="13"/>
        <v>56.15380407031877</v>
      </c>
      <c r="BC26" s="250">
        <f t="shared" si="14"/>
        <v>24.095361367500296</v>
      </c>
      <c r="BD26" s="250">
        <f t="shared" si="15"/>
        <v>30.386972062148953</v>
      </c>
      <c r="BE26" s="250">
        <f t="shared" si="16"/>
        <v>55.358491147510669</v>
      </c>
      <c r="BF26" s="254">
        <f t="shared" si="17"/>
        <v>13.459223867532277</v>
      </c>
      <c r="BG26" s="286">
        <v>37.700000000000003</v>
      </c>
      <c r="BH26" s="286">
        <v>73.900000000000006</v>
      </c>
      <c r="BI26" s="6">
        <v>24889</v>
      </c>
      <c r="BJ26" s="6">
        <v>42239</v>
      </c>
      <c r="BK26" s="285">
        <v>51600</v>
      </c>
      <c r="BL26" s="285">
        <v>97100</v>
      </c>
      <c r="BM26" s="297">
        <v>125.9</v>
      </c>
      <c r="BN26" s="6">
        <v>5.7</v>
      </c>
      <c r="BO26" s="6">
        <v>5</v>
      </c>
      <c r="BP26" s="263"/>
      <c r="BQ26" s="263"/>
      <c r="BR26" s="263"/>
      <c r="BS26" s="263"/>
      <c r="BT26" s="273"/>
      <c r="BU26" s="264"/>
      <c r="BV26" s="263"/>
      <c r="BW26" s="241"/>
    </row>
    <row r="27" spans="1:75" ht="14" customHeight="1">
      <c r="A27" s="260" t="s">
        <v>98</v>
      </c>
      <c r="B27" s="260" t="s">
        <v>99</v>
      </c>
      <c r="C27" s="253"/>
      <c r="D27" s="244">
        <v>6072810</v>
      </c>
      <c r="E27" s="253">
        <v>742869</v>
      </c>
      <c r="F27" s="253">
        <f t="shared" si="0"/>
        <v>5329941</v>
      </c>
      <c r="G27" s="244">
        <v>242233</v>
      </c>
      <c r="H27" s="244">
        <v>4067822</v>
      </c>
      <c r="I27" s="6">
        <v>40220</v>
      </c>
      <c r="J27" s="6">
        <v>255994</v>
      </c>
      <c r="K27" s="6">
        <v>460416</v>
      </c>
      <c r="L27" s="6">
        <v>1006125</v>
      </c>
      <c r="M27" s="259">
        <f t="shared" si="1"/>
        <v>32.607767991395519</v>
      </c>
      <c r="N27" s="259">
        <f t="shared" si="2"/>
        <v>76.320206921615068</v>
      </c>
      <c r="O27" s="259">
        <f t="shared" si="3"/>
        <v>5.4141443511574714</v>
      </c>
      <c r="P27" s="259">
        <f t="shared" si="4"/>
        <v>4.8029424715958395</v>
      </c>
      <c r="Q27" s="259">
        <f t="shared" si="5"/>
        <v>61.978087657446999</v>
      </c>
      <c r="R27" s="268">
        <f t="shared" si="6"/>
        <v>18.87685060678908</v>
      </c>
      <c r="S27" s="6">
        <v>5991947</v>
      </c>
      <c r="T27" s="6">
        <v>738980</v>
      </c>
      <c r="U27" s="6">
        <v>5252967</v>
      </c>
      <c r="V27" s="6">
        <v>215073</v>
      </c>
      <c r="W27" s="6">
        <v>523907</v>
      </c>
      <c r="X27" s="6">
        <v>661016</v>
      </c>
      <c r="Y27" s="6">
        <v>4591951</v>
      </c>
      <c r="Z27" s="250">
        <f t="shared" si="7"/>
        <v>29.10403529188882</v>
      </c>
      <c r="AA27" s="250">
        <f t="shared" si="8"/>
        <v>12.583669381513344</v>
      </c>
      <c r="AB27" s="250">
        <f t="shared" si="9"/>
        <v>70.89596470811118</v>
      </c>
      <c r="AC27" s="254">
        <f t="shared" si="10"/>
        <v>87.416330618486654</v>
      </c>
      <c r="AD27" s="258">
        <v>17.25</v>
      </c>
      <c r="AE27" s="253">
        <v>6085205</v>
      </c>
      <c r="AF27" s="301">
        <v>189165</v>
      </c>
      <c r="AG27" s="250">
        <f t="shared" si="11"/>
        <v>3.1086052154364561</v>
      </c>
      <c r="AH27" s="301">
        <v>747</v>
      </c>
      <c r="AI27" s="300">
        <v>20.5</v>
      </c>
      <c r="AJ27" s="300">
        <v>87</v>
      </c>
      <c r="AK27" s="300">
        <v>74</v>
      </c>
      <c r="AL27" s="259">
        <v>20.134175259999999</v>
      </c>
      <c r="AM27" s="268">
        <v>45.769100004856959</v>
      </c>
      <c r="AN27" s="299">
        <v>6114643</v>
      </c>
      <c r="AO27" s="299">
        <v>368349</v>
      </c>
      <c r="AP27" s="298">
        <v>6</v>
      </c>
      <c r="AQ27" s="6">
        <v>6072810</v>
      </c>
      <c r="AR27" s="6">
        <v>2993620</v>
      </c>
      <c r="AS27" s="6">
        <v>141019</v>
      </c>
      <c r="AT27" s="6">
        <v>2852601</v>
      </c>
      <c r="AU27" s="6">
        <v>1737442</v>
      </c>
      <c r="AV27" s="6">
        <v>153536</v>
      </c>
      <c r="AW27" s="6">
        <v>1583906</v>
      </c>
      <c r="AX27" s="6">
        <v>1341748</v>
      </c>
      <c r="AY27" s="6">
        <v>448314</v>
      </c>
      <c r="AZ27" s="6">
        <v>893434</v>
      </c>
      <c r="BA27" s="250">
        <f t="shared" si="12"/>
        <v>18.983023924810428</v>
      </c>
      <c r="BB27" s="250">
        <f t="shared" si="13"/>
        <v>53.520311012823598</v>
      </c>
      <c r="BC27" s="250">
        <f t="shared" si="14"/>
        <v>20.66797779958512</v>
      </c>
      <c r="BD27" s="250">
        <f t="shared" si="15"/>
        <v>29.717139458016518</v>
      </c>
      <c r="BE27" s="250">
        <f t="shared" si="16"/>
        <v>60.348998275604451</v>
      </c>
      <c r="BF27" s="254">
        <f t="shared" si="17"/>
        <v>16.762549529159891</v>
      </c>
      <c r="BG27" s="286">
        <v>33.799999999999997</v>
      </c>
      <c r="BH27" s="286">
        <v>69.099999999999994</v>
      </c>
      <c r="BI27" s="6">
        <v>20330</v>
      </c>
      <c r="BJ27" s="6">
        <v>31968</v>
      </c>
      <c r="BK27" s="285">
        <v>41000</v>
      </c>
      <c r="BL27" s="285">
        <v>65700</v>
      </c>
      <c r="BM27" s="297">
        <v>89.6</v>
      </c>
      <c r="BN27" s="6">
        <v>5.0999999999999996</v>
      </c>
      <c r="BO27" s="6">
        <v>3.8</v>
      </c>
      <c r="BP27" s="263"/>
      <c r="BQ27" s="263"/>
      <c r="BR27" s="263"/>
      <c r="BS27" s="263"/>
      <c r="BT27" s="273"/>
      <c r="BU27" s="264"/>
      <c r="BV27" s="263"/>
      <c r="BW27" s="241"/>
    </row>
    <row r="28" spans="1:75" ht="14" customHeight="1">
      <c r="A28" s="260" t="s">
        <v>100</v>
      </c>
      <c r="B28" s="260" t="s">
        <v>101</v>
      </c>
      <c r="C28" s="253"/>
      <c r="D28" s="244">
        <v>3380080</v>
      </c>
      <c r="E28" s="253">
        <v>292907</v>
      </c>
      <c r="F28" s="253">
        <f t="shared" si="0"/>
        <v>3087173</v>
      </c>
      <c r="G28" s="244">
        <v>139514</v>
      </c>
      <c r="H28" s="244">
        <v>2590928</v>
      </c>
      <c r="I28" s="6">
        <v>14380</v>
      </c>
      <c r="J28" s="6">
        <v>94283</v>
      </c>
      <c r="K28" s="6">
        <v>139013</v>
      </c>
      <c r="L28" s="6">
        <v>401962</v>
      </c>
      <c r="M28" s="259">
        <f t="shared" si="1"/>
        <v>47.630817972940214</v>
      </c>
      <c r="N28" s="259">
        <f t="shared" si="2"/>
        <v>83.925584993131253</v>
      </c>
      <c r="O28" s="259">
        <f t="shared" si="3"/>
        <v>4.9094081056444532</v>
      </c>
      <c r="P28" s="259">
        <f t="shared" si="4"/>
        <v>3.0540238593690732</v>
      </c>
      <c r="Q28" s="259">
        <f t="shared" si="5"/>
        <v>47.459773921415334</v>
      </c>
      <c r="R28" s="268">
        <f t="shared" si="6"/>
        <v>13.020391147499671</v>
      </c>
      <c r="S28" s="6">
        <v>3331635</v>
      </c>
      <c r="T28" s="6">
        <v>290917</v>
      </c>
      <c r="U28" s="6">
        <v>3040718</v>
      </c>
      <c r="V28" s="6">
        <v>73089</v>
      </c>
      <c r="W28" s="6">
        <v>217828</v>
      </c>
      <c r="X28" s="6">
        <v>252546</v>
      </c>
      <c r="Y28" s="6">
        <v>2788172</v>
      </c>
      <c r="Z28" s="250">
        <f t="shared" si="7"/>
        <v>25.123660700474705</v>
      </c>
      <c r="AA28" s="250">
        <f t="shared" si="8"/>
        <v>8.3054725890398249</v>
      </c>
      <c r="AB28" s="250">
        <f t="shared" si="9"/>
        <v>74.876339299525299</v>
      </c>
      <c r="AC28" s="254">
        <f t="shared" si="10"/>
        <v>91.694527410960163</v>
      </c>
      <c r="AD28" s="258">
        <v>19.739999999999998</v>
      </c>
      <c r="AE28" s="253">
        <v>3363485</v>
      </c>
      <c r="AF28" s="301">
        <v>58708</v>
      </c>
      <c r="AG28" s="250">
        <f t="shared" si="11"/>
        <v>1.745451518291296</v>
      </c>
      <c r="AH28" s="301">
        <v>814</v>
      </c>
      <c r="AI28" s="300">
        <v>18.099999999999998</v>
      </c>
      <c r="AJ28" s="300">
        <v>92</v>
      </c>
      <c r="AK28" s="300">
        <v>76</v>
      </c>
      <c r="AL28" s="259">
        <v>18.915934480000001</v>
      </c>
      <c r="AM28" s="268">
        <v>44.001485780464584</v>
      </c>
      <c r="AN28" s="299">
        <v>3418762</v>
      </c>
      <c r="AO28" s="299">
        <v>131892</v>
      </c>
      <c r="AP28" s="298">
        <v>3.9</v>
      </c>
      <c r="AQ28" s="6">
        <v>3380080</v>
      </c>
      <c r="AR28" s="6">
        <v>1939825</v>
      </c>
      <c r="AS28" s="6">
        <v>77215</v>
      </c>
      <c r="AT28" s="6">
        <v>1862610</v>
      </c>
      <c r="AU28" s="6">
        <v>996213</v>
      </c>
      <c r="AV28" s="6">
        <v>85722</v>
      </c>
      <c r="AW28" s="6">
        <v>910491</v>
      </c>
      <c r="AX28" s="6">
        <v>444042</v>
      </c>
      <c r="AY28" s="6">
        <v>129970</v>
      </c>
      <c r="AZ28" s="6">
        <v>314072</v>
      </c>
      <c r="BA28" s="250">
        <f t="shared" si="12"/>
        <v>26.361609657672915</v>
      </c>
      <c r="BB28" s="250">
        <f t="shared" si="13"/>
        <v>60.33383940582533</v>
      </c>
      <c r="BC28" s="250">
        <f t="shared" si="14"/>
        <v>29.26594448067134</v>
      </c>
      <c r="BD28" s="250">
        <f t="shared" si="15"/>
        <v>29.492710644981674</v>
      </c>
      <c r="BE28" s="250">
        <f t="shared" si="16"/>
        <v>44.372445861655748</v>
      </c>
      <c r="BF28" s="254">
        <f t="shared" si="17"/>
        <v>10.173449949192999</v>
      </c>
      <c r="BG28" s="286">
        <v>47.8</v>
      </c>
      <c r="BH28" s="286">
        <v>78.599999999999994</v>
      </c>
      <c r="BI28" s="6">
        <v>21159</v>
      </c>
      <c r="BJ28" s="6">
        <v>38648</v>
      </c>
      <c r="BK28" s="285">
        <v>51400</v>
      </c>
      <c r="BL28" s="285">
        <v>81000</v>
      </c>
      <c r="BM28" s="297">
        <v>99.8</v>
      </c>
      <c r="BN28" s="6">
        <v>6.5</v>
      </c>
      <c r="BO28" s="6">
        <v>5.6</v>
      </c>
      <c r="BP28" s="263"/>
      <c r="BQ28" s="263"/>
      <c r="BR28" s="263"/>
      <c r="BS28" s="263"/>
      <c r="BT28" s="273"/>
      <c r="BU28" s="264"/>
      <c r="BV28" s="263"/>
      <c r="BW28" s="241"/>
    </row>
    <row r="29" spans="1:75" ht="14" customHeight="1">
      <c r="A29" s="260" t="s">
        <v>102</v>
      </c>
      <c r="B29" s="260" t="s">
        <v>103</v>
      </c>
      <c r="C29" s="253"/>
      <c r="D29" s="244">
        <v>1768479</v>
      </c>
      <c r="E29" s="253">
        <v>260090</v>
      </c>
      <c r="F29" s="253">
        <f t="shared" si="0"/>
        <v>1508389</v>
      </c>
      <c r="G29" s="244">
        <v>73714</v>
      </c>
      <c r="H29" s="244">
        <v>1077986</v>
      </c>
      <c r="I29" s="6">
        <v>13260</v>
      </c>
      <c r="J29" s="6">
        <v>89559</v>
      </c>
      <c r="K29" s="6">
        <v>173116</v>
      </c>
      <c r="L29" s="6">
        <v>340844</v>
      </c>
      <c r="M29" s="259">
        <f t="shared" si="1"/>
        <v>28.341727863431888</v>
      </c>
      <c r="N29" s="259">
        <f t="shared" si="2"/>
        <v>71.46604755139424</v>
      </c>
      <c r="O29" s="259">
        <f t="shared" si="3"/>
        <v>5.0982352262678301</v>
      </c>
      <c r="P29" s="259">
        <f t="shared" si="4"/>
        <v>5.9373941337413623</v>
      </c>
      <c r="Q29" s="259">
        <f t="shared" si="5"/>
        <v>66.560036910300283</v>
      </c>
      <c r="R29" s="268">
        <f t="shared" si="6"/>
        <v>22.596558314864403</v>
      </c>
      <c r="S29" s="6">
        <v>1737893</v>
      </c>
      <c r="T29" s="6">
        <v>259158</v>
      </c>
      <c r="U29" s="6">
        <v>1478735</v>
      </c>
      <c r="V29" s="6">
        <v>83664</v>
      </c>
      <c r="W29" s="6">
        <v>175494</v>
      </c>
      <c r="X29" s="6">
        <v>253644</v>
      </c>
      <c r="Y29" s="6">
        <v>1225091</v>
      </c>
      <c r="Z29" s="250">
        <f t="shared" si="7"/>
        <v>32.283008820873754</v>
      </c>
      <c r="AA29" s="250">
        <f t="shared" si="8"/>
        <v>17.152769089796347</v>
      </c>
      <c r="AB29" s="250">
        <f t="shared" si="9"/>
        <v>67.716991179126254</v>
      </c>
      <c r="AC29" s="254">
        <f t="shared" si="10"/>
        <v>82.847230910203649</v>
      </c>
      <c r="AD29" s="258">
        <v>14.43</v>
      </c>
      <c r="AE29" s="253">
        <v>1780669</v>
      </c>
      <c r="AF29" s="301">
        <v>76618</v>
      </c>
      <c r="AG29" s="250">
        <f t="shared" si="11"/>
        <v>4.3027648597240704</v>
      </c>
      <c r="AH29" s="301">
        <v>733</v>
      </c>
      <c r="AI29" s="300">
        <v>25.7</v>
      </c>
      <c r="AJ29" s="300">
        <v>86</v>
      </c>
      <c r="AK29" s="300">
        <v>75</v>
      </c>
      <c r="AL29" s="259">
        <v>19.79210045</v>
      </c>
      <c r="AM29" s="268">
        <v>42.299136984508955</v>
      </c>
      <c r="AN29" s="299">
        <v>1805914</v>
      </c>
      <c r="AO29" s="299">
        <v>136845</v>
      </c>
      <c r="AP29" s="298">
        <v>7.6</v>
      </c>
      <c r="AQ29" s="6">
        <v>1768479</v>
      </c>
      <c r="AR29" s="6">
        <v>865543</v>
      </c>
      <c r="AS29" s="6">
        <v>49568</v>
      </c>
      <c r="AT29" s="6">
        <v>815975</v>
      </c>
      <c r="AU29" s="6">
        <v>397068</v>
      </c>
      <c r="AV29" s="6">
        <v>38967</v>
      </c>
      <c r="AW29" s="6">
        <v>358101</v>
      </c>
      <c r="AX29" s="6">
        <v>505868</v>
      </c>
      <c r="AY29" s="6">
        <v>171555</v>
      </c>
      <c r="AZ29" s="6">
        <v>334313</v>
      </c>
      <c r="BA29" s="250">
        <f t="shared" si="12"/>
        <v>19.058018378253681</v>
      </c>
      <c r="BB29" s="250">
        <f t="shared" si="13"/>
        <v>54.095793591706119</v>
      </c>
      <c r="BC29" s="250">
        <f t="shared" si="14"/>
        <v>14.98212157330155</v>
      </c>
      <c r="BD29" s="250">
        <f t="shared" si="15"/>
        <v>23.740626589029752</v>
      </c>
      <c r="BE29" s="250">
        <f t="shared" si="16"/>
        <v>65.959860048444767</v>
      </c>
      <c r="BF29" s="254">
        <f t="shared" si="17"/>
        <v>22.163579819264129</v>
      </c>
      <c r="BG29" s="286">
        <v>27.6</v>
      </c>
      <c r="BH29" s="286">
        <v>61.5</v>
      </c>
      <c r="BI29" s="6">
        <v>21623</v>
      </c>
      <c r="BJ29" s="6">
        <v>29826</v>
      </c>
      <c r="BK29" s="285">
        <v>30300</v>
      </c>
      <c r="BL29" s="285">
        <v>52600</v>
      </c>
      <c r="BM29" s="297">
        <v>84.8</v>
      </c>
      <c r="BN29" s="6">
        <v>2.8</v>
      </c>
      <c r="BO29" s="6">
        <v>2.2999999999999998</v>
      </c>
      <c r="BP29" s="263"/>
      <c r="BQ29" s="263"/>
      <c r="BR29" s="263"/>
      <c r="BS29" s="263"/>
      <c r="BT29" s="273"/>
      <c r="BU29" s="264"/>
      <c r="BV29" s="263"/>
      <c r="BW29" s="241"/>
    </row>
    <row r="30" spans="1:75" ht="14" customHeight="1">
      <c r="A30" s="260" t="s">
        <v>104</v>
      </c>
      <c r="B30" s="260" t="s">
        <v>105</v>
      </c>
      <c r="C30" s="253"/>
      <c r="D30" s="244">
        <v>3652489</v>
      </c>
      <c r="E30" s="253">
        <v>459996</v>
      </c>
      <c r="F30" s="253">
        <f t="shared" si="0"/>
        <v>3192493</v>
      </c>
      <c r="G30" s="244">
        <v>163083</v>
      </c>
      <c r="H30" s="244">
        <v>2522361</v>
      </c>
      <c r="I30" s="6">
        <v>22612</v>
      </c>
      <c r="J30" s="6">
        <v>120278</v>
      </c>
      <c r="K30" s="6">
        <v>274301</v>
      </c>
      <c r="L30" s="6">
        <v>549854</v>
      </c>
      <c r="M30" s="259">
        <f t="shared" si="1"/>
        <v>35.453134375081525</v>
      </c>
      <c r="N30" s="259">
        <f t="shared" si="2"/>
        <v>79.009131734979533</v>
      </c>
      <c r="O30" s="259">
        <f t="shared" si="3"/>
        <v>4.9156949190862536</v>
      </c>
      <c r="P30" s="259">
        <f t="shared" si="4"/>
        <v>3.767525880244686</v>
      </c>
      <c r="Q30" s="259">
        <f t="shared" si="5"/>
        <v>59.631170705832226</v>
      </c>
      <c r="R30" s="268">
        <f t="shared" si="6"/>
        <v>17.223342384775787</v>
      </c>
      <c r="S30" s="6">
        <v>3599880</v>
      </c>
      <c r="T30" s="6">
        <v>458174</v>
      </c>
      <c r="U30" s="6">
        <v>3141706</v>
      </c>
      <c r="V30" s="6">
        <v>130250</v>
      </c>
      <c r="W30" s="6">
        <v>327924</v>
      </c>
      <c r="X30" s="6">
        <v>362730</v>
      </c>
      <c r="Y30" s="6">
        <v>2778976</v>
      </c>
      <c r="Z30" s="250">
        <f t="shared" si="7"/>
        <v>28.42806444713144</v>
      </c>
      <c r="AA30" s="250">
        <f t="shared" si="8"/>
        <v>11.545637943206653</v>
      </c>
      <c r="AB30" s="250">
        <f t="shared" si="9"/>
        <v>71.571935552868553</v>
      </c>
      <c r="AC30" s="254">
        <f t="shared" si="10"/>
        <v>88.454362056793343</v>
      </c>
      <c r="AD30" s="258">
        <v>16</v>
      </c>
      <c r="AE30" s="253">
        <v>3663421</v>
      </c>
      <c r="AF30" s="301">
        <v>98142</v>
      </c>
      <c r="AG30" s="250">
        <f t="shared" si="11"/>
        <v>2.6789713767541321</v>
      </c>
      <c r="AH30" s="301">
        <v>733</v>
      </c>
      <c r="AI30" s="300">
        <v>20.8</v>
      </c>
      <c r="AJ30" s="300">
        <v>86</v>
      </c>
      <c r="AK30" s="300">
        <v>75</v>
      </c>
      <c r="AL30" s="259">
        <v>18.496483739999999</v>
      </c>
      <c r="AM30" s="268">
        <v>41.891504054499727</v>
      </c>
      <c r="AN30" s="299">
        <v>3715658</v>
      </c>
      <c r="AO30" s="299">
        <v>227144</v>
      </c>
      <c r="AP30" s="298">
        <v>6.1</v>
      </c>
      <c r="AQ30" s="6">
        <v>3652489</v>
      </c>
      <c r="AR30" s="6">
        <v>1980985</v>
      </c>
      <c r="AS30" s="6">
        <v>103918</v>
      </c>
      <c r="AT30" s="6">
        <v>1877067</v>
      </c>
      <c r="AU30" s="6">
        <v>936900</v>
      </c>
      <c r="AV30" s="6">
        <v>92715</v>
      </c>
      <c r="AW30" s="6">
        <v>844185</v>
      </c>
      <c r="AX30" s="6">
        <v>734604</v>
      </c>
      <c r="AY30" s="6">
        <v>263363</v>
      </c>
      <c r="AZ30" s="6">
        <v>471241</v>
      </c>
      <c r="BA30" s="250">
        <f t="shared" si="12"/>
        <v>22.591066009269646</v>
      </c>
      <c r="BB30" s="250">
        <f t="shared" si="13"/>
        <v>58.79627613905496</v>
      </c>
      <c r="BC30" s="250">
        <f t="shared" si="14"/>
        <v>20.155610048783032</v>
      </c>
      <c r="BD30" s="250">
        <f t="shared" si="15"/>
        <v>26.44281444000034</v>
      </c>
      <c r="BE30" s="250">
        <f t="shared" si="16"/>
        <v>57.253323941947322</v>
      </c>
      <c r="BF30" s="254">
        <f t="shared" si="17"/>
        <v>14.760909420944698</v>
      </c>
      <c r="BG30" s="286">
        <v>37.1</v>
      </c>
      <c r="BH30" s="286">
        <v>71.3</v>
      </c>
      <c r="BI30" s="6">
        <v>21342</v>
      </c>
      <c r="BJ30" s="6">
        <v>32157</v>
      </c>
      <c r="BK30" s="285">
        <v>39400</v>
      </c>
      <c r="BL30" s="285">
        <v>64700</v>
      </c>
      <c r="BM30" s="297">
        <v>89.4</v>
      </c>
      <c r="BN30" s="6">
        <v>5.4</v>
      </c>
      <c r="BO30" s="6">
        <v>4.5999999999999996</v>
      </c>
      <c r="BP30" s="263"/>
      <c r="BQ30" s="263"/>
      <c r="BR30" s="263"/>
      <c r="BS30" s="263"/>
      <c r="BT30" s="273"/>
      <c r="BU30" s="264"/>
      <c r="BV30" s="263"/>
      <c r="BW30" s="241"/>
    </row>
    <row r="31" spans="1:75" ht="14" customHeight="1">
      <c r="A31" s="260" t="s">
        <v>106</v>
      </c>
      <c r="B31" s="260" t="s">
        <v>107</v>
      </c>
      <c r="C31" s="253"/>
      <c r="D31" s="244">
        <v>620841</v>
      </c>
      <c r="E31" s="253">
        <v>69062</v>
      </c>
      <c r="F31" s="253">
        <f t="shared" si="0"/>
        <v>551779</v>
      </c>
      <c r="G31" s="244">
        <v>30128</v>
      </c>
      <c r="H31" s="244">
        <v>435886</v>
      </c>
      <c r="I31" s="6">
        <v>3098</v>
      </c>
      <c r="J31" s="6">
        <v>17469</v>
      </c>
      <c r="K31" s="6">
        <v>35836</v>
      </c>
      <c r="L31" s="6">
        <v>98424</v>
      </c>
      <c r="M31" s="259">
        <f t="shared" si="1"/>
        <v>43.624569227650518</v>
      </c>
      <c r="N31" s="259">
        <f t="shared" si="2"/>
        <v>78.996482287292551</v>
      </c>
      <c r="O31" s="259">
        <f t="shared" si="3"/>
        <v>4.4858243317598685</v>
      </c>
      <c r="P31" s="259">
        <f t="shared" si="4"/>
        <v>3.1659414366983887</v>
      </c>
      <c r="Q31" s="259">
        <f t="shared" si="5"/>
        <v>51.889606440589617</v>
      </c>
      <c r="R31" s="268">
        <f t="shared" si="6"/>
        <v>17.837576276009052</v>
      </c>
      <c r="S31" s="6">
        <v>612555</v>
      </c>
      <c r="T31" s="6">
        <v>68710</v>
      </c>
      <c r="U31" s="6">
        <v>543845</v>
      </c>
      <c r="V31" s="6">
        <v>18903</v>
      </c>
      <c r="W31" s="6">
        <v>49807</v>
      </c>
      <c r="X31" s="6">
        <v>68694</v>
      </c>
      <c r="Y31" s="6">
        <v>475151</v>
      </c>
      <c r="Z31" s="250">
        <f t="shared" si="7"/>
        <v>27.511279289768591</v>
      </c>
      <c r="AA31" s="250">
        <f t="shared" si="8"/>
        <v>12.631172484807252</v>
      </c>
      <c r="AB31" s="250">
        <f t="shared" si="9"/>
        <v>72.488720710231405</v>
      </c>
      <c r="AC31" s="254">
        <f t="shared" si="10"/>
        <v>87.368827515192748</v>
      </c>
      <c r="AD31" s="258">
        <v>15.97</v>
      </c>
      <c r="AE31" s="253">
        <v>617631</v>
      </c>
      <c r="AF31" s="301">
        <v>12604</v>
      </c>
      <c r="AG31" s="250">
        <f t="shared" si="11"/>
        <v>2.0407006772652281</v>
      </c>
      <c r="AH31" s="301">
        <v>733</v>
      </c>
      <c r="AI31" s="300">
        <v>20.399999999999999</v>
      </c>
      <c r="AJ31" s="300">
        <v>83</v>
      </c>
      <c r="AK31" s="300">
        <v>74</v>
      </c>
      <c r="AL31" s="259">
        <v>21.891587250000001</v>
      </c>
      <c r="AM31" s="268">
        <v>40.08062215133846</v>
      </c>
      <c r="AN31" s="299">
        <v>633969</v>
      </c>
      <c r="AO31" s="299">
        <v>28616</v>
      </c>
      <c r="AP31" s="298">
        <v>4.5</v>
      </c>
      <c r="AQ31" s="6">
        <v>620841</v>
      </c>
      <c r="AR31" s="6">
        <v>322380</v>
      </c>
      <c r="AS31" s="6">
        <v>17940</v>
      </c>
      <c r="AT31" s="6">
        <v>304440</v>
      </c>
      <c r="AU31" s="6">
        <v>191230</v>
      </c>
      <c r="AV31" s="6">
        <v>18590</v>
      </c>
      <c r="AW31" s="6">
        <v>172640</v>
      </c>
      <c r="AX31" s="6">
        <v>107231</v>
      </c>
      <c r="AY31" s="6">
        <v>32532</v>
      </c>
      <c r="AZ31" s="6">
        <v>74699</v>
      </c>
      <c r="BA31" s="250">
        <f t="shared" si="12"/>
        <v>25.976658654542295</v>
      </c>
      <c r="BB31" s="250">
        <f t="shared" si="13"/>
        <v>55.174263609162367</v>
      </c>
      <c r="BC31" s="250">
        <f t="shared" si="14"/>
        <v>26.917841939127165</v>
      </c>
      <c r="BD31" s="250">
        <f t="shared" si="15"/>
        <v>31.287888810556403</v>
      </c>
      <c r="BE31" s="250">
        <f t="shared" si="16"/>
        <v>47.105499406330544</v>
      </c>
      <c r="BF31" s="254">
        <f t="shared" si="17"/>
        <v>13.537847580281237</v>
      </c>
      <c r="BG31" s="286">
        <v>45.9</v>
      </c>
      <c r="BH31" s="286">
        <v>73.900000000000006</v>
      </c>
      <c r="BI31" s="6">
        <v>19772</v>
      </c>
      <c r="BJ31" s="6">
        <v>30011</v>
      </c>
      <c r="BK31" s="285">
        <v>42500</v>
      </c>
      <c r="BL31" s="285">
        <v>62900</v>
      </c>
      <c r="BM31" s="297">
        <v>96.9</v>
      </c>
      <c r="BN31" s="6">
        <v>7.5</v>
      </c>
      <c r="BO31" s="6">
        <v>6.5</v>
      </c>
      <c r="BP31" s="263"/>
      <c r="BQ31" s="263"/>
      <c r="BR31" s="263"/>
      <c r="BS31" s="263"/>
      <c r="BT31" s="273"/>
      <c r="BU31" s="264"/>
      <c r="BV31" s="263"/>
      <c r="BW31" s="241"/>
    </row>
    <row r="32" spans="1:75" ht="14" customHeight="1">
      <c r="A32" s="260" t="s">
        <v>108</v>
      </c>
      <c r="B32" s="260" t="s">
        <v>109</v>
      </c>
      <c r="C32" s="253"/>
      <c r="D32" s="244">
        <v>1130049</v>
      </c>
      <c r="E32" s="253">
        <v>105060</v>
      </c>
      <c r="F32" s="253">
        <f t="shared" si="0"/>
        <v>1024989</v>
      </c>
      <c r="G32" s="244">
        <v>50892</v>
      </c>
      <c r="H32" s="244">
        <v>862029</v>
      </c>
      <c r="I32" s="6">
        <v>4884</v>
      </c>
      <c r="J32" s="6">
        <v>27981</v>
      </c>
      <c r="K32" s="6">
        <v>49284</v>
      </c>
      <c r="L32" s="6">
        <v>134979</v>
      </c>
      <c r="M32" s="259">
        <f t="shared" si="1"/>
        <v>48.44089091947459</v>
      </c>
      <c r="N32" s="259">
        <f t="shared" si="2"/>
        <v>84.101292794361697</v>
      </c>
      <c r="O32" s="259">
        <f t="shared" si="3"/>
        <v>4.6487721302113076</v>
      </c>
      <c r="P32" s="259">
        <f t="shared" si="4"/>
        <v>2.7298829548414663</v>
      </c>
      <c r="Q32" s="259">
        <f t="shared" si="5"/>
        <v>46.910336950314111</v>
      </c>
      <c r="R32" s="268">
        <f t="shared" si="6"/>
        <v>13.168824250796836</v>
      </c>
      <c r="S32" s="6">
        <v>1107477</v>
      </c>
      <c r="T32" s="6">
        <v>104214</v>
      </c>
      <c r="U32" s="6">
        <v>1003263</v>
      </c>
      <c r="V32" s="6">
        <v>26012</v>
      </c>
      <c r="W32" s="6">
        <v>78202</v>
      </c>
      <c r="X32" s="6">
        <v>98306</v>
      </c>
      <c r="Y32" s="6">
        <v>904957</v>
      </c>
      <c r="Z32" s="250">
        <f t="shared" si="7"/>
        <v>24.960178095073598</v>
      </c>
      <c r="AA32" s="250">
        <f t="shared" si="8"/>
        <v>9.7986270798384876</v>
      </c>
      <c r="AB32" s="250">
        <f t="shared" si="9"/>
        <v>75.039821904926399</v>
      </c>
      <c r="AC32" s="254">
        <f t="shared" si="10"/>
        <v>90.201372920161518</v>
      </c>
      <c r="AD32" s="258">
        <v>16.079999999999998</v>
      </c>
      <c r="AE32" s="253">
        <v>1127051</v>
      </c>
      <c r="AF32" s="301">
        <v>19313</v>
      </c>
      <c r="AG32" s="250">
        <f t="shared" si="11"/>
        <v>1.7135870515176332</v>
      </c>
      <c r="AH32" s="301">
        <v>784</v>
      </c>
      <c r="AI32" s="300">
        <v>20.200000000000003</v>
      </c>
      <c r="AJ32" s="300">
        <v>78</v>
      </c>
      <c r="AK32" s="300">
        <v>64</v>
      </c>
      <c r="AL32" s="259">
        <v>17.33127142</v>
      </c>
      <c r="AM32" s="268">
        <v>38.800998841469145</v>
      </c>
      <c r="AN32" s="299">
        <v>1148761</v>
      </c>
      <c r="AO32" s="299">
        <v>45165</v>
      </c>
      <c r="AP32" s="298">
        <v>3.9</v>
      </c>
      <c r="AQ32" s="6">
        <v>1130049</v>
      </c>
      <c r="AR32" s="6">
        <v>683365</v>
      </c>
      <c r="AS32" s="6">
        <v>33173</v>
      </c>
      <c r="AT32" s="6">
        <v>650192</v>
      </c>
      <c r="AU32" s="6">
        <v>298030</v>
      </c>
      <c r="AV32" s="6">
        <v>26336</v>
      </c>
      <c r="AW32" s="6">
        <v>271694</v>
      </c>
      <c r="AX32" s="6">
        <v>148654</v>
      </c>
      <c r="AY32" s="6">
        <v>45551</v>
      </c>
      <c r="AZ32" s="6">
        <v>103103</v>
      </c>
      <c r="BA32" s="250">
        <f t="shared" si="12"/>
        <v>31.575290310298875</v>
      </c>
      <c r="BB32" s="250">
        <f t="shared" si="13"/>
        <v>63.434046609280678</v>
      </c>
      <c r="BC32" s="250">
        <f t="shared" si="14"/>
        <v>25.067580430230347</v>
      </c>
      <c r="BD32" s="250">
        <f t="shared" si="15"/>
        <v>26.507016172856488</v>
      </c>
      <c r="BE32" s="250">
        <f t="shared" si="16"/>
        <v>43.357129259470781</v>
      </c>
      <c r="BF32" s="254">
        <f t="shared" si="17"/>
        <v>10.058937217862827</v>
      </c>
      <c r="BG32" s="286">
        <v>49.3</v>
      </c>
      <c r="BH32" s="286">
        <v>78.7</v>
      </c>
      <c r="BI32" s="6">
        <v>23426</v>
      </c>
      <c r="BJ32" s="6">
        <v>33244</v>
      </c>
      <c r="BK32" s="285">
        <v>51100</v>
      </c>
      <c r="BL32" s="285">
        <v>68800</v>
      </c>
      <c r="BM32" s="297">
        <v>93.8</v>
      </c>
      <c r="BN32" s="6">
        <v>5.6</v>
      </c>
      <c r="BO32" s="6">
        <v>4.4000000000000004</v>
      </c>
      <c r="BP32" s="263"/>
      <c r="BQ32" s="263"/>
      <c r="BR32" s="263"/>
      <c r="BS32" s="263"/>
      <c r="BT32" s="273"/>
      <c r="BU32" s="264"/>
      <c r="BV32" s="263"/>
      <c r="BW32" s="241"/>
    </row>
    <row r="33" spans="1:75" ht="14" customHeight="1">
      <c r="A33" s="260" t="s">
        <v>110</v>
      </c>
      <c r="B33" s="260" t="s">
        <v>111</v>
      </c>
      <c r="C33" s="253"/>
      <c r="D33" s="244">
        <v>1780233</v>
      </c>
      <c r="E33" s="253">
        <v>189546</v>
      </c>
      <c r="F33" s="253">
        <f t="shared" si="0"/>
        <v>1590687</v>
      </c>
      <c r="G33" s="244">
        <v>78558</v>
      </c>
      <c r="H33" s="244">
        <v>1211366</v>
      </c>
      <c r="I33" s="6">
        <v>11064</v>
      </c>
      <c r="J33" s="6">
        <v>82681</v>
      </c>
      <c r="K33" s="6">
        <v>99924</v>
      </c>
      <c r="L33" s="6">
        <v>296640</v>
      </c>
      <c r="M33" s="259">
        <f t="shared" si="1"/>
        <v>41.445348358709758</v>
      </c>
      <c r="N33" s="259">
        <f t="shared" si="2"/>
        <v>76.15363676197768</v>
      </c>
      <c r="O33" s="259">
        <f t="shared" si="3"/>
        <v>5.8371055047323601</v>
      </c>
      <c r="P33" s="259">
        <f t="shared" si="4"/>
        <v>5.1978170438307467</v>
      </c>
      <c r="Q33" s="259">
        <f t="shared" si="5"/>
        <v>52.717546136557878</v>
      </c>
      <c r="R33" s="268">
        <f t="shared" si="6"/>
        <v>18.648546194191567</v>
      </c>
      <c r="S33" s="6">
        <v>1776995</v>
      </c>
      <c r="T33" s="6">
        <v>189423</v>
      </c>
      <c r="U33" s="6">
        <v>1587572</v>
      </c>
      <c r="V33" s="6">
        <v>44978</v>
      </c>
      <c r="W33" s="6">
        <v>144445</v>
      </c>
      <c r="X33" s="6">
        <v>183324</v>
      </c>
      <c r="Y33" s="6">
        <v>1404248</v>
      </c>
      <c r="Z33" s="250">
        <f t="shared" si="7"/>
        <v>23.744740607001262</v>
      </c>
      <c r="AA33" s="250">
        <f t="shared" si="8"/>
        <v>11.547444777307737</v>
      </c>
      <c r="AB33" s="250">
        <f t="shared" si="9"/>
        <v>76.255259392998738</v>
      </c>
      <c r="AC33" s="254">
        <f t="shared" si="10"/>
        <v>88.452555222692268</v>
      </c>
      <c r="AD33" s="258">
        <v>18.850000000000001</v>
      </c>
      <c r="AE33" s="253">
        <v>1743945</v>
      </c>
      <c r="AF33" s="301">
        <v>30464</v>
      </c>
      <c r="AG33" s="250">
        <f t="shared" si="11"/>
        <v>1.7468440805185943</v>
      </c>
      <c r="AH33" s="301">
        <v>769</v>
      </c>
      <c r="AI33" s="300">
        <v>21.6</v>
      </c>
      <c r="AJ33" s="300">
        <v>96</v>
      </c>
      <c r="AK33" s="300">
        <v>79</v>
      </c>
      <c r="AL33" s="259">
        <v>24.2168454</v>
      </c>
      <c r="AM33" s="268">
        <v>46.582739109400308</v>
      </c>
      <c r="AN33" s="299">
        <v>1869214</v>
      </c>
      <c r="AO33" s="299">
        <v>67462</v>
      </c>
      <c r="AP33" s="298">
        <v>3.6</v>
      </c>
      <c r="AQ33" s="6">
        <v>1780233</v>
      </c>
      <c r="AR33" s="6">
        <v>930148</v>
      </c>
      <c r="AS33" s="6">
        <v>51658</v>
      </c>
      <c r="AT33" s="6">
        <v>878490</v>
      </c>
      <c r="AU33" s="6">
        <v>465739</v>
      </c>
      <c r="AV33" s="6">
        <v>39642</v>
      </c>
      <c r="AW33" s="6">
        <v>426097</v>
      </c>
      <c r="AX33" s="6">
        <v>384346</v>
      </c>
      <c r="AY33" s="6">
        <v>98246</v>
      </c>
      <c r="AZ33" s="6">
        <v>286100</v>
      </c>
      <c r="BA33" s="250">
        <f t="shared" si="12"/>
        <v>27.253542675656568</v>
      </c>
      <c r="BB33" s="250">
        <f t="shared" si="13"/>
        <v>55.227081129097058</v>
      </c>
      <c r="BC33" s="250">
        <f t="shared" si="14"/>
        <v>20.914184419613179</v>
      </c>
      <c r="BD33" s="250">
        <f t="shared" si="15"/>
        <v>26.786979462332944</v>
      </c>
      <c r="BE33" s="250">
        <f t="shared" si="16"/>
        <v>51.832272904730246</v>
      </c>
      <c r="BF33" s="254">
        <f t="shared" si="17"/>
        <v>17.985939408570008</v>
      </c>
      <c r="BG33" s="286">
        <v>40.200000000000003</v>
      </c>
      <c r="BH33" s="286">
        <v>70.099999999999994</v>
      </c>
      <c r="BI33" s="6">
        <v>27006</v>
      </c>
      <c r="BJ33" s="6">
        <v>32787</v>
      </c>
      <c r="BK33" s="285">
        <v>48400</v>
      </c>
      <c r="BL33" s="285">
        <v>65500</v>
      </c>
      <c r="BM33" s="297">
        <v>103.9</v>
      </c>
      <c r="BN33" s="6">
        <v>4.5</v>
      </c>
      <c r="BO33" s="6">
        <v>3.9</v>
      </c>
      <c r="BP33" s="263"/>
      <c r="BQ33" s="263"/>
      <c r="BR33" s="263"/>
      <c r="BS33" s="263"/>
      <c r="BT33" s="273"/>
      <c r="BU33" s="264"/>
      <c r="BV33" s="263"/>
      <c r="BW33" s="241"/>
    </row>
    <row r="34" spans="1:75" ht="14" customHeight="1">
      <c r="A34" s="260" t="s">
        <v>112</v>
      </c>
      <c r="B34" s="260" t="s">
        <v>113</v>
      </c>
      <c r="C34" s="253"/>
      <c r="D34" s="244">
        <v>844656</v>
      </c>
      <c r="E34" s="253">
        <v>84966</v>
      </c>
      <c r="F34" s="253">
        <f t="shared" si="0"/>
        <v>759690</v>
      </c>
      <c r="G34" s="244">
        <v>35791</v>
      </c>
      <c r="H34" s="244">
        <v>628585</v>
      </c>
      <c r="I34" s="6">
        <v>4442</v>
      </c>
      <c r="J34" s="6">
        <v>22746</v>
      </c>
      <c r="K34" s="6">
        <v>44733</v>
      </c>
      <c r="L34" s="6">
        <v>108359</v>
      </c>
      <c r="M34" s="259">
        <f t="shared" si="1"/>
        <v>42.123908386884167</v>
      </c>
      <c r="N34" s="259">
        <f t="shared" si="2"/>
        <v>82.742302781397683</v>
      </c>
      <c r="O34" s="259">
        <f t="shared" si="3"/>
        <v>5.2279735423581197</v>
      </c>
      <c r="P34" s="259">
        <f t="shared" si="4"/>
        <v>2.9941160210085691</v>
      </c>
      <c r="Q34" s="259">
        <f t="shared" si="5"/>
        <v>52.648118070757711</v>
      </c>
      <c r="R34" s="268">
        <f t="shared" si="6"/>
        <v>14.263581197593755</v>
      </c>
      <c r="S34" s="6">
        <v>821906</v>
      </c>
      <c r="T34" s="6">
        <v>84168</v>
      </c>
      <c r="U34" s="6">
        <v>737738</v>
      </c>
      <c r="V34" s="6">
        <v>18195</v>
      </c>
      <c r="W34" s="6">
        <v>65973</v>
      </c>
      <c r="X34" s="6">
        <v>46071</v>
      </c>
      <c r="Y34" s="6">
        <v>691667</v>
      </c>
      <c r="Z34" s="250">
        <f t="shared" si="7"/>
        <v>21.617479327060167</v>
      </c>
      <c r="AA34" s="250">
        <f t="shared" si="8"/>
        <v>6.2448999509310887</v>
      </c>
      <c r="AB34" s="250">
        <f t="shared" si="9"/>
        <v>78.382520672939833</v>
      </c>
      <c r="AC34" s="254">
        <f t="shared" si="10"/>
        <v>93.755100049068901</v>
      </c>
      <c r="AD34" s="258">
        <v>23.23</v>
      </c>
      <c r="AE34" s="253">
        <v>842234</v>
      </c>
      <c r="AF34" s="301">
        <v>14739</v>
      </c>
      <c r="AG34" s="250">
        <f t="shared" si="11"/>
        <v>1.7499887204743576</v>
      </c>
      <c r="AH34" s="301">
        <v>760</v>
      </c>
      <c r="AI34" s="300">
        <v>16.3</v>
      </c>
      <c r="AJ34" s="300">
        <v>117</v>
      </c>
      <c r="AK34" s="300">
        <v>104</v>
      </c>
      <c r="AL34" s="259">
        <v>25.90124827</v>
      </c>
      <c r="AM34" s="268">
        <v>44.422123662927213</v>
      </c>
      <c r="AN34" s="299">
        <v>852643</v>
      </c>
      <c r="AO34" s="299">
        <v>50663</v>
      </c>
      <c r="AP34" s="298">
        <v>5.9</v>
      </c>
      <c r="AQ34" s="6">
        <v>844656</v>
      </c>
      <c r="AR34" s="6">
        <v>475411</v>
      </c>
      <c r="AS34" s="6">
        <v>20733</v>
      </c>
      <c r="AT34" s="6">
        <v>454678</v>
      </c>
      <c r="AU34" s="6">
        <v>241534</v>
      </c>
      <c r="AV34" s="6">
        <v>21963</v>
      </c>
      <c r="AW34" s="6">
        <v>219571</v>
      </c>
      <c r="AX34" s="6">
        <v>127711</v>
      </c>
      <c r="AY34" s="6">
        <v>42270</v>
      </c>
      <c r="AZ34" s="6">
        <v>85441</v>
      </c>
      <c r="BA34" s="250">
        <f t="shared" si="12"/>
        <v>24.401525316008758</v>
      </c>
      <c r="BB34" s="250">
        <f t="shared" si="13"/>
        <v>59.850465321381087</v>
      </c>
      <c r="BC34" s="250">
        <f t="shared" si="14"/>
        <v>25.849163194689638</v>
      </c>
      <c r="BD34" s="250">
        <f t="shared" si="15"/>
        <v>28.902710316049969</v>
      </c>
      <c r="BE34" s="250">
        <f t="shared" si="16"/>
        <v>49.749311489301604</v>
      </c>
      <c r="BF34" s="254">
        <f t="shared" si="17"/>
        <v>11.246824362568942</v>
      </c>
      <c r="BG34" s="286">
        <v>42.8</v>
      </c>
      <c r="BH34" s="286">
        <v>77</v>
      </c>
      <c r="BI34" s="6">
        <v>23396</v>
      </c>
      <c r="BJ34" s="6">
        <v>39454</v>
      </c>
      <c r="BK34" s="285">
        <v>59300</v>
      </c>
      <c r="BL34" s="285">
        <v>89000</v>
      </c>
      <c r="BM34" s="297">
        <v>119.6</v>
      </c>
      <c r="BN34" s="6">
        <v>6.8</v>
      </c>
      <c r="BO34" s="6">
        <v>6.4</v>
      </c>
      <c r="BP34" s="263"/>
      <c r="BQ34" s="263"/>
      <c r="BR34" s="263"/>
      <c r="BS34" s="263"/>
      <c r="BT34" s="273"/>
      <c r="BU34" s="264"/>
      <c r="BV34" s="263"/>
      <c r="BW34" s="241"/>
    </row>
    <row r="35" spans="1:75" ht="14" customHeight="1">
      <c r="A35" s="260" t="s">
        <v>114</v>
      </c>
      <c r="B35" s="260" t="s">
        <v>115</v>
      </c>
      <c r="C35" s="253"/>
      <c r="D35" s="244">
        <v>5470360</v>
      </c>
      <c r="E35" s="253">
        <v>422078</v>
      </c>
      <c r="F35" s="253">
        <f t="shared" si="0"/>
        <v>5048282</v>
      </c>
      <c r="G35" s="244">
        <v>161505</v>
      </c>
      <c r="H35" s="244">
        <v>3920747</v>
      </c>
      <c r="I35" s="6">
        <v>25880</v>
      </c>
      <c r="J35" s="6">
        <v>235792</v>
      </c>
      <c r="K35" s="6">
        <v>234693</v>
      </c>
      <c r="L35" s="6">
        <v>891743</v>
      </c>
      <c r="M35" s="259">
        <f t="shared" si="1"/>
        <v>38.264254474291484</v>
      </c>
      <c r="N35" s="259">
        <f t="shared" si="2"/>
        <v>77.664975926463697</v>
      </c>
      <c r="O35" s="259">
        <f t="shared" si="3"/>
        <v>6.1315680987874277</v>
      </c>
      <c r="P35" s="259">
        <f t="shared" si="4"/>
        <v>4.6707374904967676</v>
      </c>
      <c r="Q35" s="259">
        <f t="shared" si="5"/>
        <v>55.604177426921083</v>
      </c>
      <c r="R35" s="268">
        <f t="shared" si="6"/>
        <v>17.664286583039537</v>
      </c>
      <c r="S35" s="6">
        <v>5413592</v>
      </c>
      <c r="T35" s="6">
        <v>420690</v>
      </c>
      <c r="U35" s="6">
        <v>4992902</v>
      </c>
      <c r="V35" s="6">
        <v>90262</v>
      </c>
      <c r="W35" s="6">
        <v>330428</v>
      </c>
      <c r="X35" s="6">
        <v>414455</v>
      </c>
      <c r="Y35" s="6">
        <v>4578447</v>
      </c>
      <c r="Z35" s="250">
        <f t="shared" si="7"/>
        <v>21.455703724833011</v>
      </c>
      <c r="AA35" s="250">
        <f t="shared" si="8"/>
        <v>8.3008839348338892</v>
      </c>
      <c r="AB35" s="250">
        <f t="shared" si="9"/>
        <v>78.544296275166985</v>
      </c>
      <c r="AC35" s="254">
        <f t="shared" si="10"/>
        <v>91.699116065166109</v>
      </c>
      <c r="AD35" s="258">
        <v>28.86</v>
      </c>
      <c r="AE35" s="253">
        <v>5529566</v>
      </c>
      <c r="AF35" s="301">
        <v>97468</v>
      </c>
      <c r="AG35" s="250">
        <f t="shared" si="11"/>
        <v>1.7626699816947657</v>
      </c>
      <c r="AH35" s="301">
        <v>764</v>
      </c>
      <c r="AI35" s="300">
        <v>14.899999999999999</v>
      </c>
      <c r="AJ35" s="300">
        <v>151</v>
      </c>
      <c r="AK35" s="300">
        <v>132</v>
      </c>
      <c r="AL35" s="259">
        <v>33.025248570000002</v>
      </c>
      <c r="AM35" s="268">
        <v>49.498468008514614</v>
      </c>
      <c r="AN35" s="299">
        <v>5516350</v>
      </c>
      <c r="AO35" s="299">
        <v>209551</v>
      </c>
      <c r="AP35" s="298">
        <v>3.8</v>
      </c>
      <c r="AQ35" s="6">
        <v>5470360</v>
      </c>
      <c r="AR35" s="6">
        <v>2975812</v>
      </c>
      <c r="AS35" s="6">
        <v>99464</v>
      </c>
      <c r="AT35" s="6">
        <v>2876348</v>
      </c>
      <c r="AU35" s="6">
        <v>1407282</v>
      </c>
      <c r="AV35" s="6">
        <v>89897</v>
      </c>
      <c r="AW35" s="6">
        <v>1317385</v>
      </c>
      <c r="AX35" s="6">
        <v>1087266</v>
      </c>
      <c r="AY35" s="6">
        <v>232717</v>
      </c>
      <c r="AZ35" s="6">
        <v>854549</v>
      </c>
      <c r="BA35" s="250">
        <f t="shared" si="12"/>
        <v>23.56531257255768</v>
      </c>
      <c r="BB35" s="250">
        <f t="shared" si="13"/>
        <v>56.976769522780224</v>
      </c>
      <c r="BC35" s="250">
        <f t="shared" si="14"/>
        <v>21.298669914091708</v>
      </c>
      <c r="BD35" s="250">
        <f t="shared" si="15"/>
        <v>26.095709391828748</v>
      </c>
      <c r="BE35" s="250">
        <f t="shared" si="16"/>
        <v>55.136017513350609</v>
      </c>
      <c r="BF35" s="254">
        <f t="shared" si="17"/>
        <v>16.927521085391032</v>
      </c>
      <c r="BG35" s="286">
        <v>37.700000000000003</v>
      </c>
      <c r="BH35" s="286">
        <v>72.099999999999994</v>
      </c>
      <c r="BI35" s="6">
        <v>27805</v>
      </c>
      <c r="BJ35" s="6">
        <v>42473</v>
      </c>
      <c r="BK35" s="285">
        <v>61000</v>
      </c>
      <c r="BL35" s="285">
        <v>96100</v>
      </c>
      <c r="BM35" s="297">
        <v>118.2</v>
      </c>
      <c r="BN35" s="6">
        <v>5.0999999999999996</v>
      </c>
      <c r="BO35" s="6">
        <v>4.4000000000000004</v>
      </c>
      <c r="BP35" s="263"/>
      <c r="BQ35" s="263"/>
      <c r="BR35" s="263"/>
      <c r="BS35" s="263"/>
      <c r="BT35" s="273"/>
      <c r="BU35" s="264"/>
      <c r="BV35" s="263"/>
      <c r="BW35" s="241"/>
    </row>
    <row r="36" spans="1:75" ht="14" customHeight="1">
      <c r="A36" s="260" t="s">
        <v>116</v>
      </c>
      <c r="B36" s="260" t="s">
        <v>117</v>
      </c>
      <c r="C36" s="253"/>
      <c r="D36" s="244">
        <v>1228122</v>
      </c>
      <c r="E36" s="253">
        <v>158425</v>
      </c>
      <c r="F36" s="253">
        <f t="shared" si="0"/>
        <v>1069697</v>
      </c>
      <c r="G36" s="244">
        <v>50749</v>
      </c>
      <c r="H36" s="244">
        <v>770285</v>
      </c>
      <c r="I36" s="6">
        <v>8864</v>
      </c>
      <c r="J36" s="6">
        <v>54616</v>
      </c>
      <c r="K36" s="6">
        <v>98812</v>
      </c>
      <c r="L36" s="6">
        <v>244796</v>
      </c>
      <c r="M36" s="259">
        <f t="shared" si="1"/>
        <v>32.033454315922363</v>
      </c>
      <c r="N36" s="259">
        <f t="shared" si="2"/>
        <v>72.009643852418023</v>
      </c>
      <c r="O36" s="259">
        <f t="shared" si="3"/>
        <v>5.5950765346378413</v>
      </c>
      <c r="P36" s="259">
        <f t="shared" si="4"/>
        <v>5.1057448978542519</v>
      </c>
      <c r="Q36" s="259">
        <f t="shared" si="5"/>
        <v>62.371469149439797</v>
      </c>
      <c r="R36" s="268">
        <f t="shared" si="6"/>
        <v>22.884611249727726</v>
      </c>
      <c r="S36" s="6">
        <v>1220131</v>
      </c>
      <c r="T36" s="6">
        <v>157739</v>
      </c>
      <c r="U36" s="6">
        <v>1062392</v>
      </c>
      <c r="V36" s="6">
        <v>49042</v>
      </c>
      <c r="W36" s="6">
        <v>108697</v>
      </c>
      <c r="X36" s="6">
        <v>183193</v>
      </c>
      <c r="Y36" s="6">
        <v>879199</v>
      </c>
      <c r="Z36" s="250">
        <f t="shared" si="7"/>
        <v>31.090599027507466</v>
      </c>
      <c r="AA36" s="250">
        <f t="shared" si="8"/>
        <v>17.243446863304694</v>
      </c>
      <c r="AB36" s="250">
        <f t="shared" si="9"/>
        <v>68.909400972492534</v>
      </c>
      <c r="AC36" s="254">
        <f t="shared" si="10"/>
        <v>82.756553136695317</v>
      </c>
      <c r="AD36" s="258">
        <v>16.34</v>
      </c>
      <c r="AE36" s="253">
        <v>1234232</v>
      </c>
      <c r="AF36" s="301">
        <v>37639</v>
      </c>
      <c r="AG36" s="250">
        <f t="shared" si="11"/>
        <v>3.0495887321022304</v>
      </c>
      <c r="AH36" s="301">
        <v>733</v>
      </c>
      <c r="AI36" s="300">
        <v>22.400000000000002</v>
      </c>
      <c r="AJ36" s="300">
        <v>90</v>
      </c>
      <c r="AK36" s="300">
        <v>77</v>
      </c>
      <c r="AL36" s="259">
        <v>21.56732959</v>
      </c>
      <c r="AM36" s="268">
        <v>43.778862331897429</v>
      </c>
      <c r="AN36" s="299">
        <v>1247086</v>
      </c>
      <c r="AO36" s="299">
        <v>67824</v>
      </c>
      <c r="AP36" s="298">
        <v>5.4</v>
      </c>
      <c r="AQ36" s="6">
        <v>1228122</v>
      </c>
      <c r="AR36" s="6">
        <v>588645</v>
      </c>
      <c r="AS36" s="6">
        <v>31742</v>
      </c>
      <c r="AT36" s="6">
        <v>556903</v>
      </c>
      <c r="AU36" s="6">
        <v>310994</v>
      </c>
      <c r="AV36" s="6">
        <v>29651</v>
      </c>
      <c r="AW36" s="6">
        <v>281343</v>
      </c>
      <c r="AX36" s="6">
        <v>328483</v>
      </c>
      <c r="AY36" s="6">
        <v>97032</v>
      </c>
      <c r="AZ36" s="6">
        <v>231451</v>
      </c>
      <c r="BA36" s="250">
        <f t="shared" si="12"/>
        <v>20.035979169954238</v>
      </c>
      <c r="BB36" s="250">
        <f t="shared" si="13"/>
        <v>52.061752066239322</v>
      </c>
      <c r="BC36" s="250">
        <f t="shared" si="14"/>
        <v>18.71611172479091</v>
      </c>
      <c r="BD36" s="250">
        <f t="shared" si="15"/>
        <v>26.301186223762429</v>
      </c>
      <c r="BE36" s="250">
        <f t="shared" si="16"/>
        <v>61.247909105254848</v>
      </c>
      <c r="BF36" s="254">
        <f t="shared" si="17"/>
        <v>21.63706170999825</v>
      </c>
      <c r="BG36" s="286">
        <v>33.700000000000003</v>
      </c>
      <c r="BH36" s="286">
        <v>62.9</v>
      </c>
      <c r="BI36" s="6">
        <v>19955</v>
      </c>
      <c r="BJ36" s="6">
        <v>28936</v>
      </c>
      <c r="BK36" s="285">
        <v>34900</v>
      </c>
      <c r="BL36" s="285">
        <v>54600</v>
      </c>
      <c r="BM36" s="297">
        <v>96.8</v>
      </c>
      <c r="BN36" s="6">
        <v>8</v>
      </c>
      <c r="BO36" s="6">
        <v>4.5999999999999996</v>
      </c>
      <c r="BP36" s="263"/>
      <c r="BQ36" s="263"/>
      <c r="BR36" s="263"/>
      <c r="BS36" s="263"/>
      <c r="BT36" s="273"/>
      <c r="BU36" s="264"/>
      <c r="BV36" s="263"/>
      <c r="BW36" s="241"/>
    </row>
    <row r="37" spans="1:75" ht="14" customHeight="1">
      <c r="A37" s="260" t="s">
        <v>118</v>
      </c>
      <c r="B37" s="260" t="s">
        <v>119</v>
      </c>
      <c r="C37" s="253"/>
      <c r="D37" s="244">
        <v>12272318</v>
      </c>
      <c r="E37" s="253">
        <v>1079794</v>
      </c>
      <c r="F37" s="253">
        <f t="shared" ref="F37:F68" si="18">D37-E37</f>
        <v>11192524</v>
      </c>
      <c r="G37" s="244">
        <v>366896</v>
      </c>
      <c r="H37" s="244">
        <v>8466259</v>
      </c>
      <c r="I37" s="6">
        <v>57926</v>
      </c>
      <c r="J37" s="6">
        <v>502777</v>
      </c>
      <c r="K37" s="6">
        <v>654972</v>
      </c>
      <c r="L37" s="6">
        <v>2223488</v>
      </c>
      <c r="M37" s="259">
        <f t="shared" ref="M37:M56" si="19">G37/E37*100</f>
        <v>33.978332904239146</v>
      </c>
      <c r="N37" s="259">
        <f t="shared" ref="N37:N56" si="20">H37/F37*100</f>
        <v>75.642089308899401</v>
      </c>
      <c r="O37" s="259">
        <f t="shared" ref="O37:O56" si="21">I37/E37*100</f>
        <v>5.3645417551866377</v>
      </c>
      <c r="P37" s="259">
        <f t="shared" ref="P37:P56" si="22">J37/F37*100</f>
        <v>4.4920788197550436</v>
      </c>
      <c r="Q37" s="259">
        <f t="shared" ref="Q37:Q56" si="23">K37/E37*100</f>
        <v>60.657125340574225</v>
      </c>
      <c r="R37" s="268">
        <f t="shared" ref="R37:R56" si="24">L37/F37*100</f>
        <v>19.865831871345552</v>
      </c>
      <c r="S37" s="6">
        <v>12052477</v>
      </c>
      <c r="T37" s="6">
        <v>1069817</v>
      </c>
      <c r="U37" s="6">
        <v>10982660</v>
      </c>
      <c r="V37" s="6">
        <v>317948</v>
      </c>
      <c r="W37" s="6">
        <v>751869</v>
      </c>
      <c r="X37" s="6">
        <v>1303150</v>
      </c>
      <c r="Y37" s="6">
        <v>9679510</v>
      </c>
      <c r="Z37" s="250">
        <f t="shared" ref="Z37:Z56" si="25">V37/T37*100</f>
        <v>29.719849282634321</v>
      </c>
      <c r="AA37" s="250">
        <f t="shared" ref="AA37:AA56" si="26">X37/U37*100</f>
        <v>11.86552256010839</v>
      </c>
      <c r="AB37" s="250">
        <f t="shared" ref="AB37:AB56" si="27">W37/T37*100</f>
        <v>70.280150717365672</v>
      </c>
      <c r="AC37" s="254">
        <f t="shared" ref="AC37:AC56" si="28">Y37/U37*100</f>
        <v>88.134477439891612</v>
      </c>
      <c r="AD37" s="258">
        <v>30.76</v>
      </c>
      <c r="AE37" s="253">
        <v>12438007</v>
      </c>
      <c r="AF37" s="301">
        <v>328763</v>
      </c>
      <c r="AG37" s="250">
        <f t="shared" ref="AG37:AG68" si="29">AF37/AE37*100</f>
        <v>2.6432128555644003</v>
      </c>
      <c r="AH37" s="301">
        <v>820</v>
      </c>
      <c r="AI37" s="300">
        <v>19.400000000000002</v>
      </c>
      <c r="AJ37" s="300">
        <v>145</v>
      </c>
      <c r="AK37" s="300">
        <v>131</v>
      </c>
      <c r="AL37" s="259">
        <v>28.816698259999999</v>
      </c>
      <c r="AM37" s="268">
        <v>50.040006747340271</v>
      </c>
      <c r="AN37" s="299">
        <v>12260573</v>
      </c>
      <c r="AO37" s="299">
        <v>536278</v>
      </c>
      <c r="AP37" s="298">
        <v>4.4000000000000004</v>
      </c>
      <c r="AQ37" s="6">
        <v>12272318</v>
      </c>
      <c r="AR37" s="6">
        <v>6362621</v>
      </c>
      <c r="AS37" s="6">
        <v>218826</v>
      </c>
      <c r="AT37" s="6">
        <v>6143795</v>
      </c>
      <c r="AU37" s="6">
        <v>3188032</v>
      </c>
      <c r="AV37" s="6">
        <v>215598</v>
      </c>
      <c r="AW37" s="6">
        <v>2972434</v>
      </c>
      <c r="AX37" s="6">
        <v>2721665</v>
      </c>
      <c r="AY37" s="6">
        <v>645370</v>
      </c>
      <c r="AZ37" s="6">
        <v>2076295</v>
      </c>
      <c r="BA37" s="250">
        <f t="shared" ref="BA37:BA56" si="30">AS37/E37*100</f>
        <v>20.265532129276508</v>
      </c>
      <c r="BB37" s="250">
        <f t="shared" ref="BB37:BB56" si="31">AT37/F37*100</f>
        <v>54.891952878546434</v>
      </c>
      <c r="BC37" s="250">
        <f t="shared" ref="BC37:BC56" si="32">AV37/E37*100</f>
        <v>19.966586219223295</v>
      </c>
      <c r="BD37" s="250">
        <f t="shared" ref="BD37:BD56" si="33">AW37/F37*100</f>
        <v>26.557316294340762</v>
      </c>
      <c r="BE37" s="250">
        <f t="shared" ref="BE37:BE56" si="34">AY37/E37*100</f>
        <v>59.767881651500197</v>
      </c>
      <c r="BF37" s="254">
        <f t="shared" ref="BF37:BF56" si="35">AZ37/F37*100</f>
        <v>18.550730827112812</v>
      </c>
      <c r="BG37" s="286">
        <v>34.5</v>
      </c>
      <c r="BH37" s="286">
        <v>69.7</v>
      </c>
      <c r="BI37" s="6">
        <v>25021</v>
      </c>
      <c r="BJ37" s="6">
        <v>38860</v>
      </c>
      <c r="BK37" s="285">
        <v>45500</v>
      </c>
      <c r="BL37" s="285">
        <v>79900</v>
      </c>
      <c r="BM37" s="297">
        <v>141.69999999999999</v>
      </c>
      <c r="BN37" s="6">
        <v>5.4</v>
      </c>
      <c r="BO37" s="6">
        <v>4.0999999999999996</v>
      </c>
      <c r="BP37" s="263"/>
      <c r="BQ37" s="263"/>
      <c r="BR37" s="263"/>
      <c r="BS37" s="263"/>
      <c r="BT37" s="273"/>
      <c r="BU37" s="264"/>
      <c r="BV37" s="263"/>
      <c r="BW37" s="241"/>
    </row>
    <row r="38" spans="1:75" ht="14" customHeight="1">
      <c r="A38" s="260" t="s">
        <v>120</v>
      </c>
      <c r="B38" s="260" t="s">
        <v>121</v>
      </c>
      <c r="C38" s="253"/>
      <c r="D38" s="244">
        <v>6132642</v>
      </c>
      <c r="E38" s="253">
        <v>702834</v>
      </c>
      <c r="F38" s="253">
        <f t="shared" si="18"/>
        <v>5429808</v>
      </c>
      <c r="G38" s="244">
        <v>236597</v>
      </c>
      <c r="H38" s="244">
        <v>4129880</v>
      </c>
      <c r="I38" s="6">
        <v>37226</v>
      </c>
      <c r="J38" s="6">
        <v>248892</v>
      </c>
      <c r="K38" s="6">
        <v>429011</v>
      </c>
      <c r="L38" s="6">
        <v>1051036</v>
      </c>
      <c r="M38" s="259">
        <f t="shared" si="19"/>
        <v>33.663283221927223</v>
      </c>
      <c r="N38" s="259">
        <f t="shared" si="20"/>
        <v>76.059411308834484</v>
      </c>
      <c r="O38" s="259">
        <f t="shared" si="21"/>
        <v>5.2965565126331393</v>
      </c>
      <c r="P38" s="259">
        <f t="shared" si="22"/>
        <v>4.5838084882559382</v>
      </c>
      <c r="Q38" s="259">
        <f t="shared" si="23"/>
        <v>61.040160265439638</v>
      </c>
      <c r="R38" s="268">
        <f t="shared" si="24"/>
        <v>19.356780202909569</v>
      </c>
      <c r="S38" s="6">
        <v>6033916</v>
      </c>
      <c r="T38" s="6">
        <v>699544</v>
      </c>
      <c r="U38" s="6">
        <v>5334372</v>
      </c>
      <c r="V38" s="6">
        <v>193870</v>
      </c>
      <c r="W38" s="6">
        <v>505674</v>
      </c>
      <c r="X38" s="6">
        <v>689433</v>
      </c>
      <c r="Y38" s="6">
        <v>4644939</v>
      </c>
      <c r="Z38" s="250">
        <f t="shared" si="25"/>
        <v>27.71376782589801</v>
      </c>
      <c r="AA38" s="250">
        <f t="shared" si="26"/>
        <v>12.924351732500094</v>
      </c>
      <c r="AB38" s="250">
        <f t="shared" si="27"/>
        <v>72.286232174101983</v>
      </c>
      <c r="AC38" s="254">
        <f t="shared" si="28"/>
        <v>87.075648267499901</v>
      </c>
      <c r="AD38" s="258">
        <v>16.95</v>
      </c>
      <c r="AE38" s="253">
        <v>6043522</v>
      </c>
      <c r="AF38" s="301">
        <v>149198</v>
      </c>
      <c r="AG38" s="250">
        <f t="shared" si="29"/>
        <v>2.4687260177095411</v>
      </c>
      <c r="AH38" s="301">
        <v>733</v>
      </c>
      <c r="AI38" s="300">
        <v>21.8</v>
      </c>
      <c r="AJ38" s="300">
        <v>92</v>
      </c>
      <c r="AK38" s="300">
        <v>85</v>
      </c>
      <c r="AL38" s="259">
        <v>20.71856099</v>
      </c>
      <c r="AM38" s="268">
        <v>44.083037202932786</v>
      </c>
      <c r="AN38" s="299">
        <v>6393710</v>
      </c>
      <c r="AO38" s="299">
        <v>337174</v>
      </c>
      <c r="AP38" s="298">
        <v>5.3</v>
      </c>
      <c r="AQ38" s="6">
        <v>6132642</v>
      </c>
      <c r="AR38" s="6">
        <v>3189405</v>
      </c>
      <c r="AS38" s="6">
        <v>149040</v>
      </c>
      <c r="AT38" s="6">
        <v>3040365</v>
      </c>
      <c r="AU38" s="6">
        <v>1556076</v>
      </c>
      <c r="AV38" s="6">
        <v>133230</v>
      </c>
      <c r="AW38" s="6">
        <v>1422846</v>
      </c>
      <c r="AX38" s="6">
        <v>1387161</v>
      </c>
      <c r="AY38" s="6">
        <v>420564</v>
      </c>
      <c r="AZ38" s="6">
        <v>966597</v>
      </c>
      <c r="BA38" s="250">
        <f t="shared" si="30"/>
        <v>21.205576281170231</v>
      </c>
      <c r="BB38" s="250">
        <f t="shared" si="31"/>
        <v>55.993968847517259</v>
      </c>
      <c r="BC38" s="250">
        <f t="shared" si="32"/>
        <v>18.956111969540459</v>
      </c>
      <c r="BD38" s="250">
        <f t="shared" si="33"/>
        <v>26.204351977086482</v>
      </c>
      <c r="BE38" s="250">
        <f t="shared" si="34"/>
        <v>59.838311749289311</v>
      </c>
      <c r="BF38" s="254">
        <f t="shared" si="35"/>
        <v>17.801679175396256</v>
      </c>
      <c r="BG38" s="286">
        <v>33.799999999999997</v>
      </c>
      <c r="BH38" s="286">
        <v>69.2</v>
      </c>
      <c r="BI38" s="6">
        <v>21811</v>
      </c>
      <c r="BJ38" s="6">
        <v>31672</v>
      </c>
      <c r="BK38" s="285">
        <v>40100</v>
      </c>
      <c r="BL38" s="285">
        <v>62300</v>
      </c>
      <c r="BM38" s="297">
        <v>92.1</v>
      </c>
      <c r="BN38" s="6">
        <v>5.6</v>
      </c>
      <c r="BO38" s="6">
        <v>5.5</v>
      </c>
      <c r="BP38" s="263"/>
      <c r="BQ38" s="263"/>
      <c r="BR38" s="263"/>
      <c r="BS38" s="263"/>
      <c r="BT38" s="273"/>
      <c r="BU38" s="264"/>
      <c r="BV38" s="263"/>
      <c r="BW38" s="241"/>
    </row>
    <row r="39" spans="1:75" ht="14" customHeight="1">
      <c r="A39" s="260" t="s">
        <v>122</v>
      </c>
      <c r="B39" s="260" t="s">
        <v>123</v>
      </c>
      <c r="C39" s="253"/>
      <c r="D39" s="244">
        <v>458962</v>
      </c>
      <c r="E39" s="253">
        <v>38780</v>
      </c>
      <c r="F39" s="253">
        <f t="shared" si="18"/>
        <v>420182</v>
      </c>
      <c r="G39" s="244">
        <v>20649</v>
      </c>
      <c r="H39" s="244">
        <v>351319</v>
      </c>
      <c r="I39" s="6">
        <v>1442</v>
      </c>
      <c r="J39" s="6">
        <v>9113</v>
      </c>
      <c r="K39" s="6">
        <v>16689</v>
      </c>
      <c r="L39" s="6">
        <v>59750</v>
      </c>
      <c r="M39" s="259">
        <f t="shared" si="19"/>
        <v>53.24651882413616</v>
      </c>
      <c r="N39" s="259">
        <f t="shared" si="20"/>
        <v>83.611149454284089</v>
      </c>
      <c r="O39" s="259">
        <f t="shared" si="21"/>
        <v>3.7184115523465704</v>
      </c>
      <c r="P39" s="259">
        <f t="shared" si="22"/>
        <v>2.1688220818597657</v>
      </c>
      <c r="Q39" s="259">
        <f t="shared" si="23"/>
        <v>43.035069623517273</v>
      </c>
      <c r="R39" s="268">
        <f t="shared" si="24"/>
        <v>14.220028463856139</v>
      </c>
      <c r="S39" s="6">
        <v>448247</v>
      </c>
      <c r="T39" s="6">
        <v>38296</v>
      </c>
      <c r="U39" s="6">
        <v>409951</v>
      </c>
      <c r="V39" s="6">
        <v>8847</v>
      </c>
      <c r="W39" s="6">
        <v>29449</v>
      </c>
      <c r="X39" s="6">
        <v>39923</v>
      </c>
      <c r="Y39" s="6">
        <v>370028</v>
      </c>
      <c r="Z39" s="250">
        <f t="shared" si="25"/>
        <v>23.101629412993525</v>
      </c>
      <c r="AA39" s="250">
        <f t="shared" si="26"/>
        <v>9.7384809404050721</v>
      </c>
      <c r="AB39" s="250">
        <f t="shared" si="27"/>
        <v>76.898370587006468</v>
      </c>
      <c r="AC39" s="254">
        <f t="shared" si="28"/>
        <v>90.261519059594931</v>
      </c>
      <c r="AD39" s="258">
        <v>16.649999999999999</v>
      </c>
      <c r="AE39" s="253">
        <v>454215</v>
      </c>
      <c r="AF39" s="301">
        <v>5620</v>
      </c>
      <c r="AG39" s="250">
        <f t="shared" si="29"/>
        <v>1.2372995167486764</v>
      </c>
      <c r="AH39" s="301">
        <v>733</v>
      </c>
      <c r="AI39" s="300">
        <v>16.600000000000001</v>
      </c>
      <c r="AJ39" s="300">
        <v>90</v>
      </c>
      <c r="AK39" s="300">
        <v>82</v>
      </c>
      <c r="AL39" s="259">
        <v>13.215300969999999</v>
      </c>
      <c r="AM39" s="268">
        <v>35.69617884242404</v>
      </c>
      <c r="AN39" s="299">
        <v>464742</v>
      </c>
      <c r="AO39" s="299">
        <v>15644</v>
      </c>
      <c r="AP39" s="298">
        <v>3.4</v>
      </c>
      <c r="AQ39" s="6">
        <v>458962</v>
      </c>
      <c r="AR39" s="6">
        <v>272776</v>
      </c>
      <c r="AS39" s="6">
        <v>13180</v>
      </c>
      <c r="AT39" s="6">
        <v>259596</v>
      </c>
      <c r="AU39" s="6">
        <v>130310</v>
      </c>
      <c r="AV39" s="6">
        <v>11104</v>
      </c>
      <c r="AW39" s="6">
        <v>119206</v>
      </c>
      <c r="AX39" s="6">
        <v>55876</v>
      </c>
      <c r="AY39" s="6">
        <v>14496</v>
      </c>
      <c r="AZ39" s="6">
        <v>41380</v>
      </c>
      <c r="BA39" s="250">
        <f t="shared" si="30"/>
        <v>33.986591026302214</v>
      </c>
      <c r="BB39" s="250">
        <f t="shared" si="31"/>
        <v>61.781799315534705</v>
      </c>
      <c r="BC39" s="250">
        <f t="shared" si="32"/>
        <v>28.633316142341414</v>
      </c>
      <c r="BD39" s="250">
        <f t="shared" si="33"/>
        <v>28.370087247906859</v>
      </c>
      <c r="BE39" s="250">
        <f t="shared" si="34"/>
        <v>37.380092831356372</v>
      </c>
      <c r="BF39" s="254">
        <f t="shared" si="35"/>
        <v>9.8481134365584442</v>
      </c>
      <c r="BG39" s="286">
        <v>56.3</v>
      </c>
      <c r="BH39" s="286">
        <v>79.7</v>
      </c>
      <c r="BI39" s="6">
        <v>25612</v>
      </c>
      <c r="BJ39" s="6">
        <v>36980</v>
      </c>
      <c r="BK39" s="285">
        <v>56600</v>
      </c>
      <c r="BL39" s="285">
        <v>73600</v>
      </c>
      <c r="BM39" s="297">
        <v>101.2</v>
      </c>
      <c r="BN39" s="6">
        <v>6.5</v>
      </c>
      <c r="BO39" s="6">
        <v>4.7</v>
      </c>
      <c r="BP39" s="263"/>
      <c r="BQ39" s="263"/>
      <c r="BR39" s="263"/>
      <c r="BS39" s="263"/>
      <c r="BT39" s="273"/>
      <c r="BU39" s="264"/>
      <c r="BV39" s="263"/>
      <c r="BW39" s="241"/>
    </row>
    <row r="40" spans="1:75" ht="14" customHeight="1">
      <c r="A40" s="260" t="s">
        <v>124</v>
      </c>
      <c r="B40" s="260" t="s">
        <v>125</v>
      </c>
      <c r="C40" s="253"/>
      <c r="D40" s="244">
        <v>7030100</v>
      </c>
      <c r="E40" s="253">
        <v>838090</v>
      </c>
      <c r="F40" s="253">
        <f t="shared" si="18"/>
        <v>6192010</v>
      </c>
      <c r="G40" s="244">
        <v>303884</v>
      </c>
      <c r="H40" s="244">
        <v>4854493</v>
      </c>
      <c r="I40" s="6">
        <v>45215</v>
      </c>
      <c r="J40" s="6">
        <v>265859</v>
      </c>
      <c r="K40" s="6">
        <v>488991</v>
      </c>
      <c r="L40" s="6">
        <v>1071658</v>
      </c>
      <c r="M40" s="259">
        <f t="shared" si="19"/>
        <v>36.259112983092507</v>
      </c>
      <c r="N40" s="259">
        <f t="shared" si="20"/>
        <v>78.399308140652224</v>
      </c>
      <c r="O40" s="259">
        <f t="shared" si="21"/>
        <v>5.3950053096922765</v>
      </c>
      <c r="P40" s="259">
        <f t="shared" si="22"/>
        <v>4.2935815672132307</v>
      </c>
      <c r="Q40" s="259">
        <f t="shared" si="23"/>
        <v>58.34588170721522</v>
      </c>
      <c r="R40" s="268">
        <f t="shared" si="24"/>
        <v>17.307110292134542</v>
      </c>
      <c r="S40" s="6">
        <v>6915885</v>
      </c>
      <c r="T40" s="6">
        <v>831614</v>
      </c>
      <c r="U40" s="6">
        <v>6084271</v>
      </c>
      <c r="V40" s="6">
        <v>249879</v>
      </c>
      <c r="W40" s="6">
        <v>581735</v>
      </c>
      <c r="X40" s="6">
        <v>714699</v>
      </c>
      <c r="Y40" s="6">
        <v>5369572</v>
      </c>
      <c r="Z40" s="250">
        <f t="shared" si="25"/>
        <v>30.04747394825003</v>
      </c>
      <c r="AA40" s="250">
        <f t="shared" si="26"/>
        <v>11.746666116614463</v>
      </c>
      <c r="AB40" s="250">
        <f t="shared" si="27"/>
        <v>69.95252605174997</v>
      </c>
      <c r="AC40" s="254">
        <f t="shared" si="28"/>
        <v>88.253333883385537</v>
      </c>
      <c r="AD40" s="258">
        <v>15.73</v>
      </c>
      <c r="AE40" s="253">
        <v>7050695</v>
      </c>
      <c r="AF40" s="301">
        <v>218165</v>
      </c>
      <c r="AG40" s="250">
        <f t="shared" si="29"/>
        <v>3.0942339726792891</v>
      </c>
      <c r="AH40" s="301">
        <v>733</v>
      </c>
      <c r="AI40" s="300">
        <v>20.100000000000001</v>
      </c>
      <c r="AJ40" s="300">
        <v>82</v>
      </c>
      <c r="AK40" s="300">
        <v>71</v>
      </c>
      <c r="AL40" s="259">
        <v>18.650851920000001</v>
      </c>
      <c r="AM40" s="268">
        <v>42.406219674915093</v>
      </c>
      <c r="AN40" s="299">
        <v>7101095</v>
      </c>
      <c r="AO40" s="299">
        <v>378262</v>
      </c>
      <c r="AP40" s="298">
        <v>5.3</v>
      </c>
      <c r="AQ40" s="6">
        <v>7030100</v>
      </c>
      <c r="AR40" s="6">
        <v>3724020</v>
      </c>
      <c r="AS40" s="6">
        <v>180311</v>
      </c>
      <c r="AT40" s="6">
        <v>3543709</v>
      </c>
      <c r="AU40" s="6">
        <v>1915666</v>
      </c>
      <c r="AV40" s="6">
        <v>187493</v>
      </c>
      <c r="AW40" s="6">
        <v>1728173</v>
      </c>
      <c r="AX40" s="6">
        <v>1390414</v>
      </c>
      <c r="AY40" s="6">
        <v>470286</v>
      </c>
      <c r="AZ40" s="6">
        <v>920128</v>
      </c>
      <c r="BA40" s="250">
        <f t="shared" si="30"/>
        <v>21.514515147537853</v>
      </c>
      <c r="BB40" s="250">
        <f t="shared" si="31"/>
        <v>57.230350080183982</v>
      </c>
      <c r="BC40" s="250">
        <f t="shared" si="32"/>
        <v>22.371463685284397</v>
      </c>
      <c r="BD40" s="250">
        <f t="shared" si="33"/>
        <v>27.909725597988377</v>
      </c>
      <c r="BE40" s="250">
        <f t="shared" si="34"/>
        <v>56.114021167177754</v>
      </c>
      <c r="BF40" s="254">
        <f t="shared" si="35"/>
        <v>14.859924321827645</v>
      </c>
      <c r="BG40" s="286">
        <v>36.9</v>
      </c>
      <c r="BH40" s="286">
        <v>70.900000000000006</v>
      </c>
      <c r="BI40" s="6">
        <v>20888</v>
      </c>
      <c r="BJ40" s="6">
        <v>33189</v>
      </c>
      <c r="BK40" s="285">
        <v>38900</v>
      </c>
      <c r="BL40" s="285">
        <v>65700</v>
      </c>
      <c r="BM40" s="297">
        <v>89.7</v>
      </c>
      <c r="BN40" s="6">
        <v>4.4000000000000004</v>
      </c>
      <c r="BO40" s="6">
        <v>4</v>
      </c>
      <c r="BP40" s="263"/>
      <c r="BQ40" s="263"/>
      <c r="BR40" s="263"/>
      <c r="BS40" s="263"/>
      <c r="BT40" s="273"/>
      <c r="BU40" s="264"/>
      <c r="BV40" s="263"/>
      <c r="BW40" s="241"/>
    </row>
    <row r="41" spans="1:75" ht="14" customHeight="1">
      <c r="A41" s="260" t="s">
        <v>126</v>
      </c>
      <c r="B41" s="260" t="s">
        <v>127</v>
      </c>
      <c r="C41" s="253"/>
      <c r="D41" s="244">
        <v>2310092</v>
      </c>
      <c r="E41" s="253">
        <v>326949</v>
      </c>
      <c r="F41" s="253">
        <f t="shared" si="18"/>
        <v>1983143</v>
      </c>
      <c r="G41" s="244">
        <v>122101</v>
      </c>
      <c r="H41" s="244">
        <v>1511146</v>
      </c>
      <c r="I41" s="6">
        <v>15645</v>
      </c>
      <c r="J41" s="6">
        <v>75517</v>
      </c>
      <c r="K41" s="6">
        <v>189203</v>
      </c>
      <c r="L41" s="6">
        <v>396480</v>
      </c>
      <c r="M41" s="259">
        <f t="shared" si="19"/>
        <v>37.345579891665061</v>
      </c>
      <c r="N41" s="259">
        <f t="shared" si="20"/>
        <v>76.199547889385684</v>
      </c>
      <c r="O41" s="259">
        <f t="shared" si="21"/>
        <v>4.7851499775194295</v>
      </c>
      <c r="P41" s="259">
        <f t="shared" si="22"/>
        <v>3.807945266680214</v>
      </c>
      <c r="Q41" s="259">
        <f t="shared" si="23"/>
        <v>57.869270130815508</v>
      </c>
      <c r="R41" s="268">
        <f t="shared" si="24"/>
        <v>19.992506843934098</v>
      </c>
      <c r="S41" s="6">
        <v>2280193</v>
      </c>
      <c r="T41" s="6">
        <v>326014</v>
      </c>
      <c r="U41" s="6">
        <v>1954179</v>
      </c>
      <c r="V41" s="6">
        <v>89525</v>
      </c>
      <c r="W41" s="6">
        <v>236489</v>
      </c>
      <c r="X41" s="6">
        <v>261740</v>
      </c>
      <c r="Y41" s="6">
        <v>1692439</v>
      </c>
      <c r="Z41" s="250">
        <f t="shared" si="25"/>
        <v>27.460477157422687</v>
      </c>
      <c r="AA41" s="250">
        <f t="shared" si="26"/>
        <v>13.39386003022241</v>
      </c>
      <c r="AB41" s="250">
        <f t="shared" si="27"/>
        <v>72.539522842577313</v>
      </c>
      <c r="AC41" s="254">
        <f t="shared" si="28"/>
        <v>86.606139969777587</v>
      </c>
      <c r="AD41" s="258">
        <v>15.54</v>
      </c>
      <c r="AE41" s="253">
        <v>2301565</v>
      </c>
      <c r="AF41" s="301">
        <v>64874</v>
      </c>
      <c r="AG41" s="250">
        <f t="shared" si="29"/>
        <v>2.8186907604173679</v>
      </c>
      <c r="AH41" s="301">
        <v>774</v>
      </c>
      <c r="AI41" s="300">
        <v>22.8</v>
      </c>
      <c r="AJ41" s="300">
        <v>77</v>
      </c>
      <c r="AK41" s="300">
        <v>68</v>
      </c>
      <c r="AL41" s="259">
        <v>17.60241066</v>
      </c>
      <c r="AM41" s="268">
        <v>39.725403974136199</v>
      </c>
      <c r="AN41" s="299">
        <v>2367040</v>
      </c>
      <c r="AO41" s="299">
        <v>134011</v>
      </c>
      <c r="AP41" s="298">
        <v>5.7</v>
      </c>
      <c r="AQ41" s="6">
        <v>2310092</v>
      </c>
      <c r="AR41" s="6">
        <v>1231308</v>
      </c>
      <c r="AS41" s="6">
        <v>84126</v>
      </c>
      <c r="AT41" s="6">
        <v>1147182</v>
      </c>
      <c r="AU41" s="6">
        <v>552308</v>
      </c>
      <c r="AV41" s="6">
        <v>61602</v>
      </c>
      <c r="AW41" s="6">
        <v>490706</v>
      </c>
      <c r="AX41" s="6">
        <v>526476</v>
      </c>
      <c r="AY41" s="6">
        <v>181221</v>
      </c>
      <c r="AZ41" s="6">
        <v>345255</v>
      </c>
      <c r="BA41" s="250">
        <f t="shared" si="30"/>
        <v>25.730618536836019</v>
      </c>
      <c r="BB41" s="250">
        <f t="shared" si="31"/>
        <v>57.846660578687469</v>
      </c>
      <c r="BC41" s="250">
        <f t="shared" si="32"/>
        <v>18.841470688088968</v>
      </c>
      <c r="BD41" s="250">
        <f t="shared" si="33"/>
        <v>24.743853569813172</v>
      </c>
      <c r="BE41" s="250">
        <f t="shared" si="34"/>
        <v>55.427910775075006</v>
      </c>
      <c r="BF41" s="254">
        <f t="shared" si="35"/>
        <v>17.409485851499362</v>
      </c>
      <c r="BG41" s="286">
        <v>37.6</v>
      </c>
      <c r="BH41" s="286">
        <v>67.2</v>
      </c>
      <c r="BI41" s="6">
        <v>24029</v>
      </c>
      <c r="BJ41" s="6">
        <v>31230</v>
      </c>
      <c r="BK41" s="285">
        <v>39900</v>
      </c>
      <c r="BL41" s="285">
        <v>59600</v>
      </c>
      <c r="BM41" s="297">
        <v>90.5</v>
      </c>
      <c r="BN41" s="6">
        <v>4.5999999999999996</v>
      </c>
      <c r="BO41" s="6">
        <v>3.8</v>
      </c>
      <c r="BP41" s="263"/>
      <c r="BQ41" s="263"/>
      <c r="BR41" s="263"/>
      <c r="BS41" s="263"/>
      <c r="BT41" s="273"/>
      <c r="BU41" s="264"/>
      <c r="BV41" s="263"/>
      <c r="BW41" s="241"/>
    </row>
    <row r="42" spans="1:75" ht="14" customHeight="1">
      <c r="A42" s="260" t="s">
        <v>128</v>
      </c>
      <c r="B42" s="260" t="s">
        <v>129</v>
      </c>
      <c r="C42" s="253"/>
      <c r="D42" s="244">
        <v>2503453</v>
      </c>
      <c r="E42" s="253">
        <v>301058</v>
      </c>
      <c r="F42" s="253">
        <f t="shared" si="18"/>
        <v>2202395</v>
      </c>
      <c r="G42" s="244">
        <v>116613</v>
      </c>
      <c r="H42" s="244">
        <v>1695252</v>
      </c>
      <c r="I42" s="6">
        <v>18412</v>
      </c>
      <c r="J42" s="6">
        <v>95558</v>
      </c>
      <c r="K42" s="6">
        <v>166033</v>
      </c>
      <c r="L42" s="6">
        <v>411585</v>
      </c>
      <c r="M42" s="259">
        <f t="shared" si="19"/>
        <v>38.73439669432468</v>
      </c>
      <c r="N42" s="259">
        <f t="shared" si="20"/>
        <v>76.973113360682348</v>
      </c>
      <c r="O42" s="259">
        <f t="shared" si="21"/>
        <v>6.1157650685250013</v>
      </c>
      <c r="P42" s="259">
        <f t="shared" si="22"/>
        <v>4.3388220550809455</v>
      </c>
      <c r="Q42" s="259">
        <f t="shared" si="23"/>
        <v>55.14983823715032</v>
      </c>
      <c r="R42" s="268">
        <f t="shared" si="24"/>
        <v>18.688064584236706</v>
      </c>
      <c r="S42" s="6">
        <v>2479142</v>
      </c>
      <c r="T42" s="6">
        <v>299561</v>
      </c>
      <c r="U42" s="6">
        <v>2179581</v>
      </c>
      <c r="V42" s="6">
        <v>85965</v>
      </c>
      <c r="W42" s="6">
        <v>213596</v>
      </c>
      <c r="X42" s="6">
        <v>271915</v>
      </c>
      <c r="Y42" s="6">
        <v>1907666</v>
      </c>
      <c r="Z42" s="250">
        <f t="shared" si="25"/>
        <v>28.69699326681377</v>
      </c>
      <c r="AA42" s="250">
        <f t="shared" si="26"/>
        <v>12.475562963707244</v>
      </c>
      <c r="AB42" s="250">
        <f t="shared" si="27"/>
        <v>71.303006733186223</v>
      </c>
      <c r="AC42" s="254">
        <f t="shared" si="28"/>
        <v>87.524437036292753</v>
      </c>
      <c r="AD42" s="258">
        <v>22.97</v>
      </c>
      <c r="AE42" s="253">
        <v>2458763</v>
      </c>
      <c r="AF42" s="301">
        <v>58030</v>
      </c>
      <c r="AG42" s="250">
        <f t="shared" si="29"/>
        <v>2.3601298701826896</v>
      </c>
      <c r="AH42" s="301">
        <v>733</v>
      </c>
      <c r="AI42" s="300">
        <v>19.8</v>
      </c>
      <c r="AJ42" s="300">
        <v>112.99999999999999</v>
      </c>
      <c r="AK42" s="300">
        <v>101</v>
      </c>
      <c r="AL42" s="259">
        <v>25.686767329999999</v>
      </c>
      <c r="AM42" s="268">
        <v>48.649540170737176</v>
      </c>
      <c r="AN42" s="299">
        <v>2578455</v>
      </c>
      <c r="AO42" s="299">
        <v>113498</v>
      </c>
      <c r="AP42" s="298">
        <v>4.4000000000000004</v>
      </c>
      <c r="AQ42" s="6">
        <v>2503453</v>
      </c>
      <c r="AR42" s="6">
        <v>1227022</v>
      </c>
      <c r="AS42" s="6">
        <v>66009</v>
      </c>
      <c r="AT42" s="6">
        <v>1161013</v>
      </c>
      <c r="AU42" s="6">
        <v>769359</v>
      </c>
      <c r="AV42" s="6">
        <v>75007</v>
      </c>
      <c r="AW42" s="6">
        <v>694352</v>
      </c>
      <c r="AX42" s="6">
        <v>507072</v>
      </c>
      <c r="AY42" s="6">
        <v>160042</v>
      </c>
      <c r="AZ42" s="6">
        <v>347030</v>
      </c>
      <c r="BA42" s="250">
        <f t="shared" si="30"/>
        <v>21.92567545124195</v>
      </c>
      <c r="BB42" s="250">
        <f t="shared" si="31"/>
        <v>52.715929703799723</v>
      </c>
      <c r="BC42" s="250">
        <f t="shared" si="32"/>
        <v>24.914468308432262</v>
      </c>
      <c r="BD42" s="250">
        <f t="shared" si="33"/>
        <v>31.527132962070837</v>
      </c>
      <c r="BE42" s="250">
        <f t="shared" si="34"/>
        <v>53.159856240325787</v>
      </c>
      <c r="BF42" s="254">
        <f t="shared" si="35"/>
        <v>15.756937334129436</v>
      </c>
      <c r="BG42" s="286">
        <v>37.799999999999997</v>
      </c>
      <c r="BH42" s="286">
        <v>70.7</v>
      </c>
      <c r="BI42" s="6">
        <v>21207</v>
      </c>
      <c r="BJ42" s="6">
        <v>32304</v>
      </c>
      <c r="BK42" s="285">
        <v>45900</v>
      </c>
      <c r="BL42" s="285">
        <v>71800</v>
      </c>
      <c r="BM42" s="297">
        <v>108.6</v>
      </c>
      <c r="BN42" s="6">
        <v>8.6999999999999993</v>
      </c>
      <c r="BO42" s="6">
        <v>6.7</v>
      </c>
      <c r="BP42" s="263"/>
      <c r="BQ42" s="263"/>
      <c r="BR42" s="263"/>
      <c r="BS42" s="263"/>
      <c r="BT42" s="273"/>
      <c r="BU42" s="264"/>
      <c r="BV42" s="263"/>
      <c r="BW42" s="241"/>
    </row>
    <row r="43" spans="1:75" ht="14" customHeight="1">
      <c r="A43" s="260" t="s">
        <v>130</v>
      </c>
      <c r="B43" s="260" t="s">
        <v>131</v>
      </c>
      <c r="C43" s="253"/>
      <c r="D43" s="244">
        <v>7769815</v>
      </c>
      <c r="E43" s="253">
        <v>877368</v>
      </c>
      <c r="F43" s="253">
        <f t="shared" si="18"/>
        <v>6892447</v>
      </c>
      <c r="G43" s="244">
        <v>318953</v>
      </c>
      <c r="H43" s="244">
        <v>5378549</v>
      </c>
      <c r="I43" s="6">
        <v>50001</v>
      </c>
      <c r="J43" s="6">
        <v>295806</v>
      </c>
      <c r="K43" s="6">
        <v>508414</v>
      </c>
      <c r="L43" s="6">
        <v>1218092</v>
      </c>
      <c r="M43" s="259">
        <f t="shared" si="19"/>
        <v>36.353388771872233</v>
      </c>
      <c r="N43" s="259">
        <f t="shared" si="20"/>
        <v>78.035406003121963</v>
      </c>
      <c r="O43" s="259">
        <f t="shared" si="21"/>
        <v>5.6989769401209065</v>
      </c>
      <c r="P43" s="259">
        <f t="shared" si="22"/>
        <v>4.2917413800933106</v>
      </c>
      <c r="Q43" s="259">
        <f t="shared" si="23"/>
        <v>57.947634288006853</v>
      </c>
      <c r="R43" s="268">
        <f t="shared" si="24"/>
        <v>17.67285261678472</v>
      </c>
      <c r="S43" s="6">
        <v>7596056</v>
      </c>
      <c r="T43" s="6">
        <v>868407</v>
      </c>
      <c r="U43" s="6">
        <v>6727649</v>
      </c>
      <c r="V43" s="6">
        <v>243836</v>
      </c>
      <c r="W43" s="6">
        <v>624571</v>
      </c>
      <c r="X43" s="6">
        <v>685499</v>
      </c>
      <c r="Y43" s="6">
        <v>6042150</v>
      </c>
      <c r="Z43" s="250">
        <f t="shared" si="25"/>
        <v>28.078539210301162</v>
      </c>
      <c r="AA43" s="250">
        <f t="shared" si="26"/>
        <v>10.189280088779899</v>
      </c>
      <c r="AB43" s="250">
        <f t="shared" si="27"/>
        <v>71.921460789698841</v>
      </c>
      <c r="AC43" s="254">
        <f t="shared" si="28"/>
        <v>89.810719911220104</v>
      </c>
      <c r="AD43" s="258">
        <v>19.350000000000001</v>
      </c>
      <c r="AE43" s="253">
        <v>7829145</v>
      </c>
      <c r="AF43" s="301">
        <v>231047</v>
      </c>
      <c r="AG43" s="250">
        <f t="shared" si="29"/>
        <v>2.9511140743976516</v>
      </c>
      <c r="AH43" s="301">
        <v>755</v>
      </c>
      <c r="AI43" s="300">
        <v>19</v>
      </c>
      <c r="AJ43" s="300">
        <v>103</v>
      </c>
      <c r="AK43" s="300">
        <v>89</v>
      </c>
      <c r="AL43" s="259">
        <v>21.718332140000001</v>
      </c>
      <c r="AM43" s="268">
        <v>44.598485553697358</v>
      </c>
      <c r="AN43" s="299">
        <v>7822519</v>
      </c>
      <c r="AO43" s="299">
        <v>430681</v>
      </c>
      <c r="AP43" s="298">
        <v>5.5</v>
      </c>
      <c r="AQ43" s="6">
        <v>7769815</v>
      </c>
      <c r="AR43" s="6">
        <v>4154589</v>
      </c>
      <c r="AS43" s="6">
        <v>193605</v>
      </c>
      <c r="AT43" s="6">
        <v>3960984</v>
      </c>
      <c r="AU43" s="6">
        <v>2068644</v>
      </c>
      <c r="AV43" s="6">
        <v>188513</v>
      </c>
      <c r="AW43" s="6">
        <v>1880131</v>
      </c>
      <c r="AX43" s="6">
        <v>1546582</v>
      </c>
      <c r="AY43" s="6">
        <v>495250</v>
      </c>
      <c r="AZ43" s="6">
        <v>1051332</v>
      </c>
      <c r="BA43" s="250">
        <f t="shared" si="30"/>
        <v>22.066567278496592</v>
      </c>
      <c r="BB43" s="250">
        <f t="shared" si="31"/>
        <v>57.46847237272916</v>
      </c>
      <c r="BC43" s="250">
        <f t="shared" si="32"/>
        <v>21.486195074358765</v>
      </c>
      <c r="BD43" s="250">
        <f t="shared" si="33"/>
        <v>27.278135036801881</v>
      </c>
      <c r="BE43" s="250">
        <f t="shared" si="34"/>
        <v>56.447237647144647</v>
      </c>
      <c r="BF43" s="254">
        <f t="shared" si="35"/>
        <v>15.253392590468959</v>
      </c>
      <c r="BG43" s="286">
        <v>37.4</v>
      </c>
      <c r="BH43" s="286">
        <v>70.7</v>
      </c>
      <c r="BI43" s="6">
        <v>22151</v>
      </c>
      <c r="BJ43" s="6">
        <v>35799</v>
      </c>
      <c r="BK43" s="285">
        <v>44900</v>
      </c>
      <c r="BL43" s="285">
        <v>73800</v>
      </c>
      <c r="BM43" s="297">
        <v>103.1</v>
      </c>
      <c r="BN43" s="6">
        <v>5.2</v>
      </c>
      <c r="BO43" s="6">
        <v>4.5999999999999996</v>
      </c>
      <c r="BP43" s="263"/>
      <c r="BQ43" s="263"/>
      <c r="BR43" s="263"/>
      <c r="BS43" s="263"/>
      <c r="BT43" s="273"/>
      <c r="BU43" s="264"/>
      <c r="BV43" s="263"/>
      <c r="BW43" s="241"/>
    </row>
    <row r="44" spans="1:75" ht="14" customHeight="1">
      <c r="A44" s="260" t="s">
        <v>132</v>
      </c>
      <c r="B44" s="260" t="s">
        <v>133</v>
      </c>
      <c r="C44" s="253"/>
      <c r="D44" s="244">
        <v>2040917</v>
      </c>
      <c r="E44" s="253">
        <v>356530</v>
      </c>
      <c r="F44" s="253">
        <f t="shared" si="18"/>
        <v>1684387</v>
      </c>
      <c r="G44" s="244">
        <v>79925</v>
      </c>
      <c r="H44" s="244">
        <v>907249</v>
      </c>
      <c r="I44" s="6">
        <v>23736</v>
      </c>
      <c r="J44" s="6">
        <v>180828</v>
      </c>
      <c r="K44" s="6">
        <v>252869</v>
      </c>
      <c r="L44" s="6">
        <v>596310</v>
      </c>
      <c r="M44" s="259">
        <f t="shared" si="19"/>
        <v>22.417468375732756</v>
      </c>
      <c r="N44" s="259">
        <f t="shared" si="20"/>
        <v>53.862265619480553</v>
      </c>
      <c r="O44" s="259">
        <f t="shared" si="21"/>
        <v>6.6575042773399149</v>
      </c>
      <c r="P44" s="259">
        <f t="shared" si="22"/>
        <v>10.735537616949074</v>
      </c>
      <c r="Q44" s="259">
        <f t="shared" si="23"/>
        <v>70.925027346927322</v>
      </c>
      <c r="R44" s="268">
        <f t="shared" si="24"/>
        <v>35.402196763570366</v>
      </c>
      <c r="S44" s="6">
        <v>2038519</v>
      </c>
      <c r="T44" s="6">
        <v>356213</v>
      </c>
      <c r="U44" s="6">
        <v>1682306</v>
      </c>
      <c r="V44" s="6">
        <v>183427</v>
      </c>
      <c r="W44" s="6">
        <v>172786</v>
      </c>
      <c r="X44" s="6">
        <v>669900</v>
      </c>
      <c r="Y44" s="6">
        <v>1012406</v>
      </c>
      <c r="Z44" s="250">
        <f t="shared" si="25"/>
        <v>51.493628811974858</v>
      </c>
      <c r="AA44" s="250">
        <f t="shared" si="26"/>
        <v>39.820341840307293</v>
      </c>
      <c r="AB44" s="250">
        <f t="shared" si="27"/>
        <v>48.506371188025142</v>
      </c>
      <c r="AC44" s="254">
        <f t="shared" si="28"/>
        <v>60.179658159692707</v>
      </c>
      <c r="AD44" s="258">
        <v>20.86</v>
      </c>
      <c r="AE44" s="253">
        <v>667529</v>
      </c>
      <c r="AF44" s="301">
        <v>21585</v>
      </c>
      <c r="AG44" s="250">
        <f t="shared" si="29"/>
        <v>3.2335673805932026</v>
      </c>
      <c r="AH44" s="301">
        <v>773</v>
      </c>
      <c r="AI44" s="300">
        <v>18</v>
      </c>
      <c r="AJ44" s="300">
        <v>108</v>
      </c>
      <c r="AK44" s="300">
        <v>95</v>
      </c>
      <c r="AL44" s="259">
        <v>23.785325539999999</v>
      </c>
      <c r="AM44" s="268">
        <v>30.167416226895782</v>
      </c>
      <c r="AN44" s="299">
        <v>669848</v>
      </c>
      <c r="AO44" s="299">
        <v>39401</v>
      </c>
      <c r="AP44" s="298">
        <v>5.9</v>
      </c>
      <c r="AQ44" s="6">
        <v>2040917</v>
      </c>
      <c r="AR44" s="6">
        <v>664432</v>
      </c>
      <c r="AS44" s="6">
        <v>49873</v>
      </c>
      <c r="AT44" s="6">
        <v>614559</v>
      </c>
      <c r="AU44" s="6">
        <v>399332</v>
      </c>
      <c r="AV44" s="6">
        <v>40232</v>
      </c>
      <c r="AW44" s="6">
        <v>359100</v>
      </c>
      <c r="AX44" s="6">
        <v>977153</v>
      </c>
      <c r="AY44" s="6">
        <v>266425</v>
      </c>
      <c r="AZ44" s="6">
        <v>710728</v>
      </c>
      <c r="BA44" s="250">
        <f t="shared" si="30"/>
        <v>13.988444170196058</v>
      </c>
      <c r="BB44" s="250">
        <f t="shared" si="31"/>
        <v>36.485617616379137</v>
      </c>
      <c r="BC44" s="250">
        <f t="shared" si="32"/>
        <v>11.284323899812078</v>
      </c>
      <c r="BD44" s="250">
        <f t="shared" si="33"/>
        <v>21.319328634096561</v>
      </c>
      <c r="BE44" s="250">
        <f t="shared" si="34"/>
        <v>74.727231929991859</v>
      </c>
      <c r="BF44" s="254">
        <f t="shared" si="35"/>
        <v>42.195053749524305</v>
      </c>
      <c r="BG44" s="286">
        <v>40.6</v>
      </c>
      <c r="BH44" s="286">
        <v>71.900000000000006</v>
      </c>
      <c r="BI44" s="6">
        <v>15740</v>
      </c>
      <c r="BJ44" s="6">
        <v>17404</v>
      </c>
      <c r="BK44" s="285">
        <v>43500</v>
      </c>
      <c r="BL44" s="285">
        <v>80900</v>
      </c>
      <c r="BM44" s="297">
        <v>117.3</v>
      </c>
      <c r="BN44" s="6">
        <v>3.6</v>
      </c>
      <c r="BO44" s="6">
        <v>3.9</v>
      </c>
      <c r="BP44" s="263"/>
      <c r="BQ44" s="263"/>
      <c r="BR44" s="263"/>
      <c r="BS44" s="263"/>
      <c r="BT44" s="273"/>
      <c r="BU44" s="264"/>
      <c r="BV44" s="263"/>
      <c r="BW44" s="241"/>
    </row>
    <row r="45" spans="1:75" ht="14" customHeight="1">
      <c r="A45" s="260" t="s">
        <v>134</v>
      </c>
      <c r="B45" s="260" t="s">
        <v>135</v>
      </c>
      <c r="C45" s="253"/>
      <c r="D45" s="244">
        <v>665221</v>
      </c>
      <c r="E45" s="253">
        <v>75490</v>
      </c>
      <c r="F45" s="253">
        <f t="shared" si="18"/>
        <v>589731</v>
      </c>
      <c r="G45" s="244">
        <v>27152</v>
      </c>
      <c r="H45" s="244">
        <v>463489</v>
      </c>
      <c r="I45" s="6">
        <v>4453</v>
      </c>
      <c r="J45" s="6">
        <v>27008</v>
      </c>
      <c r="K45" s="6">
        <v>43885</v>
      </c>
      <c r="L45" s="6">
        <v>99234</v>
      </c>
      <c r="M45" s="259">
        <f t="shared" si="19"/>
        <v>35.96767783812426</v>
      </c>
      <c r="N45" s="259">
        <f t="shared" si="20"/>
        <v>78.593290839382703</v>
      </c>
      <c r="O45" s="259">
        <f t="shared" si="21"/>
        <v>5.8987945423234862</v>
      </c>
      <c r="P45" s="259">
        <f t="shared" si="22"/>
        <v>4.5797151582670743</v>
      </c>
      <c r="Q45" s="259">
        <f t="shared" si="23"/>
        <v>58.133527619552261</v>
      </c>
      <c r="R45" s="268">
        <f t="shared" si="24"/>
        <v>16.826994002350222</v>
      </c>
      <c r="S45" s="6">
        <v>640941</v>
      </c>
      <c r="T45" s="6">
        <v>73981</v>
      </c>
      <c r="U45" s="6">
        <v>566960</v>
      </c>
      <c r="V45" s="6">
        <v>21323</v>
      </c>
      <c r="W45" s="6">
        <v>52658</v>
      </c>
      <c r="X45" s="6">
        <v>57701</v>
      </c>
      <c r="Y45" s="6">
        <v>509259</v>
      </c>
      <c r="Z45" s="250">
        <f t="shared" si="25"/>
        <v>28.822265176193891</v>
      </c>
      <c r="AA45" s="250">
        <f t="shared" si="26"/>
        <v>10.177261182446735</v>
      </c>
      <c r="AB45" s="250">
        <f t="shared" si="27"/>
        <v>71.177734823806119</v>
      </c>
      <c r="AC45" s="254">
        <f t="shared" si="28"/>
        <v>89.822738817553272</v>
      </c>
      <c r="AD45" s="258">
        <v>17.27</v>
      </c>
      <c r="AE45" s="253">
        <v>2909042</v>
      </c>
      <c r="AF45" s="301">
        <v>76070</v>
      </c>
      <c r="AG45" s="250">
        <f t="shared" si="29"/>
        <v>2.6149502138504701</v>
      </c>
      <c r="AH45" s="301">
        <v>733</v>
      </c>
      <c r="AI45" s="300">
        <v>22.400000000000002</v>
      </c>
      <c r="AJ45" s="300">
        <v>93</v>
      </c>
      <c r="AK45" s="300">
        <v>81</v>
      </c>
      <c r="AL45" s="259">
        <v>28.607840370000002</v>
      </c>
      <c r="AM45" s="268">
        <v>45.614131765858438</v>
      </c>
      <c r="AN45" s="299">
        <v>3078267</v>
      </c>
      <c r="AO45" s="299">
        <v>185133</v>
      </c>
      <c r="AP45" s="298">
        <v>6</v>
      </c>
      <c r="AQ45" s="6">
        <v>665221</v>
      </c>
      <c r="AR45" s="6">
        <v>339553</v>
      </c>
      <c r="AS45" s="6">
        <v>15710</v>
      </c>
      <c r="AT45" s="6">
        <v>323843</v>
      </c>
      <c r="AU45" s="6">
        <v>196439</v>
      </c>
      <c r="AV45" s="6">
        <v>16424</v>
      </c>
      <c r="AW45" s="6">
        <v>180015</v>
      </c>
      <c r="AX45" s="6">
        <v>129229</v>
      </c>
      <c r="AY45" s="6">
        <v>43356</v>
      </c>
      <c r="AZ45" s="6">
        <v>85873</v>
      </c>
      <c r="BA45" s="250">
        <f t="shared" si="30"/>
        <v>20.810703404424427</v>
      </c>
      <c r="BB45" s="250">
        <f t="shared" si="31"/>
        <v>54.913680983363598</v>
      </c>
      <c r="BC45" s="250">
        <f t="shared" si="32"/>
        <v>21.756524042919594</v>
      </c>
      <c r="BD45" s="250">
        <f t="shared" si="33"/>
        <v>30.524934249683326</v>
      </c>
      <c r="BE45" s="250">
        <f t="shared" si="34"/>
        <v>57.432772552655983</v>
      </c>
      <c r="BF45" s="254">
        <f t="shared" si="35"/>
        <v>14.561384766953067</v>
      </c>
      <c r="BG45" s="286">
        <v>32.6</v>
      </c>
      <c r="BH45" s="286">
        <v>67.8</v>
      </c>
      <c r="BI45" s="6">
        <v>25072</v>
      </c>
      <c r="BJ45" s="6">
        <v>36801</v>
      </c>
      <c r="BK45" s="285">
        <v>39400</v>
      </c>
      <c r="BL45" s="285">
        <v>58600</v>
      </c>
      <c r="BM45" s="297">
        <v>96.9</v>
      </c>
      <c r="BN45" s="6">
        <v>4.8</v>
      </c>
      <c r="BO45" s="6">
        <v>4.0999999999999996</v>
      </c>
      <c r="BP45" s="263"/>
      <c r="BQ45" s="263"/>
      <c r="BR45" s="263"/>
      <c r="BS45" s="263"/>
      <c r="BT45" s="273"/>
      <c r="BU45" s="264"/>
      <c r="BV45" s="263"/>
      <c r="BW45" s="241"/>
    </row>
    <row r="46" spans="1:75" ht="14" customHeight="1">
      <c r="A46" s="260" t="s">
        <v>136</v>
      </c>
      <c r="B46" s="260" t="s">
        <v>137</v>
      </c>
      <c r="C46" s="253"/>
      <c r="D46" s="244">
        <v>2953299</v>
      </c>
      <c r="E46" s="253">
        <v>371632</v>
      </c>
      <c r="F46" s="253">
        <f t="shared" si="18"/>
        <v>2581667</v>
      </c>
      <c r="G46" s="244">
        <v>118426</v>
      </c>
      <c r="H46" s="244">
        <v>1950251</v>
      </c>
      <c r="I46" s="6">
        <v>19168</v>
      </c>
      <c r="J46" s="6">
        <v>122932</v>
      </c>
      <c r="K46" s="6">
        <v>234038</v>
      </c>
      <c r="L46" s="6">
        <v>508484</v>
      </c>
      <c r="M46" s="259">
        <f t="shared" si="19"/>
        <v>31.86647005639988</v>
      </c>
      <c r="N46" s="259">
        <f t="shared" si="20"/>
        <v>75.542314326363552</v>
      </c>
      <c r="O46" s="259">
        <f t="shared" si="21"/>
        <v>5.1577905024325137</v>
      </c>
      <c r="P46" s="259">
        <f t="shared" si="22"/>
        <v>4.7617295336695245</v>
      </c>
      <c r="Q46" s="259">
        <f t="shared" si="23"/>
        <v>62.975739441167612</v>
      </c>
      <c r="R46" s="268">
        <f t="shared" si="24"/>
        <v>19.695956139966928</v>
      </c>
      <c r="S46" s="6">
        <v>2906641</v>
      </c>
      <c r="T46" s="6">
        <v>369836</v>
      </c>
      <c r="U46" s="6">
        <v>2536805</v>
      </c>
      <c r="V46" s="6">
        <v>99367</v>
      </c>
      <c r="W46" s="6">
        <v>270469</v>
      </c>
      <c r="X46" s="6">
        <v>340487</v>
      </c>
      <c r="Y46" s="6">
        <v>2196318</v>
      </c>
      <c r="Z46" s="250">
        <f t="shared" si="25"/>
        <v>26.86785494110903</v>
      </c>
      <c r="AA46" s="250">
        <f t="shared" si="26"/>
        <v>13.421883037915801</v>
      </c>
      <c r="AB46" s="250">
        <f t="shared" si="27"/>
        <v>73.132145058890956</v>
      </c>
      <c r="AC46" s="254">
        <f t="shared" si="28"/>
        <v>86.578116962084195</v>
      </c>
      <c r="AD46" s="258">
        <v>15.3</v>
      </c>
      <c r="AE46" s="253">
        <v>502660</v>
      </c>
      <c r="AF46" s="301">
        <v>9180</v>
      </c>
      <c r="AG46" s="250">
        <f t="shared" si="29"/>
        <v>1.8262841682250428</v>
      </c>
      <c r="AH46" s="301">
        <v>733</v>
      </c>
      <c r="AI46" s="300">
        <v>20</v>
      </c>
      <c r="AJ46" s="300">
        <v>78</v>
      </c>
      <c r="AK46" s="300">
        <v>67</v>
      </c>
      <c r="AL46" s="259">
        <v>20.422507700000001</v>
      </c>
      <c r="AM46" s="268">
        <v>44.205768271452861</v>
      </c>
      <c r="AN46" s="299">
        <v>517775</v>
      </c>
      <c r="AO46" s="299">
        <v>20660</v>
      </c>
      <c r="AP46" s="298">
        <v>4</v>
      </c>
      <c r="AQ46" s="6">
        <v>2953299</v>
      </c>
      <c r="AR46" s="6">
        <v>1529678</v>
      </c>
      <c r="AS46" s="6">
        <v>76888</v>
      </c>
      <c r="AT46" s="6">
        <v>1452790</v>
      </c>
      <c r="AU46" s="6">
        <v>731601</v>
      </c>
      <c r="AV46" s="6">
        <v>66294</v>
      </c>
      <c r="AW46" s="6">
        <v>665307</v>
      </c>
      <c r="AX46" s="6">
        <v>692020</v>
      </c>
      <c r="AY46" s="6">
        <v>228450</v>
      </c>
      <c r="AZ46" s="6">
        <v>463570</v>
      </c>
      <c r="BA46" s="250">
        <f t="shared" si="30"/>
        <v>20.689284022904378</v>
      </c>
      <c r="BB46" s="250">
        <f t="shared" si="31"/>
        <v>56.273330371422801</v>
      </c>
      <c r="BC46" s="250">
        <f t="shared" si="32"/>
        <v>17.838614543419297</v>
      </c>
      <c r="BD46" s="250">
        <f t="shared" si="33"/>
        <v>25.770442121311536</v>
      </c>
      <c r="BE46" s="250">
        <f t="shared" si="34"/>
        <v>61.472101433676329</v>
      </c>
      <c r="BF46" s="254">
        <f t="shared" si="35"/>
        <v>17.956227507265655</v>
      </c>
      <c r="BG46" s="286">
        <v>51.3</v>
      </c>
      <c r="BH46" s="286">
        <v>76.7</v>
      </c>
      <c r="BI46" s="6">
        <v>22016</v>
      </c>
      <c r="BJ46" s="6">
        <v>30639</v>
      </c>
      <c r="BK46" s="285">
        <v>46200</v>
      </c>
      <c r="BL46" s="285">
        <v>66700</v>
      </c>
      <c r="BM46" s="297">
        <v>94.5</v>
      </c>
      <c r="BN46" s="6">
        <v>7.2</v>
      </c>
      <c r="BO46" s="6">
        <v>5.7</v>
      </c>
      <c r="BP46" s="263"/>
      <c r="BQ46" s="263"/>
      <c r="BR46" s="263"/>
      <c r="BS46" s="263"/>
      <c r="BT46" s="273"/>
      <c r="BU46" s="264"/>
      <c r="BV46" s="263"/>
      <c r="BW46" s="241"/>
    </row>
    <row r="47" spans="1:75" ht="14" customHeight="1">
      <c r="A47" s="260" t="s">
        <v>138</v>
      </c>
      <c r="B47" s="260" t="s">
        <v>139</v>
      </c>
      <c r="C47" s="253"/>
      <c r="D47" s="244">
        <v>504612</v>
      </c>
      <c r="E47" s="253">
        <v>50383</v>
      </c>
      <c r="F47" s="253">
        <f t="shared" si="18"/>
        <v>454229</v>
      </c>
      <c r="G47" s="244">
        <v>26145</v>
      </c>
      <c r="H47" s="244">
        <v>377333</v>
      </c>
      <c r="I47" s="6">
        <v>2399</v>
      </c>
      <c r="J47" s="6">
        <v>12158</v>
      </c>
      <c r="K47" s="6">
        <v>21839</v>
      </c>
      <c r="L47" s="6">
        <v>64738</v>
      </c>
      <c r="M47" s="259">
        <f t="shared" si="19"/>
        <v>51.892503423773896</v>
      </c>
      <c r="N47" s="259">
        <f t="shared" si="20"/>
        <v>83.071094095709427</v>
      </c>
      <c r="O47" s="259">
        <f t="shared" si="21"/>
        <v>4.7615267054363573</v>
      </c>
      <c r="P47" s="259">
        <f t="shared" si="22"/>
        <v>2.6766234652565117</v>
      </c>
      <c r="Q47" s="259">
        <f t="shared" si="23"/>
        <v>43.345969870789752</v>
      </c>
      <c r="R47" s="268">
        <f t="shared" si="24"/>
        <v>14.252282439034056</v>
      </c>
      <c r="S47" s="6">
        <v>494359</v>
      </c>
      <c r="T47" s="6">
        <v>49809</v>
      </c>
      <c r="U47" s="6">
        <v>444550</v>
      </c>
      <c r="V47" s="6">
        <v>13749</v>
      </c>
      <c r="W47" s="6">
        <v>36060</v>
      </c>
      <c r="X47" s="6">
        <v>50410</v>
      </c>
      <c r="Y47" s="6">
        <v>394140</v>
      </c>
      <c r="Z47" s="250">
        <f t="shared" si="25"/>
        <v>27.603445160513161</v>
      </c>
      <c r="AA47" s="250">
        <f t="shared" si="26"/>
        <v>11.33955685524688</v>
      </c>
      <c r="AB47" s="250">
        <f t="shared" si="27"/>
        <v>72.396554839486839</v>
      </c>
      <c r="AC47" s="254">
        <f t="shared" si="28"/>
        <v>88.660443144753117</v>
      </c>
      <c r="AD47" s="258">
        <v>16.579999999999998</v>
      </c>
      <c r="AE47" s="253">
        <v>3997479</v>
      </c>
      <c r="AF47" s="305">
        <v>125127</v>
      </c>
      <c r="AG47" s="250">
        <f t="shared" si="29"/>
        <v>3.1301477756355944</v>
      </c>
      <c r="AH47" s="304">
        <v>733</v>
      </c>
      <c r="AI47" s="303">
        <v>22.400000000000002</v>
      </c>
      <c r="AJ47" s="303">
        <v>87</v>
      </c>
      <c r="AK47" s="303">
        <v>77</v>
      </c>
      <c r="AL47" s="259">
        <v>16.506903489999999</v>
      </c>
      <c r="AM47" s="268">
        <v>36.684445831688535</v>
      </c>
      <c r="AN47" s="299">
        <v>4154093</v>
      </c>
      <c r="AO47" s="299">
        <v>260011</v>
      </c>
      <c r="AP47" s="298">
        <v>6.3</v>
      </c>
      <c r="AQ47" s="6">
        <v>504612</v>
      </c>
      <c r="AR47" s="6">
        <v>302815</v>
      </c>
      <c r="AS47" s="6">
        <v>15310</v>
      </c>
      <c r="AT47" s="6">
        <v>287505</v>
      </c>
      <c r="AU47" s="6">
        <v>132648</v>
      </c>
      <c r="AV47" s="6">
        <v>14976</v>
      </c>
      <c r="AW47" s="6">
        <v>117672</v>
      </c>
      <c r="AX47" s="6">
        <v>69149</v>
      </c>
      <c r="AY47" s="6">
        <v>20097</v>
      </c>
      <c r="AZ47" s="6">
        <v>49052</v>
      </c>
      <c r="BA47" s="250">
        <f t="shared" si="30"/>
        <v>30.387233789174921</v>
      </c>
      <c r="BB47" s="250">
        <f t="shared" si="31"/>
        <v>63.295166094635078</v>
      </c>
      <c r="BC47" s="250">
        <f t="shared" si="32"/>
        <v>29.7243117718278</v>
      </c>
      <c r="BD47" s="250">
        <f t="shared" si="33"/>
        <v>25.905875670641905</v>
      </c>
      <c r="BE47" s="250">
        <f t="shared" si="34"/>
        <v>39.888454438997279</v>
      </c>
      <c r="BF47" s="254">
        <f t="shared" si="35"/>
        <v>10.798958234723015</v>
      </c>
      <c r="BG47" s="286">
        <v>33.299999999999997</v>
      </c>
      <c r="BH47" s="286">
        <v>68.8</v>
      </c>
      <c r="BI47" s="6">
        <v>20746</v>
      </c>
      <c r="BJ47" s="6">
        <v>32248</v>
      </c>
      <c r="BK47" s="285">
        <v>37400</v>
      </c>
      <c r="BL47" s="285">
        <v>60700</v>
      </c>
      <c r="BM47" s="297">
        <v>90.5</v>
      </c>
      <c r="BN47" s="6">
        <v>4.9000000000000004</v>
      </c>
      <c r="BO47" s="6">
        <v>4.3</v>
      </c>
      <c r="BP47" s="263"/>
      <c r="BQ47" s="263"/>
      <c r="BR47" s="263"/>
      <c r="BS47" s="263"/>
      <c r="BT47" s="273"/>
      <c r="BU47" s="264"/>
      <c r="BV47" s="263"/>
      <c r="BW47" s="241"/>
    </row>
    <row r="48" spans="1:75" ht="14" customHeight="1">
      <c r="A48" s="260" t="s">
        <v>140</v>
      </c>
      <c r="B48" s="260" t="s">
        <v>141</v>
      </c>
      <c r="C48" s="253"/>
      <c r="D48" s="244">
        <v>4032296</v>
      </c>
      <c r="E48" s="253">
        <v>545168</v>
      </c>
      <c r="F48" s="253">
        <f t="shared" si="18"/>
        <v>3487128</v>
      </c>
      <c r="G48" s="244">
        <v>174704</v>
      </c>
      <c r="H48" s="244">
        <v>2665822</v>
      </c>
      <c r="I48" s="6">
        <v>24835</v>
      </c>
      <c r="J48" s="6">
        <v>152346</v>
      </c>
      <c r="K48" s="6">
        <v>345629</v>
      </c>
      <c r="L48" s="6">
        <v>668960</v>
      </c>
      <c r="M48" s="259">
        <f t="shared" si="19"/>
        <v>32.045901446893431</v>
      </c>
      <c r="N48" s="259">
        <f t="shared" si="20"/>
        <v>76.447494901248248</v>
      </c>
      <c r="O48" s="259">
        <f t="shared" si="21"/>
        <v>4.5554764769759046</v>
      </c>
      <c r="P48" s="259">
        <f t="shared" si="22"/>
        <v>4.3688100924313646</v>
      </c>
      <c r="Q48" s="259">
        <f t="shared" si="23"/>
        <v>63.398622076130664</v>
      </c>
      <c r="R48" s="268">
        <f t="shared" si="24"/>
        <v>19.183695006320388</v>
      </c>
      <c r="S48" s="6">
        <v>3979204</v>
      </c>
      <c r="T48" s="6">
        <v>542796</v>
      </c>
      <c r="U48" s="6">
        <v>3436408</v>
      </c>
      <c r="V48" s="6">
        <v>161389</v>
      </c>
      <c r="W48" s="6">
        <v>381407</v>
      </c>
      <c r="X48" s="6">
        <v>444576</v>
      </c>
      <c r="Y48" s="6">
        <v>2991832</v>
      </c>
      <c r="Z48" s="250">
        <f t="shared" si="25"/>
        <v>29.732901495221043</v>
      </c>
      <c r="AA48" s="250">
        <f t="shared" si="26"/>
        <v>12.937229805075532</v>
      </c>
      <c r="AB48" s="250">
        <f t="shared" si="27"/>
        <v>70.267098504778957</v>
      </c>
      <c r="AC48" s="254">
        <f t="shared" si="28"/>
        <v>87.062770194924468</v>
      </c>
      <c r="AD48" s="258">
        <v>20.29</v>
      </c>
      <c r="AE48" s="253">
        <v>16349031</v>
      </c>
      <c r="AF48" s="302">
        <v>342024</v>
      </c>
      <c r="AG48" s="250">
        <f t="shared" si="29"/>
        <v>2.0920138936674597</v>
      </c>
      <c r="AH48" s="301">
        <v>733</v>
      </c>
      <c r="AI48" s="300">
        <v>20</v>
      </c>
      <c r="AJ48" s="300">
        <v>103</v>
      </c>
      <c r="AK48" s="300">
        <v>89</v>
      </c>
      <c r="AL48" s="259">
        <v>19.318300050000001</v>
      </c>
      <c r="AM48" s="268">
        <v>43.240228108954589</v>
      </c>
      <c r="AN48" s="299">
        <v>17701426</v>
      </c>
      <c r="AO48" s="299">
        <v>597667</v>
      </c>
      <c r="AP48" s="298">
        <v>3.4</v>
      </c>
      <c r="AQ48" s="6">
        <v>4032296</v>
      </c>
      <c r="AR48" s="6">
        <v>2100686</v>
      </c>
      <c r="AS48" s="6">
        <v>113867</v>
      </c>
      <c r="AT48" s="6">
        <v>1986819</v>
      </c>
      <c r="AU48" s="6">
        <v>988946</v>
      </c>
      <c r="AV48" s="6">
        <v>94457</v>
      </c>
      <c r="AW48" s="6">
        <v>894489</v>
      </c>
      <c r="AX48" s="6">
        <v>942664</v>
      </c>
      <c r="AY48" s="6">
        <v>336844</v>
      </c>
      <c r="AZ48" s="6">
        <v>605820</v>
      </c>
      <c r="BA48" s="250">
        <f t="shared" si="30"/>
        <v>20.886589088134301</v>
      </c>
      <c r="BB48" s="250">
        <f t="shared" si="31"/>
        <v>56.975797848544708</v>
      </c>
      <c r="BC48" s="250">
        <f t="shared" si="32"/>
        <v>17.326218706894021</v>
      </c>
      <c r="BD48" s="250">
        <f t="shared" si="33"/>
        <v>25.651166231924954</v>
      </c>
      <c r="BE48" s="250">
        <f t="shared" si="34"/>
        <v>61.787192204971674</v>
      </c>
      <c r="BF48" s="254">
        <f t="shared" si="35"/>
        <v>17.373035919530341</v>
      </c>
      <c r="BG48" s="286">
        <v>39.9</v>
      </c>
      <c r="BH48" s="286">
        <v>68.900000000000006</v>
      </c>
      <c r="BI48" s="6">
        <v>22367</v>
      </c>
      <c r="BJ48" s="6">
        <v>31205</v>
      </c>
      <c r="BK48" s="285">
        <v>48500</v>
      </c>
      <c r="BL48" s="285">
        <v>67300</v>
      </c>
      <c r="BM48" s="297">
        <v>95.2</v>
      </c>
      <c r="BN48" s="6">
        <v>5.5</v>
      </c>
      <c r="BO48" s="6">
        <v>4.5999999999999996</v>
      </c>
      <c r="BP48" s="263"/>
      <c r="BQ48" s="263"/>
      <c r="BR48" s="263"/>
      <c r="BS48" s="263"/>
      <c r="BT48" s="273"/>
      <c r="BU48" s="264"/>
      <c r="BV48" s="263"/>
      <c r="BW48" s="241"/>
    </row>
    <row r="49" spans="1:75" ht="14" customHeight="1">
      <c r="A49" s="260" t="s">
        <v>142</v>
      </c>
      <c r="B49" s="260" t="s">
        <v>143</v>
      </c>
      <c r="C49" s="253"/>
      <c r="D49" s="244">
        <v>16881555</v>
      </c>
      <c r="E49" s="253">
        <v>1618704</v>
      </c>
      <c r="F49" s="253">
        <f t="shared" si="18"/>
        <v>15262851</v>
      </c>
      <c r="G49" s="244">
        <v>636330</v>
      </c>
      <c r="H49" s="244">
        <v>11588605</v>
      </c>
      <c r="I49" s="6">
        <v>81496</v>
      </c>
      <c r="J49" s="6">
        <v>607683</v>
      </c>
      <c r="K49" s="6">
        <v>900878</v>
      </c>
      <c r="L49" s="6">
        <v>3066563</v>
      </c>
      <c r="M49" s="259">
        <f t="shared" si="19"/>
        <v>39.311078492423569</v>
      </c>
      <c r="N49" s="259">
        <f t="shared" si="20"/>
        <v>75.926869757163985</v>
      </c>
      <c r="O49" s="259">
        <f t="shared" si="21"/>
        <v>5.0346449999505776</v>
      </c>
      <c r="P49" s="259">
        <f t="shared" si="22"/>
        <v>3.9814514339424525</v>
      </c>
      <c r="Q49" s="259">
        <f t="shared" si="23"/>
        <v>55.654276507625852</v>
      </c>
      <c r="R49" s="268">
        <f t="shared" si="24"/>
        <v>20.091678808893569</v>
      </c>
      <c r="S49" s="6">
        <v>16743245</v>
      </c>
      <c r="T49" s="6">
        <v>1611583</v>
      </c>
      <c r="U49" s="6">
        <v>15131662</v>
      </c>
      <c r="V49" s="6">
        <v>386265</v>
      </c>
      <c r="W49" s="6">
        <v>1225318</v>
      </c>
      <c r="X49" s="6">
        <v>1888903</v>
      </c>
      <c r="Y49" s="6">
        <v>13242759</v>
      </c>
      <c r="Z49" s="250">
        <f t="shared" si="25"/>
        <v>23.968048806670211</v>
      </c>
      <c r="AA49" s="250">
        <f t="shared" si="26"/>
        <v>12.48311652745085</v>
      </c>
      <c r="AB49" s="250">
        <f t="shared" si="27"/>
        <v>76.031951193329789</v>
      </c>
      <c r="AC49" s="254">
        <f t="shared" si="28"/>
        <v>87.516883472549139</v>
      </c>
      <c r="AD49" s="258">
        <v>18.3</v>
      </c>
      <c r="AE49" s="253">
        <v>1729024</v>
      </c>
      <c r="AF49" s="302">
        <v>20882</v>
      </c>
      <c r="AG49" s="250">
        <f t="shared" si="29"/>
        <v>1.2077333802191292</v>
      </c>
      <c r="AH49" s="301">
        <v>758</v>
      </c>
      <c r="AI49" s="300">
        <v>18.8</v>
      </c>
      <c r="AJ49" s="300">
        <v>93</v>
      </c>
      <c r="AK49" s="300">
        <v>78</v>
      </c>
      <c r="AL49" s="259">
        <v>20.587548930000001</v>
      </c>
      <c r="AM49" s="268">
        <v>44.416969830342964</v>
      </c>
      <c r="AN49" s="299">
        <v>1878165</v>
      </c>
      <c r="AO49" s="299">
        <v>50764</v>
      </c>
      <c r="AP49" s="298">
        <v>2.7</v>
      </c>
      <c r="AQ49" s="6">
        <v>16881555</v>
      </c>
      <c r="AR49" s="6">
        <v>9196849</v>
      </c>
      <c r="AS49" s="6">
        <v>422334</v>
      </c>
      <c r="AT49" s="6">
        <v>8774515</v>
      </c>
      <c r="AU49" s="6">
        <v>4017513</v>
      </c>
      <c r="AV49" s="6">
        <v>327087</v>
      </c>
      <c r="AW49" s="6">
        <v>3690426</v>
      </c>
      <c r="AX49" s="6">
        <v>3667193</v>
      </c>
      <c r="AY49" s="6">
        <v>869283</v>
      </c>
      <c r="AZ49" s="6">
        <v>2797910</v>
      </c>
      <c r="BA49" s="250">
        <f t="shared" si="30"/>
        <v>26.090872698158527</v>
      </c>
      <c r="BB49" s="250">
        <f t="shared" si="31"/>
        <v>57.489357656705167</v>
      </c>
      <c r="BC49" s="250">
        <f t="shared" si="32"/>
        <v>20.206720932301398</v>
      </c>
      <c r="BD49" s="250">
        <f t="shared" si="33"/>
        <v>24.179139270900304</v>
      </c>
      <c r="BE49" s="250">
        <f t="shared" si="34"/>
        <v>53.702406369540078</v>
      </c>
      <c r="BF49" s="254">
        <f t="shared" si="35"/>
        <v>18.331503072394533</v>
      </c>
      <c r="BG49" s="286">
        <v>49.5</v>
      </c>
      <c r="BH49" s="286">
        <v>74.3</v>
      </c>
      <c r="BI49" s="6">
        <v>24370</v>
      </c>
      <c r="BJ49" s="6">
        <v>33048</v>
      </c>
      <c r="BK49" s="285">
        <v>60700</v>
      </c>
      <c r="BL49" s="285">
        <v>75800</v>
      </c>
      <c r="BM49" s="297">
        <v>98.5</v>
      </c>
      <c r="BN49" s="6">
        <v>6.6</v>
      </c>
      <c r="BO49" s="6">
        <v>6.1</v>
      </c>
      <c r="BP49" s="263"/>
      <c r="BQ49" s="263"/>
      <c r="BR49" s="263"/>
      <c r="BS49" s="263"/>
      <c r="BT49" s="273"/>
      <c r="BU49" s="264"/>
      <c r="BV49" s="263"/>
      <c r="BW49" s="241"/>
    </row>
    <row r="50" spans="1:75" ht="14" customHeight="1">
      <c r="A50" s="260" t="s">
        <v>144</v>
      </c>
      <c r="B50" s="260" t="s">
        <v>145</v>
      </c>
      <c r="C50" s="253"/>
      <c r="D50" s="244">
        <v>1787292</v>
      </c>
      <c r="E50" s="253">
        <v>151358</v>
      </c>
      <c r="F50" s="253">
        <f t="shared" si="18"/>
        <v>1635934</v>
      </c>
      <c r="G50" s="244">
        <v>70866</v>
      </c>
      <c r="H50" s="244">
        <v>1290766</v>
      </c>
      <c r="I50" s="6">
        <v>7513</v>
      </c>
      <c r="J50" s="6">
        <v>45304</v>
      </c>
      <c r="K50" s="6">
        <v>72979</v>
      </c>
      <c r="L50" s="6">
        <v>299864</v>
      </c>
      <c r="M50" s="259">
        <f t="shared" si="19"/>
        <v>46.820121830362453</v>
      </c>
      <c r="N50" s="259">
        <f t="shared" si="20"/>
        <v>78.900860303655278</v>
      </c>
      <c r="O50" s="259">
        <f t="shared" si="21"/>
        <v>4.9637283790747766</v>
      </c>
      <c r="P50" s="259">
        <f t="shared" si="22"/>
        <v>2.7693048741575148</v>
      </c>
      <c r="Q50" s="259">
        <f t="shared" si="23"/>
        <v>48.216149790562774</v>
      </c>
      <c r="R50" s="268">
        <f t="shared" si="24"/>
        <v>18.329834822187202</v>
      </c>
      <c r="S50" s="6">
        <v>1770686</v>
      </c>
      <c r="T50" s="6">
        <v>150698</v>
      </c>
      <c r="U50" s="6">
        <v>1619988</v>
      </c>
      <c r="V50" s="6">
        <v>28852</v>
      </c>
      <c r="W50" s="6">
        <v>121846</v>
      </c>
      <c r="X50" s="6">
        <v>156026</v>
      </c>
      <c r="Y50" s="6">
        <v>1463962</v>
      </c>
      <c r="Z50" s="250">
        <f t="shared" si="25"/>
        <v>19.145575920052025</v>
      </c>
      <c r="AA50" s="250">
        <f t="shared" si="26"/>
        <v>9.6313059109079813</v>
      </c>
      <c r="AB50" s="250">
        <f t="shared" si="27"/>
        <v>80.854424079947975</v>
      </c>
      <c r="AC50" s="254">
        <f t="shared" si="28"/>
        <v>90.368694089092017</v>
      </c>
      <c r="AD50" s="258">
        <v>22.78</v>
      </c>
      <c r="AE50" s="253">
        <v>396037</v>
      </c>
      <c r="AF50" s="302">
        <v>11485</v>
      </c>
      <c r="AG50" s="250">
        <f t="shared" si="29"/>
        <v>2.8999815673788056</v>
      </c>
      <c r="AH50" s="301">
        <v>785</v>
      </c>
      <c r="AI50" s="300">
        <v>19.2</v>
      </c>
      <c r="AJ50" s="300">
        <v>112.99999999999999</v>
      </c>
      <c r="AK50" s="300">
        <v>101</v>
      </c>
      <c r="AL50" s="259">
        <v>19.367698829999998</v>
      </c>
      <c r="AM50" s="268">
        <v>42.327307247240448</v>
      </c>
      <c r="AN50" s="299">
        <v>389119</v>
      </c>
      <c r="AO50" s="299">
        <v>23853</v>
      </c>
      <c r="AP50" s="298">
        <v>6.1</v>
      </c>
      <c r="AQ50" s="6">
        <v>1787292</v>
      </c>
      <c r="AR50" s="6">
        <v>929709</v>
      </c>
      <c r="AS50" s="6">
        <v>41992</v>
      </c>
      <c r="AT50" s="6">
        <v>887717</v>
      </c>
      <c r="AU50" s="6">
        <v>540719</v>
      </c>
      <c r="AV50" s="6">
        <v>41028</v>
      </c>
      <c r="AW50" s="6">
        <v>499691</v>
      </c>
      <c r="AX50" s="6">
        <v>316864</v>
      </c>
      <c r="AY50" s="6">
        <v>68338</v>
      </c>
      <c r="AZ50" s="6">
        <v>248526</v>
      </c>
      <c r="BA50" s="250">
        <f t="shared" si="30"/>
        <v>27.743495553588183</v>
      </c>
      <c r="BB50" s="250">
        <f t="shared" si="31"/>
        <v>54.263619436969954</v>
      </c>
      <c r="BC50" s="250">
        <f t="shared" si="32"/>
        <v>27.106594960292817</v>
      </c>
      <c r="BD50" s="250">
        <f t="shared" si="33"/>
        <v>30.5446919007735</v>
      </c>
      <c r="BE50" s="250">
        <f t="shared" si="34"/>
        <v>45.149909486119007</v>
      </c>
      <c r="BF50" s="254">
        <f t="shared" si="35"/>
        <v>15.191688662256544</v>
      </c>
      <c r="BG50" s="286">
        <v>47.2</v>
      </c>
      <c r="BH50" s="286">
        <v>74.3</v>
      </c>
      <c r="BI50" s="6">
        <v>22099</v>
      </c>
      <c r="BJ50" s="6">
        <v>31436</v>
      </c>
      <c r="BK50" s="285">
        <v>41600</v>
      </c>
      <c r="BL50" s="285">
        <v>65700</v>
      </c>
      <c r="BM50" s="297">
        <v>117.6</v>
      </c>
      <c r="BN50" s="6">
        <v>7.1</v>
      </c>
      <c r="BO50" s="6">
        <v>6.9</v>
      </c>
      <c r="BP50" s="263"/>
      <c r="BQ50" s="263"/>
      <c r="BR50" s="263"/>
      <c r="BS50" s="263"/>
      <c r="BT50" s="273"/>
      <c r="BU50" s="264"/>
      <c r="BV50" s="263"/>
      <c r="BW50" s="241"/>
    </row>
    <row r="51" spans="1:75" ht="14" customHeight="1">
      <c r="A51" s="260" t="s">
        <v>146</v>
      </c>
      <c r="B51" s="260" t="s">
        <v>147</v>
      </c>
      <c r="C51" s="253"/>
      <c r="D51" s="244">
        <v>390702</v>
      </c>
      <c r="E51" s="253">
        <v>46345</v>
      </c>
      <c r="F51" s="253">
        <f t="shared" si="18"/>
        <v>344357</v>
      </c>
      <c r="G51" s="244">
        <v>19463</v>
      </c>
      <c r="H51" s="244">
        <v>279077</v>
      </c>
      <c r="I51" s="6">
        <v>2027</v>
      </c>
      <c r="J51" s="6">
        <v>10541</v>
      </c>
      <c r="K51" s="6">
        <v>24855</v>
      </c>
      <c r="L51" s="6">
        <v>54739</v>
      </c>
      <c r="M51" s="259">
        <f t="shared" si="19"/>
        <v>41.995900312870859</v>
      </c>
      <c r="N51" s="259">
        <f t="shared" si="20"/>
        <v>81.04292928559606</v>
      </c>
      <c r="O51" s="259">
        <f t="shared" si="21"/>
        <v>4.3737188477721434</v>
      </c>
      <c r="P51" s="259">
        <f t="shared" si="22"/>
        <v>3.0610674387336396</v>
      </c>
      <c r="Q51" s="259">
        <f t="shared" si="23"/>
        <v>53.630380839356995</v>
      </c>
      <c r="R51" s="268">
        <f t="shared" si="24"/>
        <v>15.896003275670306</v>
      </c>
      <c r="S51" s="6">
        <v>373887</v>
      </c>
      <c r="T51" s="6">
        <v>44894</v>
      </c>
      <c r="U51" s="6">
        <v>328993</v>
      </c>
      <c r="V51" s="6">
        <v>11601</v>
      </c>
      <c r="W51" s="6">
        <v>33293</v>
      </c>
      <c r="X51" s="6">
        <v>30754</v>
      </c>
      <c r="Y51" s="6">
        <v>298239</v>
      </c>
      <c r="Z51" s="250">
        <f t="shared" si="25"/>
        <v>25.840869603955984</v>
      </c>
      <c r="AA51" s="250">
        <f t="shared" si="26"/>
        <v>9.3479192566407185</v>
      </c>
      <c r="AB51" s="250">
        <f t="shared" si="27"/>
        <v>74.15913039604402</v>
      </c>
      <c r="AC51" s="254">
        <f t="shared" si="28"/>
        <v>90.652080743359278</v>
      </c>
      <c r="AD51" s="258">
        <v>23.13</v>
      </c>
      <c r="AE51" s="253">
        <v>5115508</v>
      </c>
      <c r="AF51" s="302">
        <v>99257</v>
      </c>
      <c r="AG51" s="250">
        <f t="shared" si="29"/>
        <v>1.9403156050190908</v>
      </c>
      <c r="AH51" s="301">
        <v>733</v>
      </c>
      <c r="AI51" s="300">
        <v>16.2</v>
      </c>
      <c r="AJ51" s="300">
        <v>139</v>
      </c>
      <c r="AK51" s="300">
        <v>132</v>
      </c>
      <c r="AL51" s="259">
        <v>28.7410797</v>
      </c>
      <c r="AM51" s="268">
        <v>45.980610110630238</v>
      </c>
      <c r="AN51" s="299">
        <v>5332492</v>
      </c>
      <c r="AO51" s="299">
        <v>224596</v>
      </c>
      <c r="AP51" s="298">
        <v>4.2</v>
      </c>
      <c r="AQ51" s="6">
        <v>390702</v>
      </c>
      <c r="AR51" s="6">
        <v>208419</v>
      </c>
      <c r="AS51" s="6">
        <v>11324</v>
      </c>
      <c r="AT51" s="6">
        <v>197095</v>
      </c>
      <c r="AU51" s="6">
        <v>121356</v>
      </c>
      <c r="AV51" s="6">
        <v>12195</v>
      </c>
      <c r="AW51" s="6">
        <v>109161</v>
      </c>
      <c r="AX51" s="6">
        <v>60927</v>
      </c>
      <c r="AY51" s="6">
        <v>22826</v>
      </c>
      <c r="AZ51" s="6">
        <v>38101</v>
      </c>
      <c r="BA51" s="250">
        <f t="shared" si="30"/>
        <v>24.434135289675261</v>
      </c>
      <c r="BB51" s="250">
        <f t="shared" si="31"/>
        <v>57.235659504525827</v>
      </c>
      <c r="BC51" s="250">
        <f t="shared" si="32"/>
        <v>26.313518178875821</v>
      </c>
      <c r="BD51" s="250">
        <f t="shared" si="33"/>
        <v>31.699950923024652</v>
      </c>
      <c r="BE51" s="250">
        <f t="shared" si="34"/>
        <v>49.252346531448914</v>
      </c>
      <c r="BF51" s="254">
        <f t="shared" si="35"/>
        <v>11.064389572449523</v>
      </c>
      <c r="BG51" s="286">
        <v>40.799999999999997</v>
      </c>
      <c r="BH51" s="286">
        <v>72.2</v>
      </c>
      <c r="BI51" s="6">
        <v>20652</v>
      </c>
      <c r="BJ51" s="6">
        <v>33491</v>
      </c>
      <c r="BK51" s="285">
        <v>54400</v>
      </c>
      <c r="BL51" s="285">
        <v>82900</v>
      </c>
      <c r="BM51" s="297">
        <v>102.5</v>
      </c>
      <c r="BN51" s="6">
        <v>5.8</v>
      </c>
      <c r="BO51" s="6">
        <v>5</v>
      </c>
      <c r="BP51" s="263"/>
      <c r="BQ51" s="263"/>
      <c r="BR51" s="263"/>
      <c r="BS51" s="263"/>
      <c r="BT51" s="273"/>
      <c r="BU51" s="264"/>
      <c r="BV51" s="263"/>
      <c r="BW51" s="241"/>
    </row>
    <row r="52" spans="1:75" ht="14" customHeight="1">
      <c r="A52" s="260" t="s">
        <v>148</v>
      </c>
      <c r="B52" s="260" t="s">
        <v>149</v>
      </c>
      <c r="C52" s="253"/>
      <c r="D52" s="244">
        <v>5129380</v>
      </c>
      <c r="E52" s="253">
        <v>483606</v>
      </c>
      <c r="F52" s="253">
        <f t="shared" si="18"/>
        <v>4645774</v>
      </c>
      <c r="G52" s="244">
        <v>189901</v>
      </c>
      <c r="H52" s="244">
        <v>3650678</v>
      </c>
      <c r="I52" s="6">
        <v>23734</v>
      </c>
      <c r="J52" s="6">
        <v>177669</v>
      </c>
      <c r="K52" s="6">
        <v>269971</v>
      </c>
      <c r="L52" s="6">
        <v>817427</v>
      </c>
      <c r="M52" s="259">
        <f t="shared" si="19"/>
        <v>39.267709664478936</v>
      </c>
      <c r="N52" s="259">
        <f t="shared" si="20"/>
        <v>78.580619720201625</v>
      </c>
      <c r="O52" s="259">
        <f t="shared" si="21"/>
        <v>4.9077141309247612</v>
      </c>
      <c r="P52" s="259">
        <f t="shared" si="22"/>
        <v>3.8243143123191095</v>
      </c>
      <c r="Q52" s="259">
        <f t="shared" si="23"/>
        <v>55.824576204596298</v>
      </c>
      <c r="R52" s="268">
        <f t="shared" si="24"/>
        <v>17.595065967479261</v>
      </c>
      <c r="S52" s="6">
        <v>5041794</v>
      </c>
      <c r="T52" s="6">
        <v>478704</v>
      </c>
      <c r="U52" s="6">
        <v>4563090</v>
      </c>
      <c r="V52" s="6">
        <v>111219</v>
      </c>
      <c r="W52" s="6">
        <v>367485</v>
      </c>
      <c r="X52" s="6">
        <v>423099</v>
      </c>
      <c r="Y52" s="6">
        <v>4139991</v>
      </c>
      <c r="Z52" s="250">
        <f t="shared" si="25"/>
        <v>23.233355058658379</v>
      </c>
      <c r="AA52" s="250">
        <f t="shared" si="26"/>
        <v>9.2722037040689536</v>
      </c>
      <c r="AB52" s="250">
        <f t="shared" si="27"/>
        <v>76.766644941341625</v>
      </c>
      <c r="AC52" s="254">
        <f t="shared" si="28"/>
        <v>90.727796295931057</v>
      </c>
      <c r="AD52" s="258">
        <v>27.78</v>
      </c>
      <c r="AE52" s="253">
        <v>4392008</v>
      </c>
      <c r="AF52" s="302">
        <v>97535</v>
      </c>
      <c r="AG52" s="250">
        <f t="shared" si="29"/>
        <v>2.2207382135915963</v>
      </c>
      <c r="AH52" s="301">
        <v>779</v>
      </c>
      <c r="AI52" s="300">
        <v>18.2</v>
      </c>
      <c r="AJ52" s="300">
        <v>123</v>
      </c>
      <c r="AK52" s="300">
        <v>107</v>
      </c>
      <c r="AL52" s="259">
        <v>22.04841519</v>
      </c>
      <c r="AM52" s="268">
        <v>45.265882201646093</v>
      </c>
      <c r="AN52" s="299">
        <v>4708074</v>
      </c>
      <c r="AO52" s="299">
        <v>184472</v>
      </c>
      <c r="AP52" s="298">
        <v>3.9</v>
      </c>
      <c r="AQ52" s="6">
        <v>5129380</v>
      </c>
      <c r="AR52" s="6">
        <v>2848561</v>
      </c>
      <c r="AS52" s="6">
        <v>123545</v>
      </c>
      <c r="AT52" s="6">
        <v>2725016</v>
      </c>
      <c r="AU52" s="6">
        <v>1311084</v>
      </c>
      <c r="AV52" s="6">
        <v>100178</v>
      </c>
      <c r="AW52" s="6">
        <v>1210906</v>
      </c>
      <c r="AX52" s="6">
        <v>969735</v>
      </c>
      <c r="AY52" s="6">
        <v>259883</v>
      </c>
      <c r="AZ52" s="6">
        <v>709852</v>
      </c>
      <c r="BA52" s="250">
        <f t="shared" si="30"/>
        <v>25.546622663904088</v>
      </c>
      <c r="BB52" s="250">
        <f t="shared" si="31"/>
        <v>58.655802025668926</v>
      </c>
      <c r="BC52" s="250">
        <f t="shared" si="32"/>
        <v>20.714796756036939</v>
      </c>
      <c r="BD52" s="250">
        <f t="shared" si="33"/>
        <v>26.064677274443397</v>
      </c>
      <c r="BE52" s="250">
        <f t="shared" si="34"/>
        <v>53.738580580058972</v>
      </c>
      <c r="BF52" s="254">
        <f t="shared" si="35"/>
        <v>15.279520699887684</v>
      </c>
      <c r="BG52" s="286">
        <v>40.5</v>
      </c>
      <c r="BH52" s="286">
        <v>71.599999999999994</v>
      </c>
      <c r="BI52" s="6">
        <v>26135</v>
      </c>
      <c r="BJ52" s="6">
        <v>38876</v>
      </c>
      <c r="BK52" s="285">
        <v>56800</v>
      </c>
      <c r="BL52" s="285">
        <v>83300</v>
      </c>
      <c r="BM52" s="297">
        <v>112.5</v>
      </c>
      <c r="BN52" s="6">
        <v>7.2</v>
      </c>
      <c r="BO52" s="6">
        <v>5.9</v>
      </c>
      <c r="BP52" s="263"/>
      <c r="BQ52" s="263"/>
      <c r="BR52" s="263"/>
      <c r="BS52" s="263"/>
      <c r="BT52" s="273"/>
      <c r="BU52" s="264"/>
      <c r="BV52" s="263"/>
      <c r="BW52" s="241"/>
    </row>
    <row r="53" spans="1:75" ht="14" customHeight="1">
      <c r="A53" s="260" t="s">
        <v>150</v>
      </c>
      <c r="B53" s="260" t="s">
        <v>151</v>
      </c>
      <c r="C53" s="253"/>
      <c r="D53" s="244">
        <v>4502623</v>
      </c>
      <c r="E53" s="253">
        <v>477237</v>
      </c>
      <c r="F53" s="253">
        <f t="shared" si="18"/>
        <v>4025386</v>
      </c>
      <c r="G53" s="244">
        <v>186999</v>
      </c>
      <c r="H53" s="244">
        <v>3118976</v>
      </c>
      <c r="I53" s="6">
        <v>25873</v>
      </c>
      <c r="J53" s="6">
        <v>157140</v>
      </c>
      <c r="K53" s="6">
        <v>264365</v>
      </c>
      <c r="L53" s="6">
        <v>749270</v>
      </c>
      <c r="M53" s="259">
        <f t="shared" si="19"/>
        <v>39.183676035177491</v>
      </c>
      <c r="N53" s="259">
        <f t="shared" si="20"/>
        <v>77.482656321654616</v>
      </c>
      <c r="O53" s="259">
        <f t="shared" si="21"/>
        <v>5.4214153554732762</v>
      </c>
      <c r="P53" s="259">
        <f t="shared" si="22"/>
        <v>3.9037250092289284</v>
      </c>
      <c r="Q53" s="259">
        <f t="shared" si="23"/>
        <v>55.394908609349237</v>
      </c>
      <c r="R53" s="268">
        <f t="shared" si="24"/>
        <v>18.613618669116452</v>
      </c>
      <c r="S53" s="6">
        <v>4465438</v>
      </c>
      <c r="T53" s="6">
        <v>474973</v>
      </c>
      <c r="U53" s="6">
        <v>3990465</v>
      </c>
      <c r="V53" s="6">
        <v>118226</v>
      </c>
      <c r="W53" s="6">
        <v>356747</v>
      </c>
      <c r="X53" s="6">
        <v>385601</v>
      </c>
      <c r="Y53" s="6">
        <v>3604864</v>
      </c>
      <c r="Z53" s="250">
        <f t="shared" si="25"/>
        <v>24.891099072999939</v>
      </c>
      <c r="AA53" s="250">
        <f t="shared" si="26"/>
        <v>9.6630593176484432</v>
      </c>
      <c r="AB53" s="250">
        <f t="shared" si="27"/>
        <v>75.108900927000064</v>
      </c>
      <c r="AC53" s="254">
        <f t="shared" si="28"/>
        <v>90.336940682351553</v>
      </c>
      <c r="AD53" s="258">
        <v>14.27</v>
      </c>
      <c r="AE53" s="253">
        <v>1118913</v>
      </c>
      <c r="AF53" s="302">
        <v>54751</v>
      </c>
      <c r="AG53" s="250">
        <f t="shared" si="29"/>
        <v>4.8932311984935382</v>
      </c>
      <c r="AH53" s="301">
        <v>733</v>
      </c>
      <c r="AI53" s="300">
        <v>23.7</v>
      </c>
      <c r="AJ53" s="300">
        <v>84</v>
      </c>
      <c r="AK53" s="300">
        <v>76</v>
      </c>
      <c r="AL53" s="259">
        <v>24.276366429999999</v>
      </c>
      <c r="AM53" s="268">
        <v>45.546528258759942</v>
      </c>
      <c r="AN53" s="299">
        <v>1081794</v>
      </c>
      <c r="AO53" s="299">
        <v>94159</v>
      </c>
      <c r="AP53" s="298">
        <v>8.6999999999999993</v>
      </c>
      <c r="AQ53" s="6">
        <v>4502623</v>
      </c>
      <c r="AR53" s="6">
        <v>2326727</v>
      </c>
      <c r="AS53" s="6">
        <v>115731</v>
      </c>
      <c r="AT53" s="6">
        <v>2210996</v>
      </c>
      <c r="AU53" s="6">
        <v>1283983</v>
      </c>
      <c r="AV53" s="6">
        <v>108893</v>
      </c>
      <c r="AW53" s="6">
        <v>1175090</v>
      </c>
      <c r="AX53" s="6">
        <v>891913</v>
      </c>
      <c r="AY53" s="6">
        <v>252613</v>
      </c>
      <c r="AZ53" s="6">
        <v>639300</v>
      </c>
      <c r="BA53" s="250">
        <f t="shared" si="30"/>
        <v>24.250215301831165</v>
      </c>
      <c r="BB53" s="250">
        <f t="shared" si="31"/>
        <v>54.92631017249029</v>
      </c>
      <c r="BC53" s="250">
        <f t="shared" si="32"/>
        <v>22.817384234667472</v>
      </c>
      <c r="BD53" s="250">
        <f t="shared" si="33"/>
        <v>29.191983079386674</v>
      </c>
      <c r="BE53" s="250">
        <f t="shared" si="34"/>
        <v>52.932400463501359</v>
      </c>
      <c r="BF53" s="254">
        <f t="shared" si="35"/>
        <v>15.881706748123037</v>
      </c>
      <c r="BG53" s="286">
        <v>26.1</v>
      </c>
      <c r="BH53" s="286">
        <v>59.8</v>
      </c>
      <c r="BI53" s="6">
        <v>26693</v>
      </c>
      <c r="BJ53" s="6">
        <v>39296</v>
      </c>
      <c r="BK53" s="285">
        <v>30600</v>
      </c>
      <c r="BL53" s="285">
        <v>57400</v>
      </c>
      <c r="BM53" s="297">
        <v>93.9</v>
      </c>
      <c r="BN53" s="6">
        <v>4.5999999999999996</v>
      </c>
      <c r="BO53" s="6">
        <v>3.2</v>
      </c>
      <c r="BP53" s="263"/>
      <c r="BQ53" s="263"/>
      <c r="BR53" s="263"/>
      <c r="BS53" s="263"/>
      <c r="BT53" s="273"/>
      <c r="BU53" s="264"/>
      <c r="BV53" s="263"/>
      <c r="BW53" s="241"/>
    </row>
    <row r="54" spans="1:75">
      <c r="A54" s="260" t="s">
        <v>152</v>
      </c>
      <c r="B54" s="260" t="s">
        <v>153</v>
      </c>
      <c r="C54" s="253"/>
      <c r="D54" s="244">
        <v>1092123</v>
      </c>
      <c r="E54" s="253">
        <v>186016</v>
      </c>
      <c r="F54" s="253">
        <f t="shared" si="18"/>
        <v>906107</v>
      </c>
      <c r="G54" s="244">
        <v>50343</v>
      </c>
      <c r="H54" s="244">
        <v>640874</v>
      </c>
      <c r="I54" s="6">
        <v>8098</v>
      </c>
      <c r="J54" s="6">
        <v>42435</v>
      </c>
      <c r="K54" s="6">
        <v>127575</v>
      </c>
      <c r="L54" s="6">
        <v>222798</v>
      </c>
      <c r="M54" s="259">
        <f t="shared" si="19"/>
        <v>27.063800963357991</v>
      </c>
      <c r="N54" s="259">
        <f t="shared" si="20"/>
        <v>70.728291471095574</v>
      </c>
      <c r="O54" s="259">
        <f t="shared" si="21"/>
        <v>4.3533889557887493</v>
      </c>
      <c r="P54" s="259">
        <f t="shared" si="22"/>
        <v>4.6832217387129775</v>
      </c>
      <c r="Q54" s="259">
        <f t="shared" si="23"/>
        <v>68.582810080853264</v>
      </c>
      <c r="R54" s="268">
        <f t="shared" si="24"/>
        <v>24.588486790191446</v>
      </c>
      <c r="S54" s="6">
        <v>1075837</v>
      </c>
      <c r="T54" s="6">
        <v>185155</v>
      </c>
      <c r="U54" s="6">
        <v>890682</v>
      </c>
      <c r="V54" s="6">
        <v>59686</v>
      </c>
      <c r="W54" s="6">
        <v>125469</v>
      </c>
      <c r="X54" s="6">
        <v>136135</v>
      </c>
      <c r="Y54" s="6">
        <v>754547</v>
      </c>
      <c r="Z54" s="250">
        <f t="shared" si="25"/>
        <v>32.235694418190164</v>
      </c>
      <c r="AA54" s="250">
        <f t="shared" si="26"/>
        <v>15.284355134604718</v>
      </c>
      <c r="AB54" s="250">
        <f t="shared" si="27"/>
        <v>67.764305581809836</v>
      </c>
      <c r="AC54" s="254">
        <f t="shared" si="28"/>
        <v>84.715644865395276</v>
      </c>
      <c r="AD54" s="258">
        <v>16.77</v>
      </c>
      <c r="AE54" s="253">
        <v>3535119</v>
      </c>
      <c r="AF54" s="302">
        <v>78240</v>
      </c>
      <c r="AG54" s="250">
        <f t="shared" si="29"/>
        <v>2.2132211108027762</v>
      </c>
      <c r="AH54" s="301">
        <v>817</v>
      </c>
      <c r="AI54" s="300">
        <v>20.8</v>
      </c>
      <c r="AJ54" s="300">
        <v>79</v>
      </c>
      <c r="AK54" s="300">
        <v>68</v>
      </c>
      <c r="AL54" s="259">
        <v>14.94383071</v>
      </c>
      <c r="AM54" s="268">
        <v>38.802088573210732</v>
      </c>
      <c r="AN54" s="299">
        <v>3551992</v>
      </c>
      <c r="AO54" s="299">
        <v>174659</v>
      </c>
      <c r="AP54" s="298">
        <v>4.9000000000000004</v>
      </c>
      <c r="AQ54" s="6">
        <v>1092123</v>
      </c>
      <c r="AR54" s="6">
        <v>507489</v>
      </c>
      <c r="AS54" s="6">
        <v>32226</v>
      </c>
      <c r="AT54" s="6">
        <v>475263</v>
      </c>
      <c r="AU54" s="6">
        <v>257928</v>
      </c>
      <c r="AV54" s="6">
        <v>29095</v>
      </c>
      <c r="AW54" s="6">
        <v>228833</v>
      </c>
      <c r="AX54" s="6">
        <v>326706</v>
      </c>
      <c r="AY54" s="6">
        <v>124695</v>
      </c>
      <c r="AZ54" s="6">
        <v>202011</v>
      </c>
      <c r="BA54" s="250">
        <f t="shared" si="30"/>
        <v>17.324316187854809</v>
      </c>
      <c r="BB54" s="250">
        <f t="shared" si="31"/>
        <v>52.451090213407468</v>
      </c>
      <c r="BC54" s="250">
        <f t="shared" si="32"/>
        <v>15.64112764493377</v>
      </c>
      <c r="BD54" s="250">
        <f t="shared" si="33"/>
        <v>25.254522920582229</v>
      </c>
      <c r="BE54" s="250">
        <f t="shared" si="34"/>
        <v>67.03455616721142</v>
      </c>
      <c r="BF54" s="254">
        <f t="shared" si="35"/>
        <v>22.294386866010303</v>
      </c>
      <c r="BG54" s="286">
        <v>41.9</v>
      </c>
      <c r="BH54" s="286">
        <v>76.3</v>
      </c>
      <c r="BI54" s="6">
        <v>21073</v>
      </c>
      <c r="BJ54" s="6">
        <v>30457</v>
      </c>
      <c r="BK54" s="285">
        <v>43900</v>
      </c>
      <c r="BL54" s="285">
        <v>70800</v>
      </c>
      <c r="BM54" s="297">
        <v>96.7</v>
      </c>
      <c r="BN54" s="6">
        <v>5.7</v>
      </c>
      <c r="BO54" s="6">
        <v>4.4000000000000004</v>
      </c>
      <c r="BP54" s="263"/>
      <c r="BQ54" s="263"/>
      <c r="BR54" s="263"/>
      <c r="BS54" s="263"/>
      <c r="BT54" s="273"/>
      <c r="BU54" s="264"/>
      <c r="BV54" s="263"/>
      <c r="BW54" s="241"/>
    </row>
    <row r="55" spans="1:75">
      <c r="A55" s="260" t="s">
        <v>154</v>
      </c>
      <c r="B55" s="260" t="s">
        <v>155</v>
      </c>
      <c r="C55" s="253"/>
      <c r="D55" s="244">
        <v>3521494</v>
      </c>
      <c r="E55" s="253">
        <v>338196</v>
      </c>
      <c r="F55" s="253">
        <f t="shared" si="18"/>
        <v>3183298</v>
      </c>
      <c r="G55" s="244">
        <v>140572</v>
      </c>
      <c r="H55" s="244">
        <v>2620075</v>
      </c>
      <c r="I55" s="6">
        <v>16656</v>
      </c>
      <c r="J55" s="6">
        <v>98038</v>
      </c>
      <c r="K55" s="6">
        <v>180968</v>
      </c>
      <c r="L55" s="6">
        <v>465185</v>
      </c>
      <c r="M55" s="259">
        <f t="shared" si="19"/>
        <v>41.565246188600689</v>
      </c>
      <c r="N55" s="259">
        <f t="shared" si="20"/>
        <v>82.306934506288769</v>
      </c>
      <c r="O55" s="259">
        <f t="shared" si="21"/>
        <v>4.924954759961679</v>
      </c>
      <c r="P55" s="259">
        <f t="shared" si="22"/>
        <v>3.0797619324361087</v>
      </c>
      <c r="Q55" s="259">
        <f t="shared" si="23"/>
        <v>53.509799051437625</v>
      </c>
      <c r="R55" s="268">
        <f t="shared" si="24"/>
        <v>14.613303561275131</v>
      </c>
      <c r="S55" s="6">
        <v>3463524</v>
      </c>
      <c r="T55" s="6">
        <v>334823</v>
      </c>
      <c r="U55" s="6">
        <v>3128701</v>
      </c>
      <c r="V55" s="6">
        <v>87013</v>
      </c>
      <c r="W55" s="6">
        <v>247810</v>
      </c>
      <c r="X55" s="6">
        <v>312669</v>
      </c>
      <c r="Y55" s="6">
        <v>2816032</v>
      </c>
      <c r="Z55" s="250">
        <f t="shared" si="25"/>
        <v>25.987760697443125</v>
      </c>
      <c r="AA55" s="250">
        <f t="shared" si="26"/>
        <v>9.9935724123206402</v>
      </c>
      <c r="AB55" s="250">
        <f t="shared" si="27"/>
        <v>74.012239302556864</v>
      </c>
      <c r="AC55" s="254">
        <f t="shared" si="28"/>
        <v>90.006427587679354</v>
      </c>
      <c r="AD55" s="258">
        <v>16.46</v>
      </c>
      <c r="AE55" s="253">
        <v>356783</v>
      </c>
      <c r="AF55" s="302">
        <v>4921</v>
      </c>
      <c r="AG55" s="250">
        <f t="shared" si="29"/>
        <v>1.379269752202319</v>
      </c>
      <c r="AH55" s="301">
        <v>758</v>
      </c>
      <c r="AI55" s="300">
        <v>17.7</v>
      </c>
      <c r="AJ55" s="300">
        <v>84</v>
      </c>
      <c r="AK55" s="300">
        <v>75</v>
      </c>
      <c r="AL55" s="259">
        <v>20.489528329999999</v>
      </c>
      <c r="AM55" s="268">
        <v>42.296046002459072</v>
      </c>
      <c r="AN55" s="299">
        <v>347587</v>
      </c>
      <c r="AO55" s="299">
        <v>14188</v>
      </c>
      <c r="AP55" s="298">
        <v>4.0999999999999996</v>
      </c>
      <c r="AQ55" s="6">
        <v>3521494</v>
      </c>
      <c r="AR55" s="6">
        <v>1984381</v>
      </c>
      <c r="AS55" s="6">
        <v>81928</v>
      </c>
      <c r="AT55" s="6">
        <v>1902453</v>
      </c>
      <c r="AU55" s="6">
        <v>1002420</v>
      </c>
      <c r="AV55" s="6">
        <v>87052</v>
      </c>
      <c r="AW55" s="6">
        <v>915368</v>
      </c>
      <c r="AX55" s="6">
        <v>534693</v>
      </c>
      <c r="AY55" s="6">
        <v>169216</v>
      </c>
      <c r="AZ55" s="6">
        <v>365477</v>
      </c>
      <c r="BA55" s="250">
        <f t="shared" si="30"/>
        <v>24.225005618043973</v>
      </c>
      <c r="BB55" s="250">
        <f t="shared" si="31"/>
        <v>59.763584810470149</v>
      </c>
      <c r="BC55" s="250">
        <f t="shared" si="32"/>
        <v>25.740103372009131</v>
      </c>
      <c r="BD55" s="250">
        <f t="shared" si="33"/>
        <v>28.755334875968259</v>
      </c>
      <c r="BE55" s="250">
        <f t="shared" si="34"/>
        <v>50.03489100994689</v>
      </c>
      <c r="BF55" s="254">
        <f t="shared" si="35"/>
        <v>11.481080313561595</v>
      </c>
      <c r="BG55" s="286">
        <v>45.6</v>
      </c>
      <c r="BH55" s="286">
        <v>72.900000000000006</v>
      </c>
      <c r="BI55" s="6">
        <v>20539</v>
      </c>
      <c r="BJ55" s="6">
        <v>35039</v>
      </c>
      <c r="BK55" s="285">
        <v>51100</v>
      </c>
      <c r="BL55" s="285">
        <v>69800</v>
      </c>
      <c r="BM55" s="297">
        <v>100.6</v>
      </c>
      <c r="BN55" s="6">
        <v>5.7</v>
      </c>
      <c r="BO55" s="6">
        <v>5.2</v>
      </c>
      <c r="BP55" s="263"/>
      <c r="BQ55" s="263"/>
      <c r="BR55" s="263"/>
      <c r="BS55" s="263"/>
      <c r="BT55" s="273"/>
      <c r="BU55" s="264"/>
      <c r="BV55" s="263"/>
      <c r="BW55" s="241"/>
    </row>
    <row r="56" spans="1:75" s="279" customFormat="1" ht="15" customHeight="1">
      <c r="A56" s="296" t="s">
        <v>156</v>
      </c>
      <c r="B56" s="296" t="s">
        <v>157</v>
      </c>
      <c r="C56" s="295"/>
      <c r="D56" s="244">
        <v>349290</v>
      </c>
      <c r="E56" s="253">
        <v>38036</v>
      </c>
      <c r="F56" s="253">
        <f t="shared" si="18"/>
        <v>311254</v>
      </c>
      <c r="G56" s="244">
        <v>18540</v>
      </c>
      <c r="H56" s="244">
        <v>250299</v>
      </c>
      <c r="I56" s="6">
        <v>2221</v>
      </c>
      <c r="J56" s="6">
        <v>10191</v>
      </c>
      <c r="K56" s="6">
        <v>17275</v>
      </c>
      <c r="L56" s="6">
        <v>50764</v>
      </c>
      <c r="M56" s="290">
        <f t="shared" si="19"/>
        <v>48.743295825007884</v>
      </c>
      <c r="N56" s="290">
        <f t="shared" si="20"/>
        <v>80.416315934895607</v>
      </c>
      <c r="O56" s="290">
        <f t="shared" si="21"/>
        <v>5.8392049637185828</v>
      </c>
      <c r="P56" s="290">
        <f t="shared" si="22"/>
        <v>3.2741747897215774</v>
      </c>
      <c r="Q56" s="290">
        <f t="shared" si="23"/>
        <v>45.41749921127353</v>
      </c>
      <c r="R56" s="290">
        <f t="shared" si="24"/>
        <v>16.309509275382805</v>
      </c>
      <c r="S56" s="6">
        <v>344969</v>
      </c>
      <c r="T56" s="6">
        <v>37796</v>
      </c>
      <c r="U56" s="6">
        <v>307173</v>
      </c>
      <c r="V56" s="6">
        <v>8093</v>
      </c>
      <c r="W56" s="6">
        <v>29703</v>
      </c>
      <c r="X56" s="6">
        <v>31140</v>
      </c>
      <c r="Y56" s="6">
        <v>276033</v>
      </c>
      <c r="Z56" s="294">
        <f t="shared" si="25"/>
        <v>21.412318763890358</v>
      </c>
      <c r="AA56" s="294">
        <f t="shared" si="26"/>
        <v>10.137609750857008</v>
      </c>
      <c r="AB56" s="294">
        <f t="shared" si="27"/>
        <v>78.587681236109646</v>
      </c>
      <c r="AC56" s="294">
        <f t="shared" si="28"/>
        <v>89.86239024914299</v>
      </c>
      <c r="AD56" s="293">
        <v>9.59</v>
      </c>
      <c r="AE56" s="253">
        <v>2128551</v>
      </c>
      <c r="AF56" s="292" t="s">
        <v>166</v>
      </c>
      <c r="AG56" s="292" t="s">
        <v>166</v>
      </c>
      <c r="AH56" s="292" t="s">
        <v>166</v>
      </c>
      <c r="AI56" s="291" t="s">
        <v>166</v>
      </c>
      <c r="AJ56" s="291" t="s">
        <v>166</v>
      </c>
      <c r="AK56" s="291" t="s">
        <v>166</v>
      </c>
      <c r="AL56" s="290">
        <v>18.299286160000001</v>
      </c>
      <c r="AM56" s="289">
        <v>36.725808052872679</v>
      </c>
      <c r="AN56" s="288" t="s">
        <v>166</v>
      </c>
      <c r="AO56" s="288" t="s">
        <v>166</v>
      </c>
      <c r="AP56" s="287" t="s">
        <v>166</v>
      </c>
      <c r="AQ56" s="6">
        <v>349290</v>
      </c>
      <c r="AR56" s="6">
        <v>196269</v>
      </c>
      <c r="AS56" s="6">
        <v>12116</v>
      </c>
      <c r="AT56" s="6">
        <v>184153</v>
      </c>
      <c r="AU56" s="6">
        <v>97301</v>
      </c>
      <c r="AV56" s="6">
        <v>9659</v>
      </c>
      <c r="AW56" s="6">
        <v>87642</v>
      </c>
      <c r="AX56" s="6">
        <v>55720</v>
      </c>
      <c r="AY56" s="6">
        <v>16261</v>
      </c>
      <c r="AZ56" s="6">
        <v>39459</v>
      </c>
      <c r="BA56" s="250">
        <f t="shared" si="30"/>
        <v>31.854033021348194</v>
      </c>
      <c r="BB56" s="250">
        <f t="shared" si="31"/>
        <v>59.164862138317901</v>
      </c>
      <c r="BC56" s="250">
        <f t="shared" si="32"/>
        <v>25.394363234830159</v>
      </c>
      <c r="BD56" s="250">
        <f t="shared" si="33"/>
        <v>28.157710422998576</v>
      </c>
      <c r="BE56" s="250">
        <f t="shared" si="34"/>
        <v>42.75160374382164</v>
      </c>
      <c r="BF56" s="254">
        <f t="shared" si="35"/>
        <v>12.67742743868352</v>
      </c>
      <c r="BG56" s="286">
        <v>24</v>
      </c>
      <c r="BH56" s="286">
        <v>45.6</v>
      </c>
      <c r="BI56" s="6">
        <v>25317</v>
      </c>
      <c r="BJ56" s="6">
        <v>34501</v>
      </c>
      <c r="BK56" s="285">
        <v>17800</v>
      </c>
      <c r="BL56" s="285">
        <v>24300</v>
      </c>
      <c r="BM56" s="284" t="s">
        <v>166</v>
      </c>
      <c r="BN56" s="6">
        <v>2.9</v>
      </c>
      <c r="BO56" s="6">
        <v>2.1</v>
      </c>
      <c r="BP56" s="283"/>
      <c r="BQ56" s="283"/>
      <c r="BR56" s="283"/>
      <c r="BS56" s="283"/>
      <c r="BT56" s="282"/>
      <c r="BU56" s="281"/>
      <c r="BV56" s="280"/>
      <c r="BW56" s="280"/>
    </row>
    <row r="57" spans="1:75" ht="15" customHeight="1">
      <c r="A57" s="278"/>
      <c r="B57" s="278"/>
      <c r="C57" s="253"/>
      <c r="D57" s="253"/>
      <c r="E57" s="253"/>
      <c r="F57" s="253"/>
      <c r="G57" s="253"/>
      <c r="H57" s="253"/>
      <c r="I57" s="253"/>
      <c r="J57" s="253"/>
      <c r="K57" s="253"/>
      <c r="L57" s="253"/>
      <c r="M57" s="259"/>
      <c r="N57" s="259"/>
      <c r="O57" s="259"/>
      <c r="P57" s="259"/>
      <c r="Q57" s="259"/>
      <c r="R57" s="259"/>
      <c r="S57" s="253"/>
      <c r="T57" s="253"/>
      <c r="U57" s="253"/>
      <c r="V57" s="253"/>
      <c r="W57" s="253"/>
      <c r="X57" s="253"/>
      <c r="Y57" s="253"/>
      <c r="Z57" s="250"/>
      <c r="AA57" s="250"/>
      <c r="AB57" s="250"/>
      <c r="AC57" s="250"/>
      <c r="AD57" s="258"/>
      <c r="AE57" s="257"/>
      <c r="AF57" s="257"/>
      <c r="AG57" s="257"/>
      <c r="AH57" s="257"/>
      <c r="AI57" s="256"/>
      <c r="AJ57" s="256"/>
      <c r="AK57" s="256"/>
      <c r="AL57" s="259"/>
      <c r="AM57" s="268"/>
      <c r="AN57" s="255"/>
      <c r="AO57" s="255"/>
      <c r="AP57" s="251"/>
      <c r="AQ57" s="253"/>
      <c r="AR57" s="253"/>
      <c r="BA57" s="250"/>
      <c r="BB57" s="250"/>
      <c r="BC57" s="250"/>
      <c r="BD57" s="250"/>
      <c r="BE57" s="250"/>
      <c r="BF57" s="254"/>
      <c r="BG57" s="253"/>
      <c r="BH57" s="277"/>
      <c r="BK57" s="276"/>
      <c r="BL57" s="275"/>
      <c r="BM57" s="274"/>
      <c r="BP57" s="263"/>
      <c r="BQ57" s="263"/>
      <c r="BR57" s="263"/>
      <c r="BS57" s="263"/>
      <c r="BT57" s="273"/>
      <c r="BU57" s="264"/>
      <c r="BV57" s="241"/>
      <c r="BW57" s="241"/>
    </row>
    <row r="58" spans="1:75">
      <c r="A58" s="253" t="s">
        <v>116</v>
      </c>
      <c r="B58" s="260" t="s">
        <v>117</v>
      </c>
      <c r="C58" s="253" t="s">
        <v>158</v>
      </c>
      <c r="D58" s="244">
        <v>348269</v>
      </c>
      <c r="E58" s="253">
        <v>39708</v>
      </c>
      <c r="F58" s="253">
        <f>D58-E58</f>
        <v>308561</v>
      </c>
      <c r="G58" s="244">
        <v>13687</v>
      </c>
      <c r="H58" s="244">
        <v>236574</v>
      </c>
      <c r="I58" s="6">
        <v>2465</v>
      </c>
      <c r="J58" s="6">
        <v>14029</v>
      </c>
      <c r="K58" s="6">
        <v>23556</v>
      </c>
      <c r="L58" s="6">
        <v>57958</v>
      </c>
      <c r="M58" s="259">
        <f>G58/E58*100</f>
        <v>34.46912460965045</v>
      </c>
      <c r="N58" s="259">
        <f>H58/F58*100</f>
        <v>76.67009116511808</v>
      </c>
      <c r="O58" s="259">
        <f>I58/E58*100</f>
        <v>6.2078170645713708</v>
      </c>
      <c r="P58" s="259">
        <f>J58/F58*100</f>
        <v>4.5465888430488617</v>
      </c>
      <c r="Q58" s="259">
        <f>K58/E58*100</f>
        <v>59.323058325778177</v>
      </c>
      <c r="R58" s="259">
        <f>L58/F58*100</f>
        <v>18.783319991833057</v>
      </c>
      <c r="S58" s="6">
        <v>346749</v>
      </c>
      <c r="T58" s="6">
        <v>39604</v>
      </c>
      <c r="U58" s="6">
        <v>307145</v>
      </c>
      <c r="V58" s="6">
        <v>12875</v>
      </c>
      <c r="W58" s="6">
        <v>26729</v>
      </c>
      <c r="X58" s="6">
        <v>45629</v>
      </c>
      <c r="Y58" s="6">
        <v>261516</v>
      </c>
      <c r="Z58" s="250">
        <f>V58/T58*100</f>
        <v>32.509342490657509</v>
      </c>
      <c r="AA58" s="250">
        <f>X58/U58*100</f>
        <v>14.855849842908073</v>
      </c>
      <c r="AB58" s="250">
        <f>W58/T58*100</f>
        <v>67.490657509342483</v>
      </c>
      <c r="AC58" s="250">
        <f>Y58/U58*100</f>
        <v>85.144150157091929</v>
      </c>
      <c r="AD58" s="258">
        <v>16.87</v>
      </c>
      <c r="AE58" s="257" t="s">
        <v>166</v>
      </c>
      <c r="AF58" s="257" t="s">
        <v>166</v>
      </c>
      <c r="AG58" s="257" t="s">
        <v>166</v>
      </c>
      <c r="AH58" s="269">
        <v>733</v>
      </c>
      <c r="AI58" s="256">
        <v>20.399999999999999</v>
      </c>
      <c r="AJ58" s="250">
        <v>98</v>
      </c>
      <c r="AK58" s="256">
        <v>76</v>
      </c>
      <c r="AL58" s="259">
        <v>23.609992550000001</v>
      </c>
      <c r="AM58" s="268">
        <v>49.396477878272094</v>
      </c>
      <c r="AN58" s="255" t="s">
        <v>166</v>
      </c>
      <c r="AO58" s="255" t="s">
        <v>166</v>
      </c>
      <c r="AP58" s="251" t="s">
        <v>166</v>
      </c>
      <c r="AQ58" s="6">
        <v>348269</v>
      </c>
      <c r="AR58" s="6">
        <v>179358</v>
      </c>
      <c r="AS58" s="6">
        <v>8429</v>
      </c>
      <c r="AT58" s="6">
        <v>170929</v>
      </c>
      <c r="AU58" s="6">
        <v>90260</v>
      </c>
      <c r="AV58" s="6">
        <v>7973</v>
      </c>
      <c r="AW58" s="6">
        <v>82287</v>
      </c>
      <c r="AX58" s="6">
        <v>78651</v>
      </c>
      <c r="AY58" s="6">
        <v>23306</v>
      </c>
      <c r="AZ58" s="6">
        <v>55345</v>
      </c>
      <c r="BA58" s="250">
        <f>AS58/E58*100</f>
        <v>21.227460461367986</v>
      </c>
      <c r="BB58" s="250">
        <f>AT58/F58*100</f>
        <v>55.395529571138283</v>
      </c>
      <c r="BC58" s="250">
        <f>AV58/E58*100</f>
        <v>20.079077264027401</v>
      </c>
      <c r="BD58" s="250">
        <f>AW58/F58*100</f>
        <v>26.667984612442918</v>
      </c>
      <c r="BE58" s="250">
        <f>AY58/E58*100</f>
        <v>58.693462274604613</v>
      </c>
      <c r="BF58" s="254">
        <f>AZ58/F58*100</f>
        <v>17.936485816418795</v>
      </c>
      <c r="BG58" s="253">
        <v>38.9</v>
      </c>
      <c r="BH58" s="253">
        <v>69.599999999999994</v>
      </c>
      <c r="BI58" s="6">
        <v>21553</v>
      </c>
      <c r="BJ58" s="6">
        <v>31046</v>
      </c>
      <c r="BK58" s="252" t="s">
        <v>166</v>
      </c>
      <c r="BL58" s="251" t="s">
        <v>166</v>
      </c>
      <c r="BM58" s="272">
        <v>96.9</v>
      </c>
      <c r="BN58" s="6">
        <v>2.5</v>
      </c>
      <c r="BO58" s="6">
        <v>2.2999999999999998</v>
      </c>
      <c r="BP58" s="263"/>
      <c r="BQ58" s="263"/>
      <c r="BR58" s="263"/>
      <c r="BS58" s="263"/>
      <c r="BU58" s="264"/>
      <c r="BV58" s="241"/>
      <c r="BW58" s="241"/>
    </row>
    <row r="59" spans="1:75">
      <c r="A59" s="253" t="s">
        <v>56</v>
      </c>
      <c r="B59" s="260" t="s">
        <v>57</v>
      </c>
      <c r="C59" s="253" t="s">
        <v>159</v>
      </c>
      <c r="D59" s="244">
        <v>183335</v>
      </c>
      <c r="E59" s="253">
        <v>18503</v>
      </c>
      <c r="F59" s="253">
        <f>D59-E59</f>
        <v>164832</v>
      </c>
      <c r="G59" s="244">
        <v>8618</v>
      </c>
      <c r="H59" s="244">
        <v>133172</v>
      </c>
      <c r="I59" s="6">
        <v>1404</v>
      </c>
      <c r="J59" s="6">
        <v>6604</v>
      </c>
      <c r="K59" s="6">
        <v>8481</v>
      </c>
      <c r="L59" s="6">
        <v>25056</v>
      </c>
      <c r="M59" s="259">
        <f>G59/E59*100</f>
        <v>46.576230881478679</v>
      </c>
      <c r="N59" s="259">
        <f>H59/F59*100</f>
        <v>80.792564550572706</v>
      </c>
      <c r="O59" s="259">
        <f>I59/E59*100</f>
        <v>7.5879587093984764</v>
      </c>
      <c r="P59" s="259">
        <f>J59/F59*100</f>
        <v>4.0065035915356244</v>
      </c>
      <c r="Q59" s="259">
        <f>K59/E59*100</f>
        <v>45.835810409122843</v>
      </c>
      <c r="R59" s="259">
        <f>L59/F59*100</f>
        <v>15.200931857891673</v>
      </c>
      <c r="S59" s="6">
        <v>182896</v>
      </c>
      <c r="T59" s="6">
        <v>18492</v>
      </c>
      <c r="U59" s="6">
        <v>164404</v>
      </c>
      <c r="V59" s="6">
        <v>3337</v>
      </c>
      <c r="W59" s="6">
        <v>15155</v>
      </c>
      <c r="X59" s="6">
        <v>11594</v>
      </c>
      <c r="Y59" s="6">
        <v>152810</v>
      </c>
      <c r="Z59" s="250">
        <f>V59/T59*100</f>
        <v>18.045641358425264</v>
      </c>
      <c r="AA59" s="250">
        <f>X59/U59*100</f>
        <v>7.0521398506119075</v>
      </c>
      <c r="AB59" s="250">
        <f>W59/T59*100</f>
        <v>81.954358641574728</v>
      </c>
      <c r="AC59" s="250">
        <f>Y59/U59*100</f>
        <v>92.947860149388092</v>
      </c>
      <c r="AD59" s="258">
        <v>25.25</v>
      </c>
      <c r="AE59" s="257" t="s">
        <v>166</v>
      </c>
      <c r="AF59" s="257" t="s">
        <v>166</v>
      </c>
      <c r="AG59" s="257" t="s">
        <v>166</v>
      </c>
      <c r="AH59" s="271">
        <v>1095</v>
      </c>
      <c r="AI59" s="256">
        <v>20.2</v>
      </c>
      <c r="AJ59" s="250">
        <v>93</v>
      </c>
      <c r="AK59" s="256">
        <v>81</v>
      </c>
      <c r="AL59" s="259">
        <v>23.52877659</v>
      </c>
      <c r="AM59" s="268">
        <v>45.734705134661965</v>
      </c>
      <c r="AN59" s="255" t="s">
        <v>166</v>
      </c>
      <c r="AO59" s="255" t="s">
        <v>166</v>
      </c>
      <c r="AP59" s="251" t="s">
        <v>166</v>
      </c>
      <c r="AQ59" s="6">
        <v>183335</v>
      </c>
      <c r="AR59" s="6">
        <v>100093</v>
      </c>
      <c r="AS59" s="6">
        <v>5668</v>
      </c>
      <c r="AT59" s="6">
        <v>94425</v>
      </c>
      <c r="AU59" s="6">
        <v>54994</v>
      </c>
      <c r="AV59" s="6">
        <v>4855</v>
      </c>
      <c r="AW59" s="6">
        <v>50139</v>
      </c>
      <c r="AX59" s="6">
        <v>28248</v>
      </c>
      <c r="AY59" s="6">
        <v>7980</v>
      </c>
      <c r="AZ59" s="6">
        <v>20268</v>
      </c>
      <c r="BA59" s="250">
        <f>AS59/E59*100</f>
        <v>30.632870345349406</v>
      </c>
      <c r="BB59" s="250">
        <f>AT59/F59*100</f>
        <v>57.285599883517769</v>
      </c>
      <c r="BC59" s="250">
        <f>AV59/E59*100</f>
        <v>26.23898827217208</v>
      </c>
      <c r="BD59" s="250">
        <f>AW59/F59*100</f>
        <v>30.418244030285379</v>
      </c>
      <c r="BE59" s="250">
        <f>AY59/E59*100</f>
        <v>43.128141382478518</v>
      </c>
      <c r="BF59" s="254">
        <f>AZ59/F59*100</f>
        <v>12.296156086196856</v>
      </c>
      <c r="BG59" s="253">
        <v>49.7</v>
      </c>
      <c r="BH59" s="253">
        <v>75.099999999999994</v>
      </c>
      <c r="BI59" s="6">
        <v>34298</v>
      </c>
      <c r="BJ59" s="6">
        <v>42062</v>
      </c>
      <c r="BK59" s="270" t="s">
        <v>166</v>
      </c>
      <c r="BL59" s="251" t="s">
        <v>166</v>
      </c>
      <c r="BM59" s="267">
        <v>128.9</v>
      </c>
      <c r="BN59" s="6">
        <v>2.2000000000000002</v>
      </c>
      <c r="BO59" s="6">
        <v>3.2</v>
      </c>
      <c r="BP59" s="263"/>
      <c r="BQ59" s="263"/>
      <c r="BR59" s="263"/>
      <c r="BS59" s="263"/>
      <c r="BU59" s="264"/>
      <c r="BV59" s="241"/>
      <c r="BW59" s="241"/>
    </row>
    <row r="60" spans="1:75">
      <c r="A60" s="253" t="s">
        <v>80</v>
      </c>
      <c r="B60" s="260" t="s">
        <v>81</v>
      </c>
      <c r="C60" s="253" t="s">
        <v>405</v>
      </c>
      <c r="D60" s="244">
        <v>44586</v>
      </c>
      <c r="E60" s="253">
        <v>2924</v>
      </c>
      <c r="F60" s="253"/>
      <c r="G60" s="244">
        <v>1454</v>
      </c>
      <c r="H60" s="244">
        <v>34528</v>
      </c>
      <c r="I60" s="6">
        <v>187</v>
      </c>
      <c r="J60" s="6">
        <v>987</v>
      </c>
      <c r="K60" s="6">
        <v>1283</v>
      </c>
      <c r="L60" s="6">
        <v>6147</v>
      </c>
      <c r="M60" s="259"/>
      <c r="N60" s="259"/>
      <c r="O60" s="259"/>
      <c r="P60" s="259"/>
      <c r="Q60" s="259"/>
      <c r="R60" s="259"/>
      <c r="S60" s="6">
        <v>44586</v>
      </c>
      <c r="T60" s="6">
        <v>2924</v>
      </c>
      <c r="U60" s="6">
        <v>41662</v>
      </c>
      <c r="V60" s="6">
        <v>478</v>
      </c>
      <c r="W60" s="6">
        <v>2446</v>
      </c>
      <c r="X60" s="6">
        <v>1394</v>
      </c>
      <c r="Y60" s="6">
        <v>40268</v>
      </c>
      <c r="Z60" s="250"/>
      <c r="AA60" s="250"/>
      <c r="AB60" s="250"/>
      <c r="AC60" s="250"/>
      <c r="AD60" s="258" t="s">
        <v>166</v>
      </c>
      <c r="AE60" s="257"/>
      <c r="AF60" s="257"/>
      <c r="AG60" s="257"/>
      <c r="AH60" s="271"/>
      <c r="AI60" s="256"/>
      <c r="AJ60" s="250"/>
      <c r="AK60" s="256"/>
      <c r="AL60" s="259">
        <v>25.562283740000002</v>
      </c>
      <c r="AM60" s="268">
        <v>36.540880503144649</v>
      </c>
      <c r="AN60" s="255"/>
      <c r="AO60" s="255"/>
      <c r="AP60" s="251"/>
      <c r="AQ60" s="6">
        <v>44586</v>
      </c>
      <c r="AR60" s="6">
        <v>26547</v>
      </c>
      <c r="AS60" s="6">
        <v>621</v>
      </c>
      <c r="AT60" s="6">
        <v>25926</v>
      </c>
      <c r="AU60" s="6">
        <v>11842</v>
      </c>
      <c r="AV60" s="6">
        <v>1075</v>
      </c>
      <c r="AW60" s="6">
        <v>10767</v>
      </c>
      <c r="AX60" s="6">
        <v>6197</v>
      </c>
      <c r="AY60" s="6">
        <v>1228</v>
      </c>
      <c r="AZ60" s="6">
        <v>4969</v>
      </c>
      <c r="BA60" s="250"/>
      <c r="BB60" s="250"/>
      <c r="BC60" s="250"/>
      <c r="BD60" s="250"/>
      <c r="BE60" s="250"/>
      <c r="BF60" s="254"/>
      <c r="BG60" s="253"/>
      <c r="BH60" s="253"/>
      <c r="BI60" s="6">
        <v>29291</v>
      </c>
      <c r="BJ60" s="6">
        <v>53104</v>
      </c>
      <c r="BK60" s="270" t="s">
        <v>166</v>
      </c>
      <c r="BL60" s="251" t="s">
        <v>166</v>
      </c>
      <c r="BM60" s="266">
        <v>123.2</v>
      </c>
      <c r="BN60" s="6">
        <v>4.5999999999999996</v>
      </c>
      <c r="BO60" s="6">
        <v>4.0999999999999996</v>
      </c>
      <c r="BP60" s="263"/>
      <c r="BQ60" s="263"/>
      <c r="BR60" s="263"/>
      <c r="BS60" s="263"/>
      <c r="BU60" s="264"/>
      <c r="BV60" s="241"/>
      <c r="BW60" s="241"/>
    </row>
    <row r="61" spans="1:75">
      <c r="A61" s="253" t="s">
        <v>120</v>
      </c>
      <c r="B61" s="260" t="s">
        <v>121</v>
      </c>
      <c r="C61" s="253" t="s">
        <v>161</v>
      </c>
      <c r="D61" s="244">
        <v>57327</v>
      </c>
      <c r="E61" s="253">
        <v>5464</v>
      </c>
      <c r="F61" s="253">
        <f t="shared" ref="F61:F74" si="36">D61-E61</f>
        <v>51863</v>
      </c>
      <c r="G61" s="244">
        <v>1865</v>
      </c>
      <c r="H61" s="244">
        <v>42426</v>
      </c>
      <c r="I61" s="6">
        <v>246</v>
      </c>
      <c r="J61" s="6">
        <v>1351</v>
      </c>
      <c r="K61" s="6">
        <v>3353</v>
      </c>
      <c r="L61" s="6">
        <v>8086</v>
      </c>
      <c r="M61" s="259">
        <f t="shared" ref="M61:M74" si="37">G61/E61*100</f>
        <v>34.132503660322108</v>
      </c>
      <c r="N61" s="259">
        <f t="shared" ref="N61:N74" si="38">H61/F61*100</f>
        <v>81.803983572103419</v>
      </c>
      <c r="O61" s="259">
        <f t="shared" ref="O61:O74" si="39">I61/E61*100</f>
        <v>4.5021961932650072</v>
      </c>
      <c r="P61" s="259">
        <f t="shared" ref="P61:P74" si="40">J61/F61*100</f>
        <v>2.6049399379133487</v>
      </c>
      <c r="Q61" s="259">
        <f t="shared" ref="Q61:Q74" si="41">K61/E61*100</f>
        <v>61.365300146412885</v>
      </c>
      <c r="R61" s="259">
        <f t="shared" ref="R61:R74" si="42">L61/F61*100</f>
        <v>15.591076489983225</v>
      </c>
      <c r="S61" s="6">
        <v>56179</v>
      </c>
      <c r="T61" s="6">
        <v>5388</v>
      </c>
      <c r="U61" s="6">
        <v>50791</v>
      </c>
      <c r="V61" s="6">
        <v>1698</v>
      </c>
      <c r="W61" s="6">
        <v>3690</v>
      </c>
      <c r="X61" s="6">
        <v>6243</v>
      </c>
      <c r="Y61" s="6">
        <v>44548</v>
      </c>
      <c r="Z61" s="250">
        <f t="shared" ref="Z61:Z74" si="43">V61/T61*100</f>
        <v>31.514476614699333</v>
      </c>
      <c r="AA61" s="250">
        <f t="shared" ref="AA61:AA74" si="44">X61/U61*100</f>
        <v>12.291547715146384</v>
      </c>
      <c r="AB61" s="250">
        <f t="shared" ref="AB61:AB74" si="45">W61/T61*100</f>
        <v>68.485523385300667</v>
      </c>
      <c r="AC61" s="250">
        <f t="shared" ref="AC61:AC74" si="46">Y61/U61*100</f>
        <v>87.708452284853607</v>
      </c>
      <c r="AD61" s="258">
        <v>19.100000000000001</v>
      </c>
      <c r="AE61" s="257" t="s">
        <v>166</v>
      </c>
      <c r="AF61" s="257" t="s">
        <v>166</v>
      </c>
      <c r="AG61" s="257" t="s">
        <v>166</v>
      </c>
      <c r="AH61" s="269">
        <v>733</v>
      </c>
      <c r="AI61" s="256">
        <v>21.7</v>
      </c>
      <c r="AJ61" s="250">
        <v>97</v>
      </c>
      <c r="AK61" s="256">
        <v>97</v>
      </c>
      <c r="AL61" s="259">
        <v>24.072882109999998</v>
      </c>
      <c r="AM61" s="268">
        <v>50.330739299610897</v>
      </c>
      <c r="AN61" s="255" t="s">
        <v>166</v>
      </c>
      <c r="AO61" s="255" t="s">
        <v>166</v>
      </c>
      <c r="AP61" s="251" t="s">
        <v>166</v>
      </c>
      <c r="AQ61" s="6">
        <v>57327</v>
      </c>
      <c r="AR61" s="6">
        <v>30333</v>
      </c>
      <c r="AS61" s="6">
        <v>1143</v>
      </c>
      <c r="AT61" s="6">
        <v>29190</v>
      </c>
      <c r="AU61" s="6">
        <v>16945</v>
      </c>
      <c r="AV61" s="6">
        <v>1027</v>
      </c>
      <c r="AW61" s="6">
        <v>15918</v>
      </c>
      <c r="AX61" s="6">
        <v>10049</v>
      </c>
      <c r="AY61" s="6">
        <v>3294</v>
      </c>
      <c r="AZ61" s="6">
        <v>6755</v>
      </c>
      <c r="BA61" s="250">
        <f t="shared" ref="BA61:BA74" si="47">AS61/E61*100</f>
        <v>20.918740849194727</v>
      </c>
      <c r="BB61" s="250">
        <f t="shared" ref="BB61:BB74" si="48">AT61/F61*100</f>
        <v>56.282899176677013</v>
      </c>
      <c r="BC61" s="250">
        <f t="shared" ref="BC61:BC74" si="49">AV61/E61*100</f>
        <v>18.79575402635432</v>
      </c>
      <c r="BD61" s="250">
        <f t="shared" ref="BD61:BD74" si="50">AW61/F61*100</f>
        <v>30.692401133756242</v>
      </c>
      <c r="BE61" s="250">
        <f t="shared" ref="BE61:BE74" si="51">AY61/E61*100</f>
        <v>60.285505124450957</v>
      </c>
      <c r="BF61" s="254">
        <f t="shared" ref="BF61:BF74" si="52">AZ61/F61*100</f>
        <v>13.024699689566743</v>
      </c>
      <c r="BG61" s="253">
        <v>46.3</v>
      </c>
      <c r="BH61" s="253">
        <v>79.599999999999994</v>
      </c>
      <c r="BI61" s="6">
        <v>20631</v>
      </c>
      <c r="BJ61" s="6">
        <v>30015</v>
      </c>
      <c r="BK61" s="252" t="s">
        <v>166</v>
      </c>
      <c r="BL61" s="251" t="s">
        <v>166</v>
      </c>
      <c r="BM61" s="250">
        <v>97.4</v>
      </c>
      <c r="BN61" s="6">
        <v>6.4</v>
      </c>
      <c r="BO61" s="6">
        <v>5.7</v>
      </c>
      <c r="BP61" s="263"/>
      <c r="BQ61" s="263"/>
      <c r="BR61" s="263"/>
      <c r="BS61" s="263"/>
      <c r="BU61" s="264"/>
      <c r="BV61" s="241"/>
      <c r="BW61" s="241"/>
    </row>
    <row r="62" spans="1:75">
      <c r="A62" s="253" t="s">
        <v>140</v>
      </c>
      <c r="B62" s="260" t="s">
        <v>141</v>
      </c>
      <c r="C62" s="253" t="s">
        <v>162</v>
      </c>
      <c r="D62" s="244">
        <v>657280</v>
      </c>
      <c r="E62" s="253">
        <v>45185</v>
      </c>
      <c r="F62" s="253">
        <f t="shared" si="36"/>
        <v>612095</v>
      </c>
      <c r="G62" s="244">
        <v>23293</v>
      </c>
      <c r="H62" s="244">
        <v>490001</v>
      </c>
      <c r="I62" s="6">
        <v>2208</v>
      </c>
      <c r="J62" s="6">
        <v>18377</v>
      </c>
      <c r="K62" s="6">
        <v>19684</v>
      </c>
      <c r="L62" s="6">
        <v>103717</v>
      </c>
      <c r="M62" s="259">
        <f t="shared" si="37"/>
        <v>51.550293238906718</v>
      </c>
      <c r="N62" s="259">
        <f t="shared" si="38"/>
        <v>80.053096333085549</v>
      </c>
      <c r="O62" s="259">
        <f t="shared" si="39"/>
        <v>4.8865774040057541</v>
      </c>
      <c r="P62" s="259">
        <f t="shared" si="40"/>
        <v>3.0023117326558784</v>
      </c>
      <c r="Q62" s="259">
        <f t="shared" si="41"/>
        <v>43.563129357087526</v>
      </c>
      <c r="R62" s="259">
        <f t="shared" si="42"/>
        <v>16.944591934258572</v>
      </c>
      <c r="S62" s="6">
        <v>642554</v>
      </c>
      <c r="T62" s="6">
        <v>44435</v>
      </c>
      <c r="U62" s="6">
        <v>598119</v>
      </c>
      <c r="V62" s="6">
        <v>10411</v>
      </c>
      <c r="W62" s="6">
        <v>34024</v>
      </c>
      <c r="X62" s="6">
        <v>76002</v>
      </c>
      <c r="Y62" s="6">
        <v>522117</v>
      </c>
      <c r="Z62" s="250">
        <f t="shared" si="43"/>
        <v>23.42972881737369</v>
      </c>
      <c r="AA62" s="250">
        <f t="shared" si="44"/>
        <v>12.706835930642566</v>
      </c>
      <c r="AB62" s="250">
        <f t="shared" si="45"/>
        <v>76.5702711826263</v>
      </c>
      <c r="AC62" s="250">
        <f t="shared" si="46"/>
        <v>87.293164069357431</v>
      </c>
      <c r="AD62" s="258">
        <v>25.29</v>
      </c>
      <c r="AE62" s="257" t="s">
        <v>166</v>
      </c>
      <c r="AF62" s="257" t="s">
        <v>166</v>
      </c>
      <c r="AG62" s="257" t="s">
        <v>166</v>
      </c>
      <c r="AH62" s="257">
        <v>733</v>
      </c>
      <c r="AI62" s="256">
        <v>16.100000000000001</v>
      </c>
      <c r="AJ62" s="250">
        <v>132</v>
      </c>
      <c r="AK62" s="256">
        <v>109</v>
      </c>
      <c r="AL62" s="259">
        <v>23.32332572</v>
      </c>
      <c r="AM62" s="268">
        <v>46.45207728373029</v>
      </c>
      <c r="AN62" s="255" t="s">
        <v>166</v>
      </c>
      <c r="AO62" s="255" t="s">
        <v>166</v>
      </c>
      <c r="AP62" s="251" t="s">
        <v>166</v>
      </c>
      <c r="AQ62" s="6">
        <v>657280</v>
      </c>
      <c r="AR62" s="6">
        <v>388663</v>
      </c>
      <c r="AS62" s="6">
        <v>14788</v>
      </c>
      <c r="AT62" s="6">
        <v>373875</v>
      </c>
      <c r="AU62" s="6">
        <v>162410</v>
      </c>
      <c r="AV62" s="6">
        <v>11942</v>
      </c>
      <c r="AW62" s="6">
        <v>150468</v>
      </c>
      <c r="AX62" s="6">
        <v>106207</v>
      </c>
      <c r="AY62" s="6">
        <v>18455</v>
      </c>
      <c r="AZ62" s="6">
        <v>87752</v>
      </c>
      <c r="BA62" s="250">
        <f t="shared" si="47"/>
        <v>32.727675113422592</v>
      </c>
      <c r="BB62" s="250">
        <f t="shared" si="48"/>
        <v>61.081204714954374</v>
      </c>
      <c r="BC62" s="250">
        <f t="shared" si="49"/>
        <v>26.429124709527496</v>
      </c>
      <c r="BD62" s="250">
        <f t="shared" si="50"/>
        <v>24.582458605281861</v>
      </c>
      <c r="BE62" s="250">
        <f t="shared" si="51"/>
        <v>40.843200177049901</v>
      </c>
      <c r="BF62" s="254">
        <f t="shared" si="52"/>
        <v>14.336336679763761</v>
      </c>
      <c r="BG62" s="253">
        <v>60.5</v>
      </c>
      <c r="BH62" s="253">
        <v>77.400000000000006</v>
      </c>
      <c r="BI62" s="6">
        <v>26672</v>
      </c>
      <c r="BJ62" s="6">
        <v>39285</v>
      </c>
      <c r="BK62" s="252" t="s">
        <v>166</v>
      </c>
      <c r="BL62" s="251" t="s">
        <v>166</v>
      </c>
      <c r="BM62" s="250">
        <v>98.4</v>
      </c>
      <c r="BN62" s="6">
        <v>5.8</v>
      </c>
      <c r="BO62" s="6">
        <v>3.9</v>
      </c>
      <c r="BP62" s="263"/>
      <c r="BQ62" s="263"/>
      <c r="BR62" s="263"/>
      <c r="BS62" s="263"/>
      <c r="BU62" s="264"/>
      <c r="BV62" s="241"/>
      <c r="BW62" s="241"/>
    </row>
    <row r="63" spans="1:75">
      <c r="A63" s="253" t="s">
        <v>94</v>
      </c>
      <c r="B63" s="260" t="s">
        <v>95</v>
      </c>
      <c r="C63" s="253" t="s">
        <v>163</v>
      </c>
      <c r="D63" s="244">
        <v>399661</v>
      </c>
      <c r="E63" s="253">
        <v>52953</v>
      </c>
      <c r="F63" s="253">
        <f t="shared" si="36"/>
        <v>346708</v>
      </c>
      <c r="G63" s="244">
        <v>13717</v>
      </c>
      <c r="H63" s="244">
        <v>249817</v>
      </c>
      <c r="I63" s="6">
        <v>3668</v>
      </c>
      <c r="J63" s="6">
        <v>23032</v>
      </c>
      <c r="K63" s="6">
        <v>35568</v>
      </c>
      <c r="L63" s="6">
        <v>73859</v>
      </c>
      <c r="M63" s="259">
        <f t="shared" si="37"/>
        <v>25.904103639076158</v>
      </c>
      <c r="N63" s="259">
        <f t="shared" si="38"/>
        <v>72.054005099391986</v>
      </c>
      <c r="O63" s="259">
        <f t="shared" si="39"/>
        <v>6.9268974373501031</v>
      </c>
      <c r="P63" s="259">
        <f t="shared" si="40"/>
        <v>6.6430540973960799</v>
      </c>
      <c r="Q63" s="259">
        <f t="shared" si="41"/>
        <v>67.168998923573724</v>
      </c>
      <c r="R63" s="259">
        <f t="shared" si="42"/>
        <v>21.302940803211925</v>
      </c>
      <c r="S63" s="6">
        <v>387407</v>
      </c>
      <c r="T63" s="6">
        <v>52582</v>
      </c>
      <c r="U63" s="6">
        <v>334825</v>
      </c>
      <c r="V63" s="6">
        <v>20032</v>
      </c>
      <c r="W63" s="6">
        <v>32550</v>
      </c>
      <c r="X63" s="6">
        <v>56135</v>
      </c>
      <c r="Y63" s="6">
        <v>278690</v>
      </c>
      <c r="Z63" s="250">
        <f t="shared" si="43"/>
        <v>38.096687079228637</v>
      </c>
      <c r="AA63" s="250">
        <f t="shared" si="44"/>
        <v>16.765474501605315</v>
      </c>
      <c r="AB63" s="250">
        <f t="shared" si="45"/>
        <v>61.90331292077137</v>
      </c>
      <c r="AC63" s="250">
        <f t="shared" si="46"/>
        <v>83.234525498394689</v>
      </c>
      <c r="AD63" s="258">
        <v>25.81</v>
      </c>
      <c r="AE63" s="257" t="s">
        <v>166</v>
      </c>
      <c r="AF63" s="257" t="s">
        <v>166</v>
      </c>
      <c r="AG63" s="257" t="s">
        <v>166</v>
      </c>
      <c r="AH63" s="257">
        <v>733</v>
      </c>
      <c r="AI63" s="256">
        <v>14.5</v>
      </c>
      <c r="AJ63" s="250">
        <v>150</v>
      </c>
      <c r="AK63" s="256">
        <v>123</v>
      </c>
      <c r="AL63" s="259">
        <v>28.69163928</v>
      </c>
      <c r="AM63" s="268">
        <v>48.776077553588927</v>
      </c>
      <c r="AN63" s="255" t="s">
        <v>166</v>
      </c>
      <c r="AO63" s="255" t="s">
        <v>166</v>
      </c>
      <c r="AP63" s="251" t="s">
        <v>166</v>
      </c>
      <c r="AQ63" s="6">
        <v>399661</v>
      </c>
      <c r="AR63" s="6">
        <v>195972</v>
      </c>
      <c r="AS63" s="6">
        <v>8837</v>
      </c>
      <c r="AT63" s="6">
        <v>187135</v>
      </c>
      <c r="AU63" s="6">
        <v>93535</v>
      </c>
      <c r="AV63" s="6">
        <v>8314</v>
      </c>
      <c r="AW63" s="6">
        <v>85221</v>
      </c>
      <c r="AX63" s="6">
        <v>110154</v>
      </c>
      <c r="AY63" s="6">
        <v>35802</v>
      </c>
      <c r="AZ63" s="6">
        <v>74352</v>
      </c>
      <c r="BA63" s="250">
        <f t="shared" si="47"/>
        <v>16.688384038675807</v>
      </c>
      <c r="BB63" s="250">
        <f t="shared" si="48"/>
        <v>53.97481454134315</v>
      </c>
      <c r="BC63" s="250">
        <f t="shared" si="49"/>
        <v>15.700715729042736</v>
      </c>
      <c r="BD63" s="250">
        <f t="shared" si="50"/>
        <v>24.580050070953082</v>
      </c>
      <c r="BE63" s="250">
        <f t="shared" si="51"/>
        <v>67.610900232281452</v>
      </c>
      <c r="BF63" s="254">
        <f t="shared" si="52"/>
        <v>21.445135387703772</v>
      </c>
      <c r="BG63" s="253">
        <v>28.5</v>
      </c>
      <c r="BH63" s="253">
        <v>64.900000000000006</v>
      </c>
      <c r="BI63" s="6">
        <v>24840</v>
      </c>
      <c r="BJ63" s="6">
        <v>36115</v>
      </c>
      <c r="BK63" s="252" t="s">
        <v>166</v>
      </c>
      <c r="BL63" s="251" t="s">
        <v>166</v>
      </c>
      <c r="BM63" s="250">
        <v>116.9</v>
      </c>
      <c r="BN63" s="6">
        <v>2.1</v>
      </c>
      <c r="BO63" s="6">
        <v>4.2</v>
      </c>
      <c r="BP63" s="263"/>
      <c r="BQ63" s="263"/>
      <c r="BR63" s="263"/>
      <c r="BS63" s="263"/>
      <c r="BU63" s="264"/>
      <c r="BV63" s="241"/>
      <c r="BW63" s="241"/>
    </row>
    <row r="64" spans="1:75">
      <c r="A64" s="253" t="s">
        <v>90</v>
      </c>
      <c r="B64" s="260" t="s">
        <v>91</v>
      </c>
      <c r="C64" s="253" t="s">
        <v>164</v>
      </c>
      <c r="D64" s="244">
        <v>145389</v>
      </c>
      <c r="E64" s="253">
        <v>20114</v>
      </c>
      <c r="F64" s="253">
        <f t="shared" si="36"/>
        <v>125275</v>
      </c>
      <c r="G64" s="244">
        <v>8350</v>
      </c>
      <c r="H64" s="244">
        <v>92005</v>
      </c>
      <c r="I64" s="6">
        <v>1812</v>
      </c>
      <c r="J64" s="6">
        <v>7602</v>
      </c>
      <c r="K64" s="6">
        <v>9952</v>
      </c>
      <c r="L64" s="6">
        <v>25668</v>
      </c>
      <c r="M64" s="259">
        <f t="shared" si="37"/>
        <v>41.51337376951377</v>
      </c>
      <c r="N64" s="259">
        <f t="shared" si="38"/>
        <v>73.442426661345038</v>
      </c>
      <c r="O64" s="259">
        <f t="shared" si="39"/>
        <v>9.0086506910609536</v>
      </c>
      <c r="P64" s="259">
        <f t="shared" si="40"/>
        <v>6.0682498503292752</v>
      </c>
      <c r="Q64" s="259">
        <f t="shared" si="41"/>
        <v>49.47797553942528</v>
      </c>
      <c r="R64" s="259">
        <f t="shared" si="42"/>
        <v>20.489323488325685</v>
      </c>
      <c r="S64" s="6">
        <v>139592</v>
      </c>
      <c r="T64" s="6">
        <v>19625</v>
      </c>
      <c r="U64" s="6">
        <v>119967</v>
      </c>
      <c r="V64" s="6">
        <v>6937</v>
      </c>
      <c r="W64" s="6">
        <v>12688</v>
      </c>
      <c r="X64" s="6">
        <v>27598</v>
      </c>
      <c r="Y64" s="6">
        <v>92369</v>
      </c>
      <c r="Z64" s="250">
        <f t="shared" si="43"/>
        <v>35.347770700636943</v>
      </c>
      <c r="AA64" s="250">
        <f t="shared" si="44"/>
        <v>23.004659614727384</v>
      </c>
      <c r="AB64" s="250">
        <f t="shared" si="45"/>
        <v>64.652229299363057</v>
      </c>
      <c r="AC64" s="250">
        <f t="shared" si="46"/>
        <v>76.995340385272613</v>
      </c>
      <c r="AD64" s="258">
        <v>18.87</v>
      </c>
      <c r="AE64" s="257" t="s">
        <v>166</v>
      </c>
      <c r="AF64" s="257" t="s">
        <v>166</v>
      </c>
      <c r="AG64" s="257" t="s">
        <v>166</v>
      </c>
      <c r="AH64" s="257">
        <v>733</v>
      </c>
      <c r="AI64" s="256">
        <v>19.3</v>
      </c>
      <c r="AJ64" s="250">
        <v>101</v>
      </c>
      <c r="AK64" s="256">
        <v>82</v>
      </c>
      <c r="AL64" s="259">
        <v>21.252898009999999</v>
      </c>
      <c r="AM64" s="268">
        <v>53.187177597641856</v>
      </c>
      <c r="AN64" s="255" t="s">
        <v>166</v>
      </c>
      <c r="AO64" s="255" t="s">
        <v>166</v>
      </c>
      <c r="AP64" s="251" t="s">
        <v>166</v>
      </c>
      <c r="AQ64" s="6">
        <v>145389</v>
      </c>
      <c r="AR64" s="6">
        <v>66707</v>
      </c>
      <c r="AS64" s="6">
        <v>5074</v>
      </c>
      <c r="AT64" s="6">
        <v>61633</v>
      </c>
      <c r="AU64" s="6">
        <v>44445</v>
      </c>
      <c r="AV64" s="6">
        <v>4488</v>
      </c>
      <c r="AW64" s="6">
        <v>39957</v>
      </c>
      <c r="AX64" s="6">
        <v>34237</v>
      </c>
      <c r="AY64" s="6">
        <v>10552</v>
      </c>
      <c r="AZ64" s="6">
        <v>23685</v>
      </c>
      <c r="BA64" s="250">
        <f t="shared" si="47"/>
        <v>25.226210599582384</v>
      </c>
      <c r="BB64" s="250">
        <f t="shared" si="48"/>
        <v>49.198164039113948</v>
      </c>
      <c r="BC64" s="250">
        <f t="shared" si="49"/>
        <v>22.312816943422494</v>
      </c>
      <c r="BD64" s="250">
        <f t="shared" si="50"/>
        <v>31.895430053881462</v>
      </c>
      <c r="BE64" s="250">
        <f t="shared" si="51"/>
        <v>52.460972456995123</v>
      </c>
      <c r="BF64" s="254">
        <f t="shared" si="52"/>
        <v>18.90640590700459</v>
      </c>
      <c r="BG64" s="253">
        <v>41</v>
      </c>
      <c r="BH64" s="253">
        <v>64.900000000000006</v>
      </c>
      <c r="BI64" s="6">
        <v>20013</v>
      </c>
      <c r="BJ64" s="6">
        <v>25874</v>
      </c>
      <c r="BK64" s="252" t="s">
        <v>166</v>
      </c>
      <c r="BL64" s="251" t="s">
        <v>166</v>
      </c>
      <c r="BM64" s="250">
        <v>100.3</v>
      </c>
      <c r="BN64" s="6">
        <v>7.3</v>
      </c>
      <c r="BO64" s="6">
        <v>4</v>
      </c>
      <c r="BP64" s="263"/>
      <c r="BQ64" s="263"/>
      <c r="BR64" s="263"/>
      <c r="BS64" s="263"/>
      <c r="BU64" s="264"/>
      <c r="BV64" s="241"/>
      <c r="BW64" s="241"/>
    </row>
    <row r="65" spans="1:75">
      <c r="A65" s="253" t="s">
        <v>54</v>
      </c>
      <c r="B65" s="260" t="s">
        <v>55</v>
      </c>
      <c r="C65" s="253" t="s">
        <v>165</v>
      </c>
      <c r="D65" s="244">
        <v>136955</v>
      </c>
      <c r="E65" s="253">
        <v>22490</v>
      </c>
      <c r="F65" s="253">
        <f t="shared" si="36"/>
        <v>114465</v>
      </c>
      <c r="G65" s="244">
        <v>6061</v>
      </c>
      <c r="H65" s="244">
        <v>82132</v>
      </c>
      <c r="I65" s="6">
        <v>1453</v>
      </c>
      <c r="J65" s="6">
        <v>8501</v>
      </c>
      <c r="K65" s="6">
        <v>14976</v>
      </c>
      <c r="L65" s="6">
        <v>23832</v>
      </c>
      <c r="M65" s="259">
        <f t="shared" si="37"/>
        <v>26.949755446865275</v>
      </c>
      <c r="N65" s="259">
        <f t="shared" si="38"/>
        <v>71.752937579172666</v>
      </c>
      <c r="O65" s="259">
        <f t="shared" si="39"/>
        <v>6.4606491774121837</v>
      </c>
      <c r="P65" s="259">
        <f t="shared" si="40"/>
        <v>7.4267243262132538</v>
      </c>
      <c r="Q65" s="259">
        <f t="shared" si="41"/>
        <v>66.589595375722539</v>
      </c>
      <c r="R65" s="259">
        <f t="shared" si="42"/>
        <v>20.820338094614073</v>
      </c>
      <c r="S65" s="6">
        <v>133344</v>
      </c>
      <c r="T65" s="6">
        <v>22359</v>
      </c>
      <c r="U65" s="6">
        <v>110985</v>
      </c>
      <c r="V65" s="6">
        <v>8504</v>
      </c>
      <c r="W65" s="6">
        <v>13855</v>
      </c>
      <c r="X65" s="6">
        <v>24348</v>
      </c>
      <c r="Y65" s="6">
        <v>86637</v>
      </c>
      <c r="Z65" s="250">
        <f t="shared" si="43"/>
        <v>38.033901337269107</v>
      </c>
      <c r="AA65" s="250">
        <f t="shared" si="44"/>
        <v>21.938099743208543</v>
      </c>
      <c r="AB65" s="250">
        <f t="shared" si="45"/>
        <v>61.966098662730893</v>
      </c>
      <c r="AC65" s="250">
        <f t="shared" si="46"/>
        <v>78.061900256791461</v>
      </c>
      <c r="AD65" s="258">
        <v>16.79</v>
      </c>
      <c r="AE65" s="257" t="s">
        <v>166</v>
      </c>
      <c r="AF65" s="257" t="s">
        <v>166</v>
      </c>
      <c r="AG65" s="257" t="s">
        <v>166</v>
      </c>
      <c r="AH65" s="260">
        <v>733</v>
      </c>
      <c r="AI65" s="256">
        <v>19.600000000000001</v>
      </c>
      <c r="AJ65" s="250">
        <v>102</v>
      </c>
      <c r="AK65" s="256">
        <v>91</v>
      </c>
      <c r="AL65" s="259">
        <v>27.35399864</v>
      </c>
      <c r="AM65" s="268">
        <v>49.152229247064625</v>
      </c>
      <c r="AN65" s="255" t="s">
        <v>166</v>
      </c>
      <c r="AO65" s="255" t="s">
        <v>166</v>
      </c>
      <c r="AP65" s="251" t="s">
        <v>166</v>
      </c>
      <c r="AQ65" s="6">
        <v>136955</v>
      </c>
      <c r="AR65" s="6">
        <v>62411</v>
      </c>
      <c r="AS65" s="6">
        <v>3638</v>
      </c>
      <c r="AT65" s="6">
        <v>58773</v>
      </c>
      <c r="AU65" s="6">
        <v>36350</v>
      </c>
      <c r="AV65" s="6">
        <v>4026</v>
      </c>
      <c r="AW65" s="6">
        <v>32324</v>
      </c>
      <c r="AX65" s="6">
        <v>38194</v>
      </c>
      <c r="AY65" s="6">
        <v>14826</v>
      </c>
      <c r="AZ65" s="6">
        <v>23368</v>
      </c>
      <c r="BA65" s="250">
        <f t="shared" si="47"/>
        <v>16.176078257003113</v>
      </c>
      <c r="BB65" s="250">
        <f t="shared" si="48"/>
        <v>51.345826235093696</v>
      </c>
      <c r="BC65" s="250">
        <f t="shared" si="49"/>
        <v>17.901289461983101</v>
      </c>
      <c r="BD65" s="250">
        <f t="shared" si="50"/>
        <v>28.239199755383744</v>
      </c>
      <c r="BE65" s="250">
        <f t="shared" si="51"/>
        <v>65.922632281013776</v>
      </c>
      <c r="BF65" s="254">
        <f t="shared" si="52"/>
        <v>20.41497400952256</v>
      </c>
      <c r="BG65" s="253">
        <v>27.5</v>
      </c>
      <c r="BH65" s="253">
        <v>64.099999999999994</v>
      </c>
      <c r="BI65" s="6">
        <v>16697</v>
      </c>
      <c r="BJ65" s="6">
        <v>26400</v>
      </c>
      <c r="BK65" s="252" t="s">
        <v>166</v>
      </c>
      <c r="BL65" s="251" t="s">
        <v>166</v>
      </c>
      <c r="BM65" s="250">
        <v>90</v>
      </c>
      <c r="BN65" s="6">
        <v>8.6999999999999993</v>
      </c>
      <c r="BO65" s="6">
        <v>6.5</v>
      </c>
      <c r="BP65" s="263"/>
      <c r="BQ65" s="263"/>
      <c r="BR65" s="263"/>
      <c r="BS65" s="263"/>
      <c r="BU65" s="264"/>
      <c r="BV65" s="241"/>
      <c r="BW65" s="241"/>
    </row>
    <row r="66" spans="1:75">
      <c r="A66" s="253" t="s">
        <v>78</v>
      </c>
      <c r="B66" s="260" t="s">
        <v>79</v>
      </c>
      <c r="C66" s="253" t="s">
        <v>167</v>
      </c>
      <c r="D66" s="244">
        <v>142950</v>
      </c>
      <c r="E66" s="253">
        <v>12967</v>
      </c>
      <c r="F66" s="253">
        <f t="shared" si="36"/>
        <v>129983</v>
      </c>
      <c r="G66" s="244">
        <v>5029</v>
      </c>
      <c r="H66" s="244">
        <v>104883</v>
      </c>
      <c r="I66" s="6">
        <v>825</v>
      </c>
      <c r="J66" s="6">
        <v>4219</v>
      </c>
      <c r="K66" s="6">
        <v>7113</v>
      </c>
      <c r="L66" s="6">
        <v>20881</v>
      </c>
      <c r="M66" s="259">
        <f t="shared" si="37"/>
        <v>38.783064702706874</v>
      </c>
      <c r="N66" s="259">
        <f t="shared" si="38"/>
        <v>80.689782510020535</v>
      </c>
      <c r="O66" s="259">
        <f t="shared" si="39"/>
        <v>6.3623043109431636</v>
      </c>
      <c r="P66" s="259">
        <f t="shared" si="40"/>
        <v>3.2458090673395752</v>
      </c>
      <c r="Q66" s="259">
        <f t="shared" si="41"/>
        <v>54.85463098634996</v>
      </c>
      <c r="R66" s="259">
        <f t="shared" si="42"/>
        <v>16.064408422639882</v>
      </c>
      <c r="S66" s="6">
        <v>141366</v>
      </c>
      <c r="T66" s="6">
        <v>12928</v>
      </c>
      <c r="U66" s="6">
        <v>128438</v>
      </c>
      <c r="V66" s="6">
        <v>3466</v>
      </c>
      <c r="W66" s="6">
        <v>9462</v>
      </c>
      <c r="X66" s="6">
        <v>15599</v>
      </c>
      <c r="Y66" s="6">
        <v>112839</v>
      </c>
      <c r="Z66" s="250">
        <f t="shared" si="43"/>
        <v>26.810024752475247</v>
      </c>
      <c r="AA66" s="250">
        <f t="shared" si="44"/>
        <v>12.145159532225664</v>
      </c>
      <c r="AB66" s="250">
        <f t="shared" si="45"/>
        <v>73.189975247524757</v>
      </c>
      <c r="AC66" s="250">
        <f t="shared" si="46"/>
        <v>87.854840467774338</v>
      </c>
      <c r="AD66" s="258">
        <v>16.77</v>
      </c>
      <c r="AE66" s="257" t="s">
        <v>166</v>
      </c>
      <c r="AF66" s="257" t="s">
        <v>166</v>
      </c>
      <c r="AG66" s="257" t="s">
        <v>166</v>
      </c>
      <c r="AH66" s="257">
        <v>786</v>
      </c>
      <c r="AI66" s="256">
        <v>21.6</v>
      </c>
      <c r="AJ66" s="250">
        <v>80</v>
      </c>
      <c r="AK66" s="256">
        <v>65</v>
      </c>
      <c r="AL66" s="259">
        <v>18.855075939999999</v>
      </c>
      <c r="AM66" s="268">
        <v>43.933720800268247</v>
      </c>
      <c r="AN66" s="255" t="s">
        <v>166</v>
      </c>
      <c r="AO66" s="255" t="s">
        <v>166</v>
      </c>
      <c r="AP66" s="251" t="s">
        <v>166</v>
      </c>
      <c r="AQ66" s="6">
        <v>142950</v>
      </c>
      <c r="AR66" s="6">
        <v>77193</v>
      </c>
      <c r="AS66" s="6">
        <v>3416</v>
      </c>
      <c r="AT66" s="6">
        <v>73777</v>
      </c>
      <c r="AU66" s="6">
        <v>42264</v>
      </c>
      <c r="AV66" s="6">
        <v>2855</v>
      </c>
      <c r="AW66" s="6">
        <v>39409</v>
      </c>
      <c r="AX66" s="6">
        <v>23493</v>
      </c>
      <c r="AY66" s="6">
        <v>6696</v>
      </c>
      <c r="AZ66" s="6">
        <v>16797</v>
      </c>
      <c r="BA66" s="250">
        <f t="shared" si="47"/>
        <v>26.343795789311329</v>
      </c>
      <c r="BB66" s="250">
        <f t="shared" si="48"/>
        <v>56.758960787179859</v>
      </c>
      <c r="BC66" s="250">
        <f t="shared" si="49"/>
        <v>22.017428857869977</v>
      </c>
      <c r="BD66" s="250">
        <f t="shared" si="50"/>
        <v>30.318580122015952</v>
      </c>
      <c r="BE66" s="250">
        <f t="shared" si="51"/>
        <v>51.638775352818691</v>
      </c>
      <c r="BF66" s="254">
        <f t="shared" si="52"/>
        <v>12.92245909080418</v>
      </c>
      <c r="BG66" s="253">
        <v>43.6</v>
      </c>
      <c r="BH66" s="253">
        <v>75.099999999999994</v>
      </c>
      <c r="BI66" s="6">
        <v>20457</v>
      </c>
      <c r="BJ66" s="6">
        <v>32019</v>
      </c>
      <c r="BK66" s="252" t="s">
        <v>166</v>
      </c>
      <c r="BL66" s="251" t="s">
        <v>166</v>
      </c>
      <c r="BM66" s="250">
        <v>97.2</v>
      </c>
      <c r="BN66" s="6">
        <v>4.4000000000000004</v>
      </c>
      <c r="BO66" s="6">
        <v>4</v>
      </c>
      <c r="BP66" s="263"/>
      <c r="BQ66" s="263"/>
      <c r="BR66" s="263"/>
      <c r="BS66" s="263"/>
      <c r="BU66" s="264"/>
      <c r="BV66" s="241"/>
      <c r="BW66" s="241"/>
    </row>
    <row r="67" spans="1:75">
      <c r="A67" s="253" t="s">
        <v>80</v>
      </c>
      <c r="B67" s="260" t="s">
        <v>81</v>
      </c>
      <c r="C67" s="253" t="s">
        <v>168</v>
      </c>
      <c r="D67" s="244">
        <v>1798174</v>
      </c>
      <c r="E67" s="253">
        <v>146724</v>
      </c>
      <c r="F67" s="253">
        <f t="shared" si="36"/>
        <v>1651450</v>
      </c>
      <c r="G67" s="244">
        <v>45248</v>
      </c>
      <c r="H67" s="244">
        <v>1234722</v>
      </c>
      <c r="I67" s="6">
        <v>10804</v>
      </c>
      <c r="J67" s="6">
        <v>112985</v>
      </c>
      <c r="K67" s="6">
        <v>90672</v>
      </c>
      <c r="L67" s="6">
        <v>303743</v>
      </c>
      <c r="M67" s="259">
        <f t="shared" si="37"/>
        <v>30.838853902565361</v>
      </c>
      <c r="N67" s="259">
        <f t="shared" si="38"/>
        <v>74.765932967997813</v>
      </c>
      <c r="O67" s="259">
        <f t="shared" si="39"/>
        <v>7.3634851830648023</v>
      </c>
      <c r="P67" s="259">
        <f t="shared" si="40"/>
        <v>6.8415634745223901</v>
      </c>
      <c r="Q67" s="259">
        <f t="shared" si="41"/>
        <v>61.797660914369835</v>
      </c>
      <c r="R67" s="259">
        <f t="shared" si="42"/>
        <v>18.392503557479792</v>
      </c>
      <c r="S67" s="6">
        <v>1775252</v>
      </c>
      <c r="T67" s="6">
        <v>145301</v>
      </c>
      <c r="U67" s="6">
        <v>1629951</v>
      </c>
      <c r="V67" s="6">
        <v>50104</v>
      </c>
      <c r="W67" s="6">
        <v>95197</v>
      </c>
      <c r="X67" s="6">
        <v>255308</v>
      </c>
      <c r="Y67" s="6">
        <v>1374643</v>
      </c>
      <c r="Z67" s="250">
        <f t="shared" si="43"/>
        <v>34.482901012381198</v>
      </c>
      <c r="AA67" s="250">
        <f t="shared" si="44"/>
        <v>15.663538351766404</v>
      </c>
      <c r="AB67" s="250">
        <f t="shared" si="45"/>
        <v>65.517098987618809</v>
      </c>
      <c r="AC67" s="250">
        <f t="shared" si="46"/>
        <v>84.336461648233595</v>
      </c>
      <c r="AD67" s="258">
        <v>23.31</v>
      </c>
      <c r="AE67" s="257" t="s">
        <v>166</v>
      </c>
      <c r="AF67" s="257" t="s">
        <v>166</v>
      </c>
      <c r="AG67" s="257" t="s">
        <v>166</v>
      </c>
      <c r="AH67" s="257">
        <v>733</v>
      </c>
      <c r="AI67" s="256">
        <v>16.3</v>
      </c>
      <c r="AJ67" s="250">
        <v>144</v>
      </c>
      <c r="AK67" s="256">
        <v>124</v>
      </c>
      <c r="AL67" s="259">
        <v>31.33797478</v>
      </c>
      <c r="AM67" s="268">
        <v>47.216936824104629</v>
      </c>
      <c r="AN67" s="255" t="s">
        <v>166</v>
      </c>
      <c r="AO67" s="255" t="s">
        <v>166</v>
      </c>
      <c r="AP67" s="251" t="s">
        <v>166</v>
      </c>
      <c r="AQ67" s="6">
        <v>1798174</v>
      </c>
      <c r="AR67" s="6">
        <v>934616</v>
      </c>
      <c r="AS67" s="6">
        <v>27038</v>
      </c>
      <c r="AT67" s="6">
        <v>907578</v>
      </c>
      <c r="AU67" s="6">
        <v>450457</v>
      </c>
      <c r="AV67" s="6">
        <v>27230</v>
      </c>
      <c r="AW67" s="6">
        <v>423227</v>
      </c>
      <c r="AX67" s="6">
        <v>413101</v>
      </c>
      <c r="AY67" s="6">
        <v>92456</v>
      </c>
      <c r="AZ67" s="6">
        <v>320645</v>
      </c>
      <c r="BA67" s="250">
        <f t="shared" si="47"/>
        <v>18.427796406859137</v>
      </c>
      <c r="BB67" s="250">
        <f t="shared" si="48"/>
        <v>54.956432226225438</v>
      </c>
      <c r="BC67" s="250">
        <f t="shared" si="49"/>
        <v>18.558654344210897</v>
      </c>
      <c r="BD67" s="250">
        <f t="shared" si="50"/>
        <v>25.627599987889432</v>
      </c>
      <c r="BE67" s="250">
        <f t="shared" si="51"/>
        <v>63.013549248929969</v>
      </c>
      <c r="BF67" s="254">
        <f t="shared" si="52"/>
        <v>19.415967785885133</v>
      </c>
      <c r="BG67" s="253">
        <v>31</v>
      </c>
      <c r="BH67" s="253">
        <v>69.099999999999994</v>
      </c>
      <c r="BI67" s="6">
        <v>23853</v>
      </c>
      <c r="BJ67" s="6">
        <v>36775</v>
      </c>
      <c r="BK67" s="252" t="s">
        <v>166</v>
      </c>
      <c r="BL67" s="251" t="s">
        <v>166</v>
      </c>
      <c r="BM67" s="250">
        <v>123.2</v>
      </c>
      <c r="BN67" s="6">
        <v>8.9</v>
      </c>
      <c r="BO67" s="6">
        <v>5</v>
      </c>
      <c r="BP67" s="263"/>
      <c r="BQ67" s="263"/>
      <c r="BR67" s="263"/>
      <c r="BS67" s="263"/>
      <c r="BU67" s="264"/>
      <c r="BV67" s="241"/>
      <c r="BW67" s="241"/>
    </row>
    <row r="68" spans="1:75">
      <c r="A68" s="253" t="s">
        <v>134</v>
      </c>
      <c r="B68" s="260" t="s">
        <v>135</v>
      </c>
      <c r="C68" s="253" t="s">
        <v>169</v>
      </c>
      <c r="D68" s="244">
        <v>81228</v>
      </c>
      <c r="E68" s="253">
        <v>8285</v>
      </c>
      <c r="F68" s="253">
        <f t="shared" si="36"/>
        <v>72943</v>
      </c>
      <c r="G68" s="244">
        <v>3176</v>
      </c>
      <c r="H68" s="244">
        <v>50009</v>
      </c>
      <c r="I68" s="6">
        <v>593</v>
      </c>
      <c r="J68" s="6">
        <v>3977</v>
      </c>
      <c r="K68" s="6">
        <v>4516</v>
      </c>
      <c r="L68" s="6">
        <v>18957</v>
      </c>
      <c r="M68" s="259">
        <f t="shared" si="37"/>
        <v>38.334339167169581</v>
      </c>
      <c r="N68" s="259">
        <f t="shared" si="38"/>
        <v>68.559011831155843</v>
      </c>
      <c r="O68" s="259">
        <f t="shared" si="39"/>
        <v>7.1575135787567898</v>
      </c>
      <c r="P68" s="259">
        <f t="shared" si="40"/>
        <v>5.4522024046173039</v>
      </c>
      <c r="Q68" s="259">
        <f t="shared" si="41"/>
        <v>54.508147254073627</v>
      </c>
      <c r="R68" s="259">
        <f t="shared" si="42"/>
        <v>25.988785764226861</v>
      </c>
      <c r="S68" s="6">
        <v>71796</v>
      </c>
      <c r="T68" s="6">
        <v>8047</v>
      </c>
      <c r="U68" s="6">
        <v>63749</v>
      </c>
      <c r="V68" s="6">
        <v>2838</v>
      </c>
      <c r="W68" s="6">
        <v>5209</v>
      </c>
      <c r="X68" s="6">
        <v>13323</v>
      </c>
      <c r="Y68" s="6">
        <v>50426</v>
      </c>
      <c r="Z68" s="250">
        <f t="shared" si="43"/>
        <v>35.267801665216851</v>
      </c>
      <c r="AA68" s="250">
        <f t="shared" si="44"/>
        <v>20.89915135923701</v>
      </c>
      <c r="AB68" s="250">
        <f t="shared" si="45"/>
        <v>64.732198334783149</v>
      </c>
      <c r="AC68" s="250">
        <f t="shared" si="46"/>
        <v>79.10084864076299</v>
      </c>
      <c r="AD68" s="258">
        <v>18.440000000000001</v>
      </c>
      <c r="AE68" s="257" t="s">
        <v>166</v>
      </c>
      <c r="AF68" s="257" t="s">
        <v>166</v>
      </c>
      <c r="AG68" s="257" t="s">
        <v>166</v>
      </c>
      <c r="AH68" s="257">
        <v>733</v>
      </c>
      <c r="AI68" s="256">
        <v>19.600000000000001</v>
      </c>
      <c r="AJ68" s="250">
        <v>104</v>
      </c>
      <c r="AK68" s="256">
        <v>81</v>
      </c>
      <c r="AL68" s="259">
        <v>19.54844512</v>
      </c>
      <c r="AM68" s="268">
        <v>52.204709087371079</v>
      </c>
      <c r="AN68" s="255" t="s">
        <v>166</v>
      </c>
      <c r="AO68" s="255" t="s">
        <v>166</v>
      </c>
      <c r="AP68" s="251" t="s">
        <v>166</v>
      </c>
      <c r="AQ68" s="6">
        <v>81228</v>
      </c>
      <c r="AR68" s="6">
        <v>35834</v>
      </c>
      <c r="AS68" s="6">
        <v>1895</v>
      </c>
      <c r="AT68" s="6">
        <v>33939</v>
      </c>
      <c r="AU68" s="6">
        <v>28623</v>
      </c>
      <c r="AV68" s="6">
        <v>2126</v>
      </c>
      <c r="AW68" s="6">
        <v>26497</v>
      </c>
      <c r="AX68" s="6">
        <v>16771</v>
      </c>
      <c r="AY68" s="6">
        <v>4264</v>
      </c>
      <c r="AZ68" s="6">
        <v>12507</v>
      </c>
      <c r="BA68" s="250">
        <f t="shared" si="47"/>
        <v>22.87266143633072</v>
      </c>
      <c r="BB68" s="250">
        <f t="shared" si="48"/>
        <v>46.528110990773619</v>
      </c>
      <c r="BC68" s="250">
        <f t="shared" si="49"/>
        <v>25.660832830416414</v>
      </c>
      <c r="BD68" s="250">
        <f t="shared" si="50"/>
        <v>36.325624117461579</v>
      </c>
      <c r="BE68" s="250">
        <f t="shared" si="51"/>
        <v>51.466505733252866</v>
      </c>
      <c r="BF68" s="254">
        <f t="shared" si="52"/>
        <v>17.146264891764805</v>
      </c>
      <c r="BG68" s="253">
        <v>46</v>
      </c>
      <c r="BH68" s="253">
        <v>64.099999999999994</v>
      </c>
      <c r="BI68" s="6">
        <v>19659</v>
      </c>
      <c r="BJ68" s="6">
        <v>25277</v>
      </c>
      <c r="BK68" s="252" t="s">
        <v>166</v>
      </c>
      <c r="BL68" s="251" t="s">
        <v>166</v>
      </c>
      <c r="BM68" s="250">
        <v>97.2</v>
      </c>
      <c r="BN68" s="6">
        <v>9</v>
      </c>
      <c r="BO68" s="6">
        <v>6.5</v>
      </c>
      <c r="BP68" s="263"/>
      <c r="BQ68" s="263"/>
      <c r="BR68" s="263"/>
      <c r="BS68" s="263"/>
      <c r="BU68" s="264"/>
      <c r="BV68" s="241"/>
      <c r="BW68" s="241"/>
    </row>
    <row r="69" spans="1:75">
      <c r="A69" s="253" t="s">
        <v>124</v>
      </c>
      <c r="B69" s="260" t="s">
        <v>125</v>
      </c>
      <c r="C69" s="253" t="s">
        <v>170</v>
      </c>
      <c r="D69" s="244">
        <v>582240</v>
      </c>
      <c r="E69" s="253">
        <v>61504</v>
      </c>
      <c r="F69" s="253">
        <f t="shared" si="36"/>
        <v>520736</v>
      </c>
      <c r="G69" s="244">
        <v>24321</v>
      </c>
      <c r="H69" s="244">
        <v>412630</v>
      </c>
      <c r="I69" s="6">
        <v>3463</v>
      </c>
      <c r="J69" s="6">
        <v>22458</v>
      </c>
      <c r="K69" s="6">
        <v>33720</v>
      </c>
      <c r="L69" s="6">
        <v>85648</v>
      </c>
      <c r="M69" s="259">
        <f t="shared" si="37"/>
        <v>39.543769510926118</v>
      </c>
      <c r="N69" s="259">
        <f t="shared" si="38"/>
        <v>79.239768327905111</v>
      </c>
      <c r="O69" s="259">
        <f t="shared" si="39"/>
        <v>5.6305280957336103</v>
      </c>
      <c r="P69" s="259">
        <f t="shared" si="40"/>
        <v>4.3127419652184598</v>
      </c>
      <c r="Q69" s="259">
        <f t="shared" si="41"/>
        <v>54.825702393340272</v>
      </c>
      <c r="R69" s="259">
        <f t="shared" si="42"/>
        <v>16.447489706876421</v>
      </c>
      <c r="S69" s="6">
        <v>566623</v>
      </c>
      <c r="T69" s="6">
        <v>60815</v>
      </c>
      <c r="U69" s="6">
        <v>505808</v>
      </c>
      <c r="V69" s="6">
        <v>20338</v>
      </c>
      <c r="W69" s="6">
        <v>40477</v>
      </c>
      <c r="X69" s="6">
        <v>83630</v>
      </c>
      <c r="Y69" s="6">
        <v>422178</v>
      </c>
      <c r="Z69" s="250">
        <f t="shared" si="43"/>
        <v>33.442407300830382</v>
      </c>
      <c r="AA69" s="250">
        <f t="shared" si="44"/>
        <v>16.53394173283143</v>
      </c>
      <c r="AB69" s="250">
        <f t="shared" si="45"/>
        <v>66.557592699169604</v>
      </c>
      <c r="AC69" s="250">
        <f t="shared" si="46"/>
        <v>83.466058267168577</v>
      </c>
      <c r="AD69" s="258">
        <v>18.399999999999999</v>
      </c>
      <c r="AE69" s="257" t="s">
        <v>166</v>
      </c>
      <c r="AF69" s="257" t="s">
        <v>166</v>
      </c>
      <c r="AG69" s="257" t="s">
        <v>166</v>
      </c>
      <c r="AH69" s="257">
        <v>733</v>
      </c>
      <c r="AI69" s="256">
        <v>24.2</v>
      </c>
      <c r="AJ69" s="250">
        <v>88</v>
      </c>
      <c r="AK69" s="256">
        <v>83</v>
      </c>
      <c r="AL69" s="259">
        <v>20.96982006</v>
      </c>
      <c r="AM69" s="268">
        <v>43.400619525304123</v>
      </c>
      <c r="AN69" s="255" t="s">
        <v>166</v>
      </c>
      <c r="AO69" s="255" t="s">
        <v>166</v>
      </c>
      <c r="AP69" s="251" t="s">
        <v>166</v>
      </c>
      <c r="AQ69" s="6">
        <v>582240</v>
      </c>
      <c r="AR69" s="6">
        <v>313123</v>
      </c>
      <c r="AS69" s="6">
        <v>14062</v>
      </c>
      <c r="AT69" s="6">
        <v>299061</v>
      </c>
      <c r="AU69" s="6">
        <v>167690</v>
      </c>
      <c r="AV69" s="6">
        <v>14964</v>
      </c>
      <c r="AW69" s="6">
        <v>152726</v>
      </c>
      <c r="AX69" s="6">
        <v>101427</v>
      </c>
      <c r="AY69" s="6">
        <v>32478</v>
      </c>
      <c r="AZ69" s="6">
        <v>68949</v>
      </c>
      <c r="BA69" s="250">
        <f t="shared" si="47"/>
        <v>22.863553590010405</v>
      </c>
      <c r="BB69" s="250">
        <f t="shared" si="48"/>
        <v>57.430444601487132</v>
      </c>
      <c r="BC69" s="250">
        <f t="shared" si="49"/>
        <v>24.330124869927158</v>
      </c>
      <c r="BD69" s="250">
        <f t="shared" si="50"/>
        <v>29.32887297978246</v>
      </c>
      <c r="BE69" s="250">
        <f t="shared" si="51"/>
        <v>52.806321540062441</v>
      </c>
      <c r="BF69" s="254">
        <f t="shared" si="52"/>
        <v>13.240682418730412</v>
      </c>
      <c r="BG69" s="253">
        <v>38.9</v>
      </c>
      <c r="BH69" s="253">
        <v>73.400000000000006</v>
      </c>
      <c r="BI69" s="6">
        <v>21036</v>
      </c>
      <c r="BJ69" s="6">
        <v>31829</v>
      </c>
      <c r="BK69" s="252" t="s">
        <v>166</v>
      </c>
      <c r="BL69" s="251" t="s">
        <v>166</v>
      </c>
      <c r="BM69" s="250">
        <v>90.8</v>
      </c>
      <c r="BN69" s="6">
        <v>11.4</v>
      </c>
      <c r="BO69" s="6">
        <v>7.7</v>
      </c>
      <c r="BP69" s="263"/>
      <c r="BQ69" s="263"/>
      <c r="BR69" s="263"/>
      <c r="BS69" s="263"/>
      <c r="BU69" s="264"/>
      <c r="BV69" s="241"/>
      <c r="BW69" s="241"/>
    </row>
    <row r="70" spans="1:75">
      <c r="A70" s="253" t="s">
        <v>64</v>
      </c>
      <c r="B70" s="260" t="s">
        <v>65</v>
      </c>
      <c r="C70" s="253" t="s">
        <v>171</v>
      </c>
      <c r="D70" s="244">
        <v>470743</v>
      </c>
      <c r="E70" s="253">
        <v>35582</v>
      </c>
      <c r="F70" s="253">
        <f t="shared" si="36"/>
        <v>435161</v>
      </c>
      <c r="G70" s="244">
        <v>15743</v>
      </c>
      <c r="H70" s="244">
        <v>355567</v>
      </c>
      <c r="I70" s="6">
        <v>1645</v>
      </c>
      <c r="J70" s="6">
        <v>13525</v>
      </c>
      <c r="K70" s="6">
        <v>18194</v>
      </c>
      <c r="L70" s="6">
        <v>66069</v>
      </c>
      <c r="M70" s="259">
        <f t="shared" si="37"/>
        <v>44.244280816142997</v>
      </c>
      <c r="N70" s="259">
        <f t="shared" si="38"/>
        <v>81.70929839760457</v>
      </c>
      <c r="O70" s="259">
        <f t="shared" si="39"/>
        <v>4.6231240514867062</v>
      </c>
      <c r="P70" s="259">
        <f t="shared" si="40"/>
        <v>3.1080450683769913</v>
      </c>
      <c r="Q70" s="259">
        <f t="shared" si="41"/>
        <v>51.132595132370298</v>
      </c>
      <c r="R70" s="259">
        <f t="shared" si="42"/>
        <v>15.182656534018443</v>
      </c>
      <c r="S70" s="6">
        <v>465218</v>
      </c>
      <c r="T70" s="6">
        <v>35466</v>
      </c>
      <c r="U70" s="6">
        <v>429752</v>
      </c>
      <c r="V70" s="6">
        <v>10429</v>
      </c>
      <c r="W70" s="6">
        <v>25037</v>
      </c>
      <c r="X70" s="6">
        <v>47224</v>
      </c>
      <c r="Y70" s="6">
        <v>382528</v>
      </c>
      <c r="Z70" s="250">
        <f t="shared" si="43"/>
        <v>29.40562792533694</v>
      </c>
      <c r="AA70" s="250">
        <f t="shared" si="44"/>
        <v>10.988663229025112</v>
      </c>
      <c r="AB70" s="250">
        <f t="shared" si="45"/>
        <v>70.594372074663056</v>
      </c>
      <c r="AC70" s="250">
        <f t="shared" si="46"/>
        <v>89.011336770974893</v>
      </c>
      <c r="AD70" s="258">
        <v>29</v>
      </c>
      <c r="AE70" s="257" t="s">
        <v>166</v>
      </c>
      <c r="AF70" s="257" t="s">
        <v>166</v>
      </c>
      <c r="AG70" s="257" t="s">
        <v>166</v>
      </c>
      <c r="AH70" s="257">
        <v>758</v>
      </c>
      <c r="AI70" s="256">
        <v>16.2</v>
      </c>
      <c r="AJ70" s="250">
        <v>136</v>
      </c>
      <c r="AK70" s="256">
        <v>111</v>
      </c>
      <c r="AL70" s="259">
        <v>23.513345149999999</v>
      </c>
      <c r="AM70" s="268">
        <v>46.030011802394199</v>
      </c>
      <c r="AN70" s="255" t="s">
        <v>166</v>
      </c>
      <c r="AO70" s="255" t="s">
        <v>166</v>
      </c>
      <c r="AP70" s="251" t="s">
        <v>166</v>
      </c>
      <c r="AQ70" s="6">
        <v>470743</v>
      </c>
      <c r="AR70" s="6">
        <v>276759</v>
      </c>
      <c r="AS70" s="6">
        <v>9431</v>
      </c>
      <c r="AT70" s="6">
        <v>267328</v>
      </c>
      <c r="AU70" s="6">
        <v>120026</v>
      </c>
      <c r="AV70" s="6">
        <v>8688</v>
      </c>
      <c r="AW70" s="6">
        <v>111338</v>
      </c>
      <c r="AX70" s="6">
        <v>73958</v>
      </c>
      <c r="AY70" s="6">
        <v>17463</v>
      </c>
      <c r="AZ70" s="6">
        <v>56495</v>
      </c>
      <c r="BA70" s="250">
        <f t="shared" si="47"/>
        <v>26.504974425271204</v>
      </c>
      <c r="BB70" s="250">
        <f t="shared" si="48"/>
        <v>61.431975751503465</v>
      </c>
      <c r="BC70" s="250">
        <f t="shared" si="49"/>
        <v>24.416839975268395</v>
      </c>
      <c r="BD70" s="250">
        <f t="shared" si="50"/>
        <v>25.585472962880406</v>
      </c>
      <c r="BE70" s="250">
        <f t="shared" si="51"/>
        <v>49.078185599460397</v>
      </c>
      <c r="BF70" s="254">
        <f t="shared" si="52"/>
        <v>12.982551285616129</v>
      </c>
      <c r="BG70" s="253">
        <v>48.3</v>
      </c>
      <c r="BH70" s="253">
        <v>78.2</v>
      </c>
      <c r="BI70" s="6">
        <v>26248</v>
      </c>
      <c r="BJ70" s="6">
        <v>41106</v>
      </c>
      <c r="BK70" s="252" t="s">
        <v>166</v>
      </c>
      <c r="BL70" s="251" t="s">
        <v>166</v>
      </c>
      <c r="BM70" s="250">
        <v>113.2</v>
      </c>
      <c r="BN70" s="6">
        <v>10.3</v>
      </c>
      <c r="BO70" s="6">
        <v>7.9</v>
      </c>
      <c r="BP70" s="263"/>
      <c r="BQ70" s="263"/>
      <c r="BR70" s="263"/>
      <c r="BS70" s="263"/>
      <c r="BU70" s="264"/>
      <c r="BV70" s="241"/>
      <c r="BW70" s="241"/>
    </row>
    <row r="71" spans="1:75">
      <c r="A71" s="253" t="s">
        <v>98</v>
      </c>
      <c r="B71" s="260" t="s">
        <v>99</v>
      </c>
      <c r="C71" s="253" t="s">
        <v>172</v>
      </c>
      <c r="D71" s="244">
        <v>413949</v>
      </c>
      <c r="E71" s="253">
        <v>81515</v>
      </c>
      <c r="F71" s="253">
        <f t="shared" si="36"/>
        <v>332434</v>
      </c>
      <c r="G71" s="244">
        <v>16371</v>
      </c>
      <c r="H71" s="244">
        <v>207420</v>
      </c>
      <c r="I71" s="6">
        <v>5659</v>
      </c>
      <c r="J71" s="6">
        <v>40508</v>
      </c>
      <c r="K71" s="6">
        <v>59485</v>
      </c>
      <c r="L71" s="6">
        <v>84506</v>
      </c>
      <c r="M71" s="259">
        <f t="shared" si="37"/>
        <v>20.083420229405629</v>
      </c>
      <c r="N71" s="259">
        <f t="shared" si="38"/>
        <v>62.394339929128797</v>
      </c>
      <c r="O71" s="259">
        <f t="shared" si="39"/>
        <v>6.9422805618597803</v>
      </c>
      <c r="P71" s="259">
        <f t="shared" si="40"/>
        <v>12.185275874308886</v>
      </c>
      <c r="Q71" s="259">
        <f t="shared" si="41"/>
        <v>72.974299208734578</v>
      </c>
      <c r="R71" s="259">
        <f t="shared" si="42"/>
        <v>25.420384196562324</v>
      </c>
      <c r="S71" s="6">
        <v>411109</v>
      </c>
      <c r="T71" s="6">
        <v>81376</v>
      </c>
      <c r="U71" s="6">
        <v>329733</v>
      </c>
      <c r="V71" s="6">
        <v>37993</v>
      </c>
      <c r="W71" s="6">
        <v>43383</v>
      </c>
      <c r="X71" s="6">
        <v>99990</v>
      </c>
      <c r="Y71" s="6">
        <v>229743</v>
      </c>
      <c r="Z71" s="250">
        <f t="shared" si="43"/>
        <v>46.688212740857253</v>
      </c>
      <c r="AA71" s="250">
        <f t="shared" si="44"/>
        <v>30.324535305838364</v>
      </c>
      <c r="AB71" s="250">
        <f t="shared" si="45"/>
        <v>53.31178725914274</v>
      </c>
      <c r="AC71" s="250">
        <f t="shared" si="46"/>
        <v>69.675464694161633</v>
      </c>
      <c r="AD71" s="258">
        <v>18.600000000000001</v>
      </c>
      <c r="AE71" s="257" t="s">
        <v>166</v>
      </c>
      <c r="AF71" s="257" t="s">
        <v>166</v>
      </c>
      <c r="AG71" s="257" t="s">
        <v>166</v>
      </c>
      <c r="AH71" s="257">
        <v>747</v>
      </c>
      <c r="AI71" s="256">
        <v>19.100000000000001</v>
      </c>
      <c r="AJ71" s="250">
        <v>94</v>
      </c>
      <c r="AK71" s="256">
        <v>77</v>
      </c>
      <c r="AL71" s="259">
        <v>28.22195752</v>
      </c>
      <c r="AM71" s="268">
        <v>54.248313523931898</v>
      </c>
      <c r="AN71" s="255" t="s">
        <v>166</v>
      </c>
      <c r="AO71" s="255" t="s">
        <v>166</v>
      </c>
      <c r="AP71" s="251" t="s">
        <v>166</v>
      </c>
      <c r="AQ71" s="6">
        <v>413949</v>
      </c>
      <c r="AR71" s="6">
        <v>145577</v>
      </c>
      <c r="AS71" s="6">
        <v>9349</v>
      </c>
      <c r="AT71" s="6">
        <v>136228</v>
      </c>
      <c r="AU71" s="6">
        <v>110113</v>
      </c>
      <c r="AV71" s="6">
        <v>11724</v>
      </c>
      <c r="AW71" s="6">
        <v>98389</v>
      </c>
      <c r="AX71" s="6">
        <v>158259</v>
      </c>
      <c r="AY71" s="6">
        <v>60442</v>
      </c>
      <c r="AZ71" s="6">
        <v>97817</v>
      </c>
      <c r="BA71" s="250">
        <f t="shared" si="47"/>
        <v>11.469054775194749</v>
      </c>
      <c r="BB71" s="250">
        <f t="shared" si="48"/>
        <v>40.978961237418552</v>
      </c>
      <c r="BC71" s="250">
        <f t="shared" si="49"/>
        <v>14.382628963994357</v>
      </c>
      <c r="BD71" s="250">
        <f t="shared" si="50"/>
        <v>29.596551495936037</v>
      </c>
      <c r="BE71" s="250">
        <f t="shared" si="51"/>
        <v>74.148316260810901</v>
      </c>
      <c r="BF71" s="254">
        <f t="shared" si="52"/>
        <v>29.424487266645411</v>
      </c>
      <c r="BG71" s="253">
        <v>20</v>
      </c>
      <c r="BH71" s="253">
        <v>52</v>
      </c>
      <c r="BI71" s="6">
        <v>16608</v>
      </c>
      <c r="BJ71" s="6">
        <v>22940</v>
      </c>
      <c r="BK71" s="252" t="s">
        <v>166</v>
      </c>
      <c r="BL71" s="251" t="s">
        <v>166</v>
      </c>
      <c r="BM71" s="250">
        <v>95.1</v>
      </c>
      <c r="BN71" s="6">
        <v>6.8</v>
      </c>
      <c r="BO71" s="6">
        <v>6.1</v>
      </c>
      <c r="BP71" s="263"/>
      <c r="BQ71" s="263"/>
      <c r="BR71" s="263"/>
      <c r="BS71" s="263"/>
      <c r="BU71" s="264"/>
      <c r="BV71" s="241"/>
      <c r="BW71" s="241"/>
    </row>
    <row r="72" spans="1:75">
      <c r="A72" s="253" t="s">
        <v>62</v>
      </c>
      <c r="B72" s="260" t="s">
        <v>63</v>
      </c>
      <c r="C72" s="253" t="s">
        <v>173</v>
      </c>
      <c r="D72" s="244">
        <v>311974</v>
      </c>
      <c r="E72" s="253">
        <v>41300</v>
      </c>
      <c r="F72" s="253">
        <f t="shared" si="36"/>
        <v>270674</v>
      </c>
      <c r="G72" s="244">
        <v>13481</v>
      </c>
      <c r="H72" s="244">
        <v>190224</v>
      </c>
      <c r="I72" s="6">
        <v>3085</v>
      </c>
      <c r="J72" s="6">
        <v>19316</v>
      </c>
      <c r="K72" s="6">
        <v>24734</v>
      </c>
      <c r="L72" s="6">
        <v>61134</v>
      </c>
      <c r="M72" s="259">
        <f t="shared" si="37"/>
        <v>32.641646489104112</v>
      </c>
      <c r="N72" s="259">
        <f t="shared" si="38"/>
        <v>70.27789887466102</v>
      </c>
      <c r="O72" s="259">
        <f t="shared" si="39"/>
        <v>7.4697336561743333</v>
      </c>
      <c r="P72" s="259">
        <f t="shared" si="40"/>
        <v>7.1362598550285581</v>
      </c>
      <c r="Q72" s="259">
        <f t="shared" si="41"/>
        <v>59.888619854721547</v>
      </c>
      <c r="R72" s="259">
        <f t="shared" si="42"/>
        <v>22.585841270310411</v>
      </c>
      <c r="S72" s="6">
        <v>309884</v>
      </c>
      <c r="T72" s="6">
        <v>41124</v>
      </c>
      <c r="U72" s="6">
        <v>268760</v>
      </c>
      <c r="V72" s="6">
        <v>15681</v>
      </c>
      <c r="W72" s="6">
        <v>25443</v>
      </c>
      <c r="X72" s="6">
        <v>59099</v>
      </c>
      <c r="Y72" s="6">
        <v>209661</v>
      </c>
      <c r="Z72" s="250">
        <f t="shared" si="43"/>
        <v>38.131018383425733</v>
      </c>
      <c r="AA72" s="250">
        <f t="shared" si="44"/>
        <v>21.989507367167732</v>
      </c>
      <c r="AB72" s="250">
        <f t="shared" si="45"/>
        <v>61.86898161657426</v>
      </c>
      <c r="AC72" s="250">
        <f t="shared" si="46"/>
        <v>78.010492632832268</v>
      </c>
      <c r="AD72" s="258">
        <v>18.38</v>
      </c>
      <c r="AE72" s="257" t="s">
        <v>166</v>
      </c>
      <c r="AF72" s="257" t="s">
        <v>166</v>
      </c>
      <c r="AG72" s="257" t="s">
        <v>166</v>
      </c>
      <c r="AH72" s="257">
        <v>889</v>
      </c>
      <c r="AI72" s="256">
        <v>25.8</v>
      </c>
      <c r="AJ72" s="250">
        <v>70</v>
      </c>
      <c r="AK72" s="256">
        <v>59</v>
      </c>
      <c r="AL72" s="259">
        <v>26.528896759999999</v>
      </c>
      <c r="AM72" s="268">
        <v>57.001487180060607</v>
      </c>
      <c r="AN72" s="255" t="s">
        <v>166</v>
      </c>
      <c r="AO72" s="255" t="s">
        <v>166</v>
      </c>
      <c r="AP72" s="251" t="s">
        <v>166</v>
      </c>
      <c r="AQ72" s="6">
        <v>311974</v>
      </c>
      <c r="AR72" s="6">
        <v>131264</v>
      </c>
      <c r="AS72" s="6">
        <v>7587</v>
      </c>
      <c r="AT72" s="6">
        <v>123677</v>
      </c>
      <c r="AU72" s="6">
        <v>94804</v>
      </c>
      <c r="AV72" s="6">
        <v>8752</v>
      </c>
      <c r="AW72" s="6">
        <v>86052</v>
      </c>
      <c r="AX72" s="6">
        <v>85906</v>
      </c>
      <c r="AY72" s="6">
        <v>24961</v>
      </c>
      <c r="AZ72" s="6">
        <v>60945</v>
      </c>
      <c r="BA72" s="250">
        <f t="shared" si="47"/>
        <v>18.37046004842615</v>
      </c>
      <c r="BB72" s="250">
        <f t="shared" si="48"/>
        <v>45.692234939447452</v>
      </c>
      <c r="BC72" s="250">
        <f t="shared" si="49"/>
        <v>21.191283292978209</v>
      </c>
      <c r="BD72" s="250">
        <f t="shared" si="50"/>
        <v>31.791749484619874</v>
      </c>
      <c r="BE72" s="250">
        <f t="shared" si="51"/>
        <v>60.438256658595648</v>
      </c>
      <c r="BF72" s="254">
        <f t="shared" si="52"/>
        <v>22.51601557593267</v>
      </c>
      <c r="BG72" s="253">
        <v>36.1</v>
      </c>
      <c r="BH72" s="253">
        <v>63.1</v>
      </c>
      <c r="BI72" s="6">
        <v>20140</v>
      </c>
      <c r="BJ72" s="6">
        <v>26729</v>
      </c>
      <c r="BK72" s="252" t="s">
        <v>166</v>
      </c>
      <c r="BL72" s="251" t="s">
        <v>166</v>
      </c>
      <c r="BM72" s="250" t="s">
        <v>166</v>
      </c>
      <c r="BN72" s="6">
        <v>8</v>
      </c>
      <c r="BO72" s="6">
        <v>6.5</v>
      </c>
      <c r="BP72" s="263"/>
      <c r="BQ72" s="263"/>
      <c r="BR72" s="263"/>
      <c r="BS72" s="263"/>
      <c r="BU72" s="264"/>
      <c r="BV72" s="241"/>
      <c r="BW72" s="241"/>
    </row>
    <row r="73" spans="1:75">
      <c r="A73" s="253" t="s">
        <v>120</v>
      </c>
      <c r="B73" s="260" t="s">
        <v>121</v>
      </c>
      <c r="C73" s="253" t="s">
        <v>174</v>
      </c>
      <c r="D73" s="244">
        <v>44682</v>
      </c>
      <c r="E73" s="253">
        <v>6197</v>
      </c>
      <c r="F73" s="253">
        <f t="shared" si="36"/>
        <v>38485</v>
      </c>
      <c r="G73" s="244">
        <v>2025</v>
      </c>
      <c r="H73" s="244">
        <v>29525</v>
      </c>
      <c r="I73" s="6">
        <v>447</v>
      </c>
      <c r="J73" s="6">
        <v>2394</v>
      </c>
      <c r="K73" s="6">
        <v>3725</v>
      </c>
      <c r="L73" s="6">
        <v>6566</v>
      </c>
      <c r="M73" s="259">
        <f t="shared" si="37"/>
        <v>32.677101823462969</v>
      </c>
      <c r="N73" s="259">
        <f t="shared" si="38"/>
        <v>76.718201896842928</v>
      </c>
      <c r="O73" s="259">
        <f t="shared" si="39"/>
        <v>7.2131676617718261</v>
      </c>
      <c r="P73" s="259">
        <f t="shared" si="40"/>
        <v>6.2206054306872804</v>
      </c>
      <c r="Q73" s="259">
        <f t="shared" si="41"/>
        <v>60.109730514765211</v>
      </c>
      <c r="R73" s="259">
        <f t="shared" si="42"/>
        <v>17.061192672469794</v>
      </c>
      <c r="S73" s="6">
        <v>44682</v>
      </c>
      <c r="T73" s="6">
        <v>6197</v>
      </c>
      <c r="U73" s="6">
        <v>38485</v>
      </c>
      <c r="V73" s="6">
        <v>1984</v>
      </c>
      <c r="W73" s="6">
        <v>4213</v>
      </c>
      <c r="X73" s="6">
        <v>5834</v>
      </c>
      <c r="Y73" s="6">
        <v>32651</v>
      </c>
      <c r="Z73" s="250">
        <f t="shared" si="43"/>
        <v>32.015491366790386</v>
      </c>
      <c r="AA73" s="250">
        <f t="shared" si="44"/>
        <v>15.159152916720799</v>
      </c>
      <c r="AB73" s="250">
        <f t="shared" si="45"/>
        <v>67.984508633209614</v>
      </c>
      <c r="AC73" s="250">
        <f t="shared" si="46"/>
        <v>84.840847083279201</v>
      </c>
      <c r="AD73" s="258">
        <v>19.77</v>
      </c>
      <c r="AE73" s="257" t="s">
        <v>166</v>
      </c>
      <c r="AF73" s="257" t="s">
        <v>166</v>
      </c>
      <c r="AG73" s="257" t="s">
        <v>166</v>
      </c>
      <c r="AH73" s="257">
        <v>733</v>
      </c>
      <c r="AI73" s="256">
        <v>18.8</v>
      </c>
      <c r="AJ73" s="250">
        <v>107</v>
      </c>
      <c r="AK73" s="256">
        <v>96</v>
      </c>
      <c r="AL73" s="259">
        <v>23.823956559999999</v>
      </c>
      <c r="AM73" s="268">
        <v>49.223614723732958</v>
      </c>
      <c r="AN73" s="255" t="s">
        <v>166</v>
      </c>
      <c r="AO73" s="255" t="s">
        <v>166</v>
      </c>
      <c r="AP73" s="251" t="s">
        <v>166</v>
      </c>
      <c r="AQ73" s="6">
        <v>44682</v>
      </c>
      <c r="AR73" s="6">
        <v>23117</v>
      </c>
      <c r="AS73" s="6">
        <v>1380</v>
      </c>
      <c r="AT73" s="6">
        <v>21737</v>
      </c>
      <c r="AU73" s="6">
        <v>11231</v>
      </c>
      <c r="AV73" s="6">
        <v>1053</v>
      </c>
      <c r="AW73" s="6">
        <v>10178</v>
      </c>
      <c r="AX73" s="6">
        <v>10334</v>
      </c>
      <c r="AY73" s="6">
        <v>3764</v>
      </c>
      <c r="AZ73" s="6">
        <v>6570</v>
      </c>
      <c r="BA73" s="250">
        <f t="shared" si="47"/>
        <v>22.26883976117476</v>
      </c>
      <c r="BB73" s="250">
        <f t="shared" si="48"/>
        <v>56.481746134857737</v>
      </c>
      <c r="BC73" s="250">
        <f t="shared" si="49"/>
        <v>16.992092948200742</v>
      </c>
      <c r="BD73" s="250">
        <f t="shared" si="50"/>
        <v>26.446667532804991</v>
      </c>
      <c r="BE73" s="250">
        <f t="shared" si="51"/>
        <v>60.73906729062449</v>
      </c>
      <c r="BF73" s="254">
        <f t="shared" si="52"/>
        <v>17.071586332337276</v>
      </c>
      <c r="BG73" s="253">
        <v>36.6</v>
      </c>
      <c r="BH73" s="253">
        <v>69.7</v>
      </c>
      <c r="BI73" s="6">
        <v>26084</v>
      </c>
      <c r="BJ73" s="6">
        <v>29549</v>
      </c>
      <c r="BK73" s="252" t="s">
        <v>166</v>
      </c>
      <c r="BL73" s="251" t="s">
        <v>166</v>
      </c>
      <c r="BM73" s="267">
        <v>97</v>
      </c>
      <c r="BN73" s="6">
        <v>6.6</v>
      </c>
      <c r="BO73" s="6">
        <v>6.5</v>
      </c>
      <c r="BP73" s="263"/>
      <c r="BQ73" s="263"/>
      <c r="BR73" s="263"/>
      <c r="BS73" s="263"/>
      <c r="BU73" s="264"/>
      <c r="BV73" s="241"/>
      <c r="BW73" s="241"/>
    </row>
    <row r="74" spans="1:75">
      <c r="A74" s="253" t="s">
        <v>120</v>
      </c>
      <c r="B74" s="260" t="s">
        <v>121</v>
      </c>
      <c r="C74" s="253" t="s">
        <v>175</v>
      </c>
      <c r="D74" s="244">
        <v>185822</v>
      </c>
      <c r="E74" s="253">
        <v>15193</v>
      </c>
      <c r="F74" s="253">
        <f t="shared" si="36"/>
        <v>170629</v>
      </c>
      <c r="G74" s="244">
        <v>5136</v>
      </c>
      <c r="H74" s="244">
        <v>126048</v>
      </c>
      <c r="I74" s="6">
        <v>806</v>
      </c>
      <c r="J74" s="6">
        <v>8051</v>
      </c>
      <c r="K74" s="6">
        <v>9251</v>
      </c>
      <c r="L74" s="6">
        <v>36530</v>
      </c>
      <c r="M74" s="259">
        <f t="shared" si="37"/>
        <v>33.805041795563746</v>
      </c>
      <c r="N74" s="259">
        <f t="shared" si="38"/>
        <v>73.872553903498229</v>
      </c>
      <c r="O74" s="259">
        <f t="shared" si="39"/>
        <v>5.3050747054564606</v>
      </c>
      <c r="P74" s="259">
        <f t="shared" si="40"/>
        <v>4.7184241834623659</v>
      </c>
      <c r="Q74" s="259">
        <f t="shared" si="41"/>
        <v>60.889883498979792</v>
      </c>
      <c r="R74" s="259">
        <f t="shared" si="42"/>
        <v>21.4090219130394</v>
      </c>
      <c r="S74" s="6">
        <v>176129</v>
      </c>
      <c r="T74" s="6">
        <v>14795</v>
      </c>
      <c r="U74" s="6">
        <v>161334</v>
      </c>
      <c r="V74" s="6">
        <v>4753</v>
      </c>
      <c r="W74" s="6">
        <v>10042</v>
      </c>
      <c r="X74" s="6">
        <v>26375</v>
      </c>
      <c r="Y74" s="6">
        <v>134959</v>
      </c>
      <c r="Z74" s="250">
        <f t="shared" si="43"/>
        <v>32.125718148022983</v>
      </c>
      <c r="AA74" s="250">
        <f t="shared" si="44"/>
        <v>16.348072941847349</v>
      </c>
      <c r="AB74" s="250">
        <f t="shared" si="45"/>
        <v>67.874281851977017</v>
      </c>
      <c r="AC74" s="250">
        <f t="shared" si="46"/>
        <v>83.651927058152651</v>
      </c>
      <c r="AD74" s="258">
        <v>14.79</v>
      </c>
      <c r="AE74" s="257" t="s">
        <v>166</v>
      </c>
      <c r="AF74" s="257" t="s">
        <v>166</v>
      </c>
      <c r="AG74" s="257" t="s">
        <v>166</v>
      </c>
      <c r="AH74" s="257">
        <v>733</v>
      </c>
      <c r="AI74" s="256">
        <v>22.2</v>
      </c>
      <c r="AJ74" s="250">
        <v>89</v>
      </c>
      <c r="AK74" s="256">
        <v>79</v>
      </c>
      <c r="AL74" s="259">
        <v>22.26481914</v>
      </c>
      <c r="AM74" s="268">
        <v>47.686323757696265</v>
      </c>
      <c r="AN74" s="255" t="s">
        <v>166</v>
      </c>
      <c r="AO74" s="255" t="s">
        <v>166</v>
      </c>
      <c r="AP74" s="251" t="s">
        <v>166</v>
      </c>
      <c r="AQ74" s="6">
        <v>185822</v>
      </c>
      <c r="AR74" s="6">
        <v>90946</v>
      </c>
      <c r="AS74" s="6">
        <v>3117</v>
      </c>
      <c r="AT74" s="6">
        <v>87829</v>
      </c>
      <c r="AU74" s="6">
        <v>53307</v>
      </c>
      <c r="AV74" s="6">
        <v>3178</v>
      </c>
      <c r="AW74" s="6">
        <v>50129</v>
      </c>
      <c r="AX74" s="6">
        <v>41569</v>
      </c>
      <c r="AY74" s="6">
        <v>8898</v>
      </c>
      <c r="AZ74" s="6">
        <v>32671</v>
      </c>
      <c r="BA74" s="250">
        <f t="shared" si="47"/>
        <v>20.516027117751594</v>
      </c>
      <c r="BB74" s="250">
        <f t="shared" si="48"/>
        <v>51.473665086239741</v>
      </c>
      <c r="BC74" s="250">
        <f t="shared" si="49"/>
        <v>20.917527808859344</v>
      </c>
      <c r="BD74" s="250">
        <f t="shared" si="50"/>
        <v>29.378944962462416</v>
      </c>
      <c r="BE74" s="250">
        <f t="shared" si="51"/>
        <v>58.566445073389062</v>
      </c>
      <c r="BF74" s="254">
        <f t="shared" si="52"/>
        <v>19.147389951297843</v>
      </c>
      <c r="BG74" s="253">
        <v>34.200000000000003</v>
      </c>
      <c r="BH74" s="253">
        <v>68.2</v>
      </c>
      <c r="BI74" s="6">
        <v>21088</v>
      </c>
      <c r="BJ74" s="6">
        <v>29068</v>
      </c>
      <c r="BK74" s="252" t="s">
        <v>166</v>
      </c>
      <c r="BL74" s="251" t="s">
        <v>166</v>
      </c>
      <c r="BM74" s="267" t="s">
        <v>166</v>
      </c>
      <c r="BN74" s="6">
        <v>5</v>
      </c>
      <c r="BO74" s="6">
        <v>3.9</v>
      </c>
      <c r="BP74" s="263"/>
      <c r="BQ74" s="263"/>
      <c r="BR74" s="263"/>
      <c r="BS74" s="263"/>
      <c r="BU74" s="264"/>
      <c r="BV74" s="241"/>
      <c r="BW74" s="241"/>
    </row>
    <row r="75" spans="1:75">
      <c r="A75" s="253" t="s">
        <v>80</v>
      </c>
      <c r="B75" s="260" t="s">
        <v>81</v>
      </c>
      <c r="C75" s="253" t="s">
        <v>406</v>
      </c>
      <c r="D75" s="244">
        <v>8187</v>
      </c>
      <c r="E75" s="253">
        <v>646</v>
      </c>
      <c r="F75" s="253"/>
      <c r="G75" s="244">
        <v>201</v>
      </c>
      <c r="H75" s="244">
        <v>5296</v>
      </c>
      <c r="I75" s="6">
        <v>78</v>
      </c>
      <c r="J75" s="6">
        <v>648</v>
      </c>
      <c r="K75" s="6">
        <v>367</v>
      </c>
      <c r="L75" s="6">
        <v>1597</v>
      </c>
      <c r="M75" s="259"/>
      <c r="N75" s="259"/>
      <c r="O75" s="259"/>
      <c r="P75" s="259"/>
      <c r="Q75" s="259"/>
      <c r="R75" s="259"/>
      <c r="S75" s="6">
        <v>8187</v>
      </c>
      <c r="T75" s="6">
        <v>646</v>
      </c>
      <c r="U75" s="6">
        <v>7541</v>
      </c>
      <c r="V75" s="6">
        <v>208</v>
      </c>
      <c r="W75" s="6">
        <v>438</v>
      </c>
      <c r="X75" s="6">
        <v>858</v>
      </c>
      <c r="Y75" s="6">
        <v>6683</v>
      </c>
      <c r="Z75" s="250"/>
      <c r="AA75" s="250"/>
      <c r="AB75" s="250"/>
      <c r="AC75" s="250"/>
      <c r="AD75" s="258" t="s">
        <v>166</v>
      </c>
      <c r="AE75" s="257"/>
      <c r="AF75" s="257"/>
      <c r="AG75" s="257"/>
      <c r="AH75" s="257"/>
      <c r="AI75" s="256"/>
      <c r="AJ75" s="250"/>
      <c r="AK75" s="256"/>
      <c r="AL75" s="259">
        <v>34.089534180000001</v>
      </c>
      <c r="AM75" s="259">
        <v>61.664899257688234</v>
      </c>
      <c r="AN75" s="255"/>
      <c r="AO75" s="255"/>
      <c r="AP75" s="251"/>
      <c r="AQ75" s="6">
        <v>8187</v>
      </c>
      <c r="AR75" s="6">
        <v>3959</v>
      </c>
      <c r="AS75" s="6">
        <v>85</v>
      </c>
      <c r="AT75" s="6">
        <v>3874</v>
      </c>
      <c r="AU75" s="6">
        <v>1996</v>
      </c>
      <c r="AV75" s="6">
        <v>170</v>
      </c>
      <c r="AW75" s="6">
        <v>1826</v>
      </c>
      <c r="AX75" s="6">
        <v>2232</v>
      </c>
      <c r="AY75" s="6">
        <v>391</v>
      </c>
      <c r="AZ75" s="6">
        <v>1841</v>
      </c>
      <c r="BA75" s="250"/>
      <c r="BB75" s="250"/>
      <c r="BC75" s="250"/>
      <c r="BD75" s="250"/>
      <c r="BE75" s="250"/>
      <c r="BF75" s="254"/>
      <c r="BG75" s="253"/>
      <c r="BH75" s="253"/>
      <c r="BI75" s="6" t="s">
        <v>502</v>
      </c>
      <c r="BJ75" s="6">
        <v>32417</v>
      </c>
      <c r="BK75" s="252" t="s">
        <v>166</v>
      </c>
      <c r="BL75" s="251" t="s">
        <v>166</v>
      </c>
      <c r="BM75" s="266" t="s">
        <v>166</v>
      </c>
      <c r="BN75" s="6">
        <v>6.7</v>
      </c>
      <c r="BO75" s="6">
        <v>5.7</v>
      </c>
      <c r="BP75" s="263"/>
      <c r="BQ75" s="263"/>
      <c r="BR75" s="263"/>
      <c r="BS75" s="263"/>
      <c r="BU75" s="264"/>
      <c r="BV75" s="241"/>
      <c r="BW75" s="241"/>
    </row>
    <row r="76" spans="1:75">
      <c r="A76" s="253" t="s">
        <v>140</v>
      </c>
      <c r="B76" s="260" t="s">
        <v>141</v>
      </c>
      <c r="C76" s="253" t="s">
        <v>177</v>
      </c>
      <c r="D76" s="244">
        <v>1474575</v>
      </c>
      <c r="E76" s="253">
        <v>112982</v>
      </c>
      <c r="F76" s="253">
        <f t="shared" ref="F76:F85" si="53">D76-E76</f>
        <v>1361593</v>
      </c>
      <c r="G76" s="244">
        <v>42545</v>
      </c>
      <c r="H76" s="244">
        <v>1026879</v>
      </c>
      <c r="I76" s="6">
        <v>6491</v>
      </c>
      <c r="J76" s="6">
        <v>62570</v>
      </c>
      <c r="K76" s="6">
        <v>63946</v>
      </c>
      <c r="L76" s="6">
        <v>272144</v>
      </c>
      <c r="M76" s="259">
        <f t="shared" ref="M76:M85" si="54">G76/E76*100</f>
        <v>37.656440848984793</v>
      </c>
      <c r="N76" s="259">
        <f t="shared" ref="N76:N85" si="55">H76/F76*100</f>
        <v>75.417470565727058</v>
      </c>
      <c r="O76" s="259">
        <f t="shared" ref="O76:O85" si="56">I76/E76*100</f>
        <v>5.7451629463100318</v>
      </c>
      <c r="P76" s="259">
        <f t="shared" ref="P76:P85" si="57">J76/F76*100</f>
        <v>4.5953526494334209</v>
      </c>
      <c r="Q76" s="259">
        <f t="shared" ref="Q76:Q85" si="58">K76/E76*100</f>
        <v>56.598396204705168</v>
      </c>
      <c r="R76" s="259">
        <f t="shared" ref="R76:R85" si="59">L76/F76*100</f>
        <v>19.987176784839523</v>
      </c>
      <c r="S76" s="6">
        <v>1460784</v>
      </c>
      <c r="T76" s="6">
        <v>112584</v>
      </c>
      <c r="U76" s="6">
        <v>1348200</v>
      </c>
      <c r="V76" s="6">
        <v>32892</v>
      </c>
      <c r="W76" s="6">
        <v>79692</v>
      </c>
      <c r="X76" s="6">
        <v>215957</v>
      </c>
      <c r="Y76" s="6">
        <v>1132243</v>
      </c>
      <c r="Z76" s="250">
        <f t="shared" ref="Z76:Z85" si="60">V76/T76*100</f>
        <v>29.215519079087613</v>
      </c>
      <c r="AA76" s="250">
        <f t="shared" ref="AA76:AA85" si="61">X76/U76*100</f>
        <v>16.018172377985461</v>
      </c>
      <c r="AB76" s="250">
        <f t="shared" ref="AB76:AB85" si="62">W76/T76*100</f>
        <v>70.784480920912387</v>
      </c>
      <c r="AC76" s="250">
        <f t="shared" ref="AC76:AC85" si="63">Y76/U76*100</f>
        <v>83.981827622014535</v>
      </c>
      <c r="AD76" s="258">
        <v>21.23</v>
      </c>
      <c r="AE76" s="257" t="s">
        <v>166</v>
      </c>
      <c r="AF76" s="257" t="s">
        <v>166</v>
      </c>
      <c r="AG76" s="257" t="s">
        <v>166</v>
      </c>
      <c r="AH76" s="257">
        <v>733</v>
      </c>
      <c r="AI76" s="256">
        <v>18.100000000000001</v>
      </c>
      <c r="AJ76" s="250">
        <v>109</v>
      </c>
      <c r="AK76" s="256">
        <v>96</v>
      </c>
      <c r="AL76" s="259">
        <v>22.00888088</v>
      </c>
      <c r="AM76" s="256">
        <v>47.578105153587352</v>
      </c>
      <c r="AN76" s="255" t="s">
        <v>166</v>
      </c>
      <c r="AO76" s="255" t="s">
        <v>166</v>
      </c>
      <c r="AP76" s="251" t="s">
        <v>166</v>
      </c>
      <c r="AQ76" s="6">
        <v>1474575</v>
      </c>
      <c r="AR76" s="6">
        <v>805036</v>
      </c>
      <c r="AS76" s="6">
        <v>27808</v>
      </c>
      <c r="AT76" s="6">
        <v>777228</v>
      </c>
      <c r="AU76" s="6">
        <v>346523</v>
      </c>
      <c r="AV76" s="6">
        <v>21710</v>
      </c>
      <c r="AW76" s="6">
        <v>324813</v>
      </c>
      <c r="AX76" s="6">
        <v>323016</v>
      </c>
      <c r="AY76" s="6">
        <v>63464</v>
      </c>
      <c r="AZ76" s="6">
        <v>259552</v>
      </c>
      <c r="BA76" s="250">
        <f t="shared" ref="BA76:BA85" si="64">AS76/E76*100</f>
        <v>24.612770175780213</v>
      </c>
      <c r="BB76" s="250">
        <f t="shared" ref="BB76:BB85" si="65">AT76/F76*100</f>
        <v>57.082255857660847</v>
      </c>
      <c r="BC76" s="250">
        <f t="shared" ref="BC76:BC85" si="66">AV76/E76*100</f>
        <v>19.215450248712184</v>
      </c>
      <c r="BD76" s="250">
        <f t="shared" ref="BD76:BD85" si="67">AW76/F76*100</f>
        <v>23.855366471478629</v>
      </c>
      <c r="BE76" s="250">
        <f t="shared" ref="BE76:BE85" si="68">AY76/E76*100</f>
        <v>56.171779575507607</v>
      </c>
      <c r="BF76" s="254">
        <f t="shared" ref="BF76:BF85" si="69">AZ76/F76*100</f>
        <v>19.062377670860528</v>
      </c>
      <c r="BG76" s="253">
        <v>36.799999999999997</v>
      </c>
      <c r="BH76" s="253">
        <v>68.599999999999994</v>
      </c>
      <c r="BI76" s="6">
        <v>22886</v>
      </c>
      <c r="BJ76" s="6">
        <v>31264</v>
      </c>
      <c r="BK76" s="252" t="s">
        <v>166</v>
      </c>
      <c r="BL76" s="251" t="s">
        <v>166</v>
      </c>
      <c r="BM76" s="265">
        <v>96.2</v>
      </c>
      <c r="BN76" s="6">
        <v>7.2</v>
      </c>
      <c r="BO76" s="6">
        <v>5.8</v>
      </c>
      <c r="BP76" s="263"/>
      <c r="BQ76" s="263"/>
      <c r="BR76" s="263"/>
      <c r="BS76" s="263"/>
      <c r="BU76" s="264"/>
      <c r="BV76" s="241"/>
      <c r="BW76" s="241"/>
    </row>
    <row r="77" spans="1:75">
      <c r="A77" s="253" t="s">
        <v>82</v>
      </c>
      <c r="B77" s="260" t="s">
        <v>83</v>
      </c>
      <c r="C77" s="253" t="s">
        <v>178</v>
      </c>
      <c r="D77" s="244">
        <v>538783</v>
      </c>
      <c r="E77" s="253">
        <v>66309</v>
      </c>
      <c r="F77" s="253">
        <f t="shared" si="53"/>
        <v>472474</v>
      </c>
      <c r="G77" s="244">
        <v>23445</v>
      </c>
      <c r="H77" s="244">
        <v>368924</v>
      </c>
      <c r="I77" s="6">
        <v>3975</v>
      </c>
      <c r="J77" s="6">
        <v>24628</v>
      </c>
      <c r="K77" s="6">
        <v>38889</v>
      </c>
      <c r="L77" s="6">
        <v>78922</v>
      </c>
      <c r="M77" s="259">
        <f t="shared" si="54"/>
        <v>35.357191331493468</v>
      </c>
      <c r="N77" s="259">
        <f t="shared" si="55"/>
        <v>78.083450094608381</v>
      </c>
      <c r="O77" s="259">
        <f t="shared" si="56"/>
        <v>5.9946613581866721</v>
      </c>
      <c r="P77" s="259">
        <f t="shared" si="57"/>
        <v>5.2125619610814562</v>
      </c>
      <c r="Q77" s="259">
        <f t="shared" si="58"/>
        <v>58.648147310319864</v>
      </c>
      <c r="R77" s="259">
        <f t="shared" si="59"/>
        <v>16.703987944310164</v>
      </c>
      <c r="S77" s="6">
        <v>534135</v>
      </c>
      <c r="T77" s="6">
        <v>66016</v>
      </c>
      <c r="U77" s="6">
        <v>468119</v>
      </c>
      <c r="V77" s="6">
        <v>20903</v>
      </c>
      <c r="W77" s="6">
        <v>45113</v>
      </c>
      <c r="X77" s="6">
        <v>70641</v>
      </c>
      <c r="Y77" s="6">
        <v>397478</v>
      </c>
      <c r="Z77" s="250">
        <f t="shared" si="60"/>
        <v>31.663536112457585</v>
      </c>
      <c r="AA77" s="250">
        <f t="shared" si="61"/>
        <v>15.090393681948393</v>
      </c>
      <c r="AB77" s="250">
        <f t="shared" si="62"/>
        <v>68.336463887542408</v>
      </c>
      <c r="AC77" s="250">
        <f t="shared" si="63"/>
        <v>84.909606318051615</v>
      </c>
      <c r="AD77" s="258">
        <v>17.649999999999999</v>
      </c>
      <c r="AE77" s="257" t="s">
        <v>166</v>
      </c>
      <c r="AF77" s="257" t="s">
        <v>166</v>
      </c>
      <c r="AG77" s="257" t="s">
        <v>166</v>
      </c>
      <c r="AH77" s="257">
        <v>733</v>
      </c>
      <c r="AI77" s="256">
        <v>18.8</v>
      </c>
      <c r="AJ77" s="256">
        <v>94</v>
      </c>
      <c r="AK77" s="256">
        <v>81</v>
      </c>
      <c r="AL77" s="256">
        <v>20.308220330000001</v>
      </c>
      <c r="AM77" s="250">
        <v>48.998881610480908</v>
      </c>
      <c r="AN77" s="255" t="s">
        <v>166</v>
      </c>
      <c r="AO77" s="255" t="s">
        <v>166</v>
      </c>
      <c r="AP77" s="251" t="s">
        <v>166</v>
      </c>
      <c r="AQ77" s="6">
        <v>538783</v>
      </c>
      <c r="AR77" s="6">
        <v>285284</v>
      </c>
      <c r="AS77" s="6">
        <v>14204</v>
      </c>
      <c r="AT77" s="6">
        <v>271080</v>
      </c>
      <c r="AU77" s="6">
        <v>141806</v>
      </c>
      <c r="AV77" s="6">
        <v>13805</v>
      </c>
      <c r="AW77" s="6">
        <v>128001</v>
      </c>
      <c r="AX77" s="6">
        <v>111693</v>
      </c>
      <c r="AY77" s="6">
        <v>38300</v>
      </c>
      <c r="AZ77" s="6">
        <v>73393</v>
      </c>
      <c r="BA77" s="250">
        <f t="shared" si="64"/>
        <v>21.420923253253708</v>
      </c>
      <c r="BB77" s="250">
        <f t="shared" si="65"/>
        <v>57.374585691487788</v>
      </c>
      <c r="BC77" s="250">
        <f t="shared" si="66"/>
        <v>20.819194981073458</v>
      </c>
      <c r="BD77" s="250">
        <f t="shared" si="67"/>
        <v>27.091649487590853</v>
      </c>
      <c r="BE77" s="250">
        <f t="shared" si="68"/>
        <v>57.759881765672837</v>
      </c>
      <c r="BF77" s="254">
        <f t="shared" si="69"/>
        <v>15.533764820921364</v>
      </c>
      <c r="BG77" s="253">
        <v>39.200000000000003</v>
      </c>
      <c r="BH77" s="253">
        <v>70.2</v>
      </c>
      <c r="BI77" s="6">
        <v>22175</v>
      </c>
      <c r="BJ77" s="6">
        <v>31358</v>
      </c>
      <c r="BK77" s="252" t="s">
        <v>166</v>
      </c>
      <c r="BL77" s="251" t="s">
        <v>166</v>
      </c>
      <c r="BM77" s="250">
        <v>92.8</v>
      </c>
      <c r="BN77" s="6">
        <v>7</v>
      </c>
      <c r="BO77" s="6">
        <v>4.7</v>
      </c>
      <c r="BP77" s="263"/>
      <c r="BQ77" s="263"/>
      <c r="BR77" s="263"/>
      <c r="BS77" s="263"/>
    </row>
    <row r="78" spans="1:75">
      <c r="A78" s="253" t="s">
        <v>98</v>
      </c>
      <c r="B78" s="260" t="s">
        <v>99</v>
      </c>
      <c r="C78" s="253" t="s">
        <v>179</v>
      </c>
      <c r="D78" s="244">
        <v>75786</v>
      </c>
      <c r="E78" s="253">
        <v>12326</v>
      </c>
      <c r="F78" s="253">
        <f t="shared" si="53"/>
        <v>63460</v>
      </c>
      <c r="G78" s="244">
        <v>4280</v>
      </c>
      <c r="H78" s="244">
        <v>49196</v>
      </c>
      <c r="I78" s="6">
        <v>1121</v>
      </c>
      <c r="J78" s="6">
        <v>3932</v>
      </c>
      <c r="K78" s="6">
        <v>6925</v>
      </c>
      <c r="L78" s="6">
        <v>10332</v>
      </c>
      <c r="M78" s="259">
        <f t="shared" si="54"/>
        <v>34.723349018335227</v>
      </c>
      <c r="N78" s="259">
        <f t="shared" si="55"/>
        <v>77.522849038764576</v>
      </c>
      <c r="O78" s="259">
        <f t="shared" si="56"/>
        <v>9.094596787278924</v>
      </c>
      <c r="P78" s="259">
        <f t="shared" si="57"/>
        <v>6.196028994642294</v>
      </c>
      <c r="Q78" s="259">
        <f t="shared" si="58"/>
        <v>56.182054194385856</v>
      </c>
      <c r="R78" s="259">
        <f t="shared" si="59"/>
        <v>16.28112196659313</v>
      </c>
      <c r="S78" s="6">
        <v>75786</v>
      </c>
      <c r="T78" s="6">
        <v>12326</v>
      </c>
      <c r="U78" s="6">
        <v>63460</v>
      </c>
      <c r="V78" s="6">
        <v>4695</v>
      </c>
      <c r="W78" s="6">
        <v>7631</v>
      </c>
      <c r="X78" s="6">
        <v>13199</v>
      </c>
      <c r="Y78" s="6">
        <v>50261</v>
      </c>
      <c r="Z78" s="250">
        <f t="shared" si="60"/>
        <v>38.090215803991562</v>
      </c>
      <c r="AA78" s="250">
        <f t="shared" si="61"/>
        <v>20.798928458871728</v>
      </c>
      <c r="AB78" s="250">
        <f t="shared" si="62"/>
        <v>61.909784196008431</v>
      </c>
      <c r="AC78" s="250">
        <f t="shared" si="63"/>
        <v>79.201071541128272</v>
      </c>
      <c r="AD78" s="258">
        <v>17.46</v>
      </c>
      <c r="AE78" s="257" t="s">
        <v>166</v>
      </c>
      <c r="AF78" s="257" t="s">
        <v>166</v>
      </c>
      <c r="AG78" s="257" t="s">
        <v>166</v>
      </c>
      <c r="AH78" s="257">
        <v>747</v>
      </c>
      <c r="AI78" s="250">
        <v>19.5</v>
      </c>
      <c r="AJ78" s="250">
        <v>88</v>
      </c>
      <c r="AK78" s="256">
        <v>71</v>
      </c>
      <c r="AL78" s="250">
        <v>22.669251899999999</v>
      </c>
      <c r="AM78" s="250">
        <v>48.622258998758795</v>
      </c>
      <c r="AN78" s="255" t="s">
        <v>166</v>
      </c>
      <c r="AO78" s="255" t="s">
        <v>166</v>
      </c>
      <c r="AP78" s="251" t="s">
        <v>166</v>
      </c>
      <c r="AQ78" s="6">
        <v>75786</v>
      </c>
      <c r="AR78" s="6">
        <v>34201</v>
      </c>
      <c r="AS78" s="6">
        <v>2360</v>
      </c>
      <c r="AT78" s="6">
        <v>31841</v>
      </c>
      <c r="AU78" s="6">
        <v>25182</v>
      </c>
      <c r="AV78" s="6">
        <v>3139</v>
      </c>
      <c r="AW78" s="6">
        <v>22043</v>
      </c>
      <c r="AX78" s="6">
        <v>16403</v>
      </c>
      <c r="AY78" s="6">
        <v>6827</v>
      </c>
      <c r="AZ78" s="6">
        <v>9576</v>
      </c>
      <c r="BA78" s="250">
        <f t="shared" si="64"/>
        <v>19.146519552166154</v>
      </c>
      <c r="BB78" s="250">
        <f t="shared" si="65"/>
        <v>50.174913331232275</v>
      </c>
      <c r="BC78" s="250">
        <f t="shared" si="66"/>
        <v>25.466493590783713</v>
      </c>
      <c r="BD78" s="250">
        <f t="shared" si="67"/>
        <v>34.735266309486292</v>
      </c>
      <c r="BE78" s="250">
        <f t="shared" si="68"/>
        <v>55.386986857050132</v>
      </c>
      <c r="BF78" s="254">
        <f t="shared" si="69"/>
        <v>15.089820359281436</v>
      </c>
      <c r="BG78" s="253">
        <v>37.700000000000003</v>
      </c>
      <c r="BH78" s="253">
        <v>69.099999999999994</v>
      </c>
      <c r="BI78" s="6">
        <v>16825</v>
      </c>
      <c r="BJ78" s="6">
        <v>25838</v>
      </c>
      <c r="BK78" s="252" t="s">
        <v>166</v>
      </c>
      <c r="BL78" s="251" t="s">
        <v>166</v>
      </c>
      <c r="BM78" s="250" t="s">
        <v>166</v>
      </c>
      <c r="BN78" s="6" t="s">
        <v>282</v>
      </c>
      <c r="BO78" s="6" t="s">
        <v>282</v>
      </c>
    </row>
    <row r="79" spans="1:75">
      <c r="A79" s="253" t="s">
        <v>110</v>
      </c>
      <c r="B79" s="260" t="s">
        <v>111</v>
      </c>
      <c r="C79" s="253" t="s">
        <v>180</v>
      </c>
      <c r="D79" s="244">
        <v>378088</v>
      </c>
      <c r="E79" s="253">
        <v>41663</v>
      </c>
      <c r="F79" s="253">
        <f t="shared" si="53"/>
        <v>336425</v>
      </c>
      <c r="G79" s="244">
        <v>15620</v>
      </c>
      <c r="H79" s="244">
        <v>253293</v>
      </c>
      <c r="I79" s="6">
        <v>2976</v>
      </c>
      <c r="J79" s="6">
        <v>18914</v>
      </c>
      <c r="K79" s="6">
        <v>23067</v>
      </c>
      <c r="L79" s="6">
        <v>64218</v>
      </c>
      <c r="M79" s="259">
        <f t="shared" si="54"/>
        <v>37.491299234332622</v>
      </c>
      <c r="N79" s="259">
        <f t="shared" si="55"/>
        <v>75.289589061455004</v>
      </c>
      <c r="O79" s="259">
        <f t="shared" si="56"/>
        <v>7.143028586515614</v>
      </c>
      <c r="P79" s="259">
        <f t="shared" si="57"/>
        <v>5.6220554358326522</v>
      </c>
      <c r="Q79" s="259">
        <f t="shared" si="58"/>
        <v>55.365672179151773</v>
      </c>
      <c r="R79" s="259">
        <f t="shared" si="59"/>
        <v>19.088355502712343</v>
      </c>
      <c r="S79" s="6">
        <v>378088</v>
      </c>
      <c r="T79" s="6">
        <v>41663</v>
      </c>
      <c r="U79" s="6">
        <v>336425</v>
      </c>
      <c r="V79" s="6">
        <v>11444</v>
      </c>
      <c r="W79" s="6">
        <v>30219</v>
      </c>
      <c r="X79" s="6">
        <v>43360</v>
      </c>
      <c r="Y79" s="6">
        <v>293065</v>
      </c>
      <c r="Z79" s="250">
        <f t="shared" si="60"/>
        <v>27.468017185512327</v>
      </c>
      <c r="AA79" s="250">
        <f t="shared" si="61"/>
        <v>12.888459537787025</v>
      </c>
      <c r="AB79" s="250">
        <f t="shared" si="62"/>
        <v>72.531982814487677</v>
      </c>
      <c r="AC79" s="250">
        <f t="shared" si="63"/>
        <v>87.111540462212972</v>
      </c>
      <c r="AD79" s="258">
        <v>18.829999999999998</v>
      </c>
      <c r="AE79" s="257" t="s">
        <v>166</v>
      </c>
      <c r="AF79" s="257" t="s">
        <v>166</v>
      </c>
      <c r="AG79" s="257" t="s">
        <v>166</v>
      </c>
      <c r="AH79" s="257">
        <v>769</v>
      </c>
      <c r="AI79" s="256">
        <v>21.9</v>
      </c>
      <c r="AJ79" s="250">
        <v>100</v>
      </c>
      <c r="AK79" s="256">
        <v>82</v>
      </c>
      <c r="AL79" s="250">
        <v>25.573113549999999</v>
      </c>
      <c r="AM79" s="250">
        <v>49.483808019328166</v>
      </c>
      <c r="AN79" s="255" t="s">
        <v>166</v>
      </c>
      <c r="AO79" s="255" t="s">
        <v>166</v>
      </c>
      <c r="AP79" s="251" t="s">
        <v>166</v>
      </c>
      <c r="AQ79" s="6">
        <v>378088</v>
      </c>
      <c r="AR79" s="6">
        <v>193831</v>
      </c>
      <c r="AS79" s="6">
        <v>10181</v>
      </c>
      <c r="AT79" s="6">
        <v>183650</v>
      </c>
      <c r="AU79" s="6">
        <v>97618</v>
      </c>
      <c r="AV79" s="6">
        <v>8307</v>
      </c>
      <c r="AW79" s="6">
        <v>89311</v>
      </c>
      <c r="AX79" s="6">
        <v>86639</v>
      </c>
      <c r="AY79" s="6">
        <v>23175</v>
      </c>
      <c r="AZ79" s="6">
        <v>63464</v>
      </c>
      <c r="BA79" s="250">
        <f t="shared" si="64"/>
        <v>24.436550416436649</v>
      </c>
      <c r="BB79" s="250">
        <f t="shared" si="65"/>
        <v>54.588689901166674</v>
      </c>
      <c r="BC79" s="250">
        <f t="shared" si="66"/>
        <v>19.938554592804167</v>
      </c>
      <c r="BD79" s="250">
        <f t="shared" si="67"/>
        <v>26.547075871293753</v>
      </c>
      <c r="BE79" s="250">
        <f t="shared" si="68"/>
        <v>55.624894990759188</v>
      </c>
      <c r="BF79" s="254">
        <f t="shared" si="69"/>
        <v>18.864234227539569</v>
      </c>
      <c r="BG79" s="253">
        <v>36.200000000000003</v>
      </c>
      <c r="BH79" s="253">
        <v>69.900000000000006</v>
      </c>
      <c r="BI79" s="6">
        <v>26215</v>
      </c>
      <c r="BJ79" s="6">
        <v>32318</v>
      </c>
      <c r="BK79" s="252" t="s">
        <v>166</v>
      </c>
      <c r="BL79" s="251" t="s">
        <v>166</v>
      </c>
      <c r="BM79" s="250">
        <v>104.6</v>
      </c>
      <c r="BN79" s="6">
        <v>8.4</v>
      </c>
      <c r="BO79" s="6">
        <v>9.6999999999999993</v>
      </c>
    </row>
    <row r="80" spans="1:75">
      <c r="A80" s="253" t="s">
        <v>60</v>
      </c>
      <c r="B80" s="260" t="s">
        <v>61</v>
      </c>
      <c r="C80" s="253" t="s">
        <v>181</v>
      </c>
      <c r="D80" s="244">
        <v>123594</v>
      </c>
      <c r="E80" s="253">
        <v>14157</v>
      </c>
      <c r="F80" s="253">
        <f t="shared" si="53"/>
        <v>109437</v>
      </c>
      <c r="G80" s="244">
        <v>5260</v>
      </c>
      <c r="H80" s="244">
        <v>86086</v>
      </c>
      <c r="I80" s="6">
        <v>614</v>
      </c>
      <c r="J80" s="6">
        <v>3569</v>
      </c>
      <c r="K80" s="6">
        <v>8283</v>
      </c>
      <c r="L80" s="6">
        <v>19782</v>
      </c>
      <c r="M80" s="259">
        <f t="shared" si="54"/>
        <v>37.154764427491699</v>
      </c>
      <c r="N80" s="259">
        <f t="shared" si="55"/>
        <v>78.662609537907656</v>
      </c>
      <c r="O80" s="259">
        <f t="shared" si="56"/>
        <v>4.337077064349792</v>
      </c>
      <c r="P80" s="259">
        <f t="shared" si="57"/>
        <v>3.2612370587644031</v>
      </c>
      <c r="Q80" s="259">
        <f t="shared" si="58"/>
        <v>58.508158508158502</v>
      </c>
      <c r="R80" s="259">
        <f t="shared" si="59"/>
        <v>18.07615340332794</v>
      </c>
      <c r="S80" s="6">
        <v>122828</v>
      </c>
      <c r="T80" s="6">
        <v>14108</v>
      </c>
      <c r="U80" s="6">
        <v>108720</v>
      </c>
      <c r="V80" s="6">
        <v>4157</v>
      </c>
      <c r="W80" s="6">
        <v>9951</v>
      </c>
      <c r="X80" s="6">
        <v>15305</v>
      </c>
      <c r="Y80" s="6">
        <v>93415</v>
      </c>
      <c r="Z80" s="250">
        <f t="shared" si="60"/>
        <v>29.465551460164445</v>
      </c>
      <c r="AA80" s="250">
        <f t="shared" si="61"/>
        <v>14.077446651949963</v>
      </c>
      <c r="AB80" s="250">
        <f t="shared" si="62"/>
        <v>70.534448539835566</v>
      </c>
      <c r="AC80" s="250">
        <f t="shared" si="63"/>
        <v>85.92255334805003</v>
      </c>
      <c r="AD80" s="258">
        <v>15.98</v>
      </c>
      <c r="AE80" s="257" t="s">
        <v>166</v>
      </c>
      <c r="AF80" s="257" t="s">
        <v>166</v>
      </c>
      <c r="AG80" s="257" t="s">
        <v>166</v>
      </c>
      <c r="AH80" s="260">
        <v>733</v>
      </c>
      <c r="AI80" s="256">
        <v>20</v>
      </c>
      <c r="AJ80" s="253">
        <v>92</v>
      </c>
      <c r="AK80" s="256">
        <v>79</v>
      </c>
      <c r="AL80" s="250">
        <v>21.273564230000002</v>
      </c>
      <c r="AM80" s="250">
        <v>45.883800945480992</v>
      </c>
      <c r="AN80" s="255" t="s">
        <v>166</v>
      </c>
      <c r="AO80" s="255" t="s">
        <v>166</v>
      </c>
      <c r="AP80" s="251" t="s">
        <v>166</v>
      </c>
      <c r="AQ80" s="6">
        <v>123594</v>
      </c>
      <c r="AR80" s="6">
        <v>70226</v>
      </c>
      <c r="AS80" s="6">
        <v>3715</v>
      </c>
      <c r="AT80" s="6">
        <v>66511</v>
      </c>
      <c r="AU80" s="6">
        <v>27521</v>
      </c>
      <c r="AV80" s="6">
        <v>2504</v>
      </c>
      <c r="AW80" s="6">
        <v>25017</v>
      </c>
      <c r="AX80" s="6">
        <v>25847</v>
      </c>
      <c r="AY80" s="6">
        <v>7938</v>
      </c>
      <c r="AZ80" s="6">
        <v>17909</v>
      </c>
      <c r="BA80" s="250">
        <f t="shared" si="64"/>
        <v>26.24143533234442</v>
      </c>
      <c r="BB80" s="250">
        <f t="shared" si="65"/>
        <v>60.775606056452567</v>
      </c>
      <c r="BC80" s="250">
        <f t="shared" si="66"/>
        <v>17.687363141908598</v>
      </c>
      <c r="BD80" s="250">
        <f t="shared" si="67"/>
        <v>22.859727514460374</v>
      </c>
      <c r="BE80" s="250">
        <f t="shared" si="68"/>
        <v>56.071201525746986</v>
      </c>
      <c r="BF80" s="254">
        <f t="shared" si="69"/>
        <v>16.364666429087055</v>
      </c>
      <c r="BG80" s="253">
        <v>38.9</v>
      </c>
      <c r="BH80" s="253">
        <v>74.400000000000006</v>
      </c>
      <c r="BI80" s="6">
        <v>25477</v>
      </c>
      <c r="BJ80" s="6">
        <v>33609</v>
      </c>
      <c r="BK80" s="252" t="s">
        <v>166</v>
      </c>
      <c r="BL80" s="251" t="s">
        <v>166</v>
      </c>
      <c r="BM80" s="250">
        <v>97.3</v>
      </c>
      <c r="BN80" s="6">
        <v>4</v>
      </c>
      <c r="BO80" s="6">
        <v>3.2</v>
      </c>
    </row>
    <row r="81" spans="1:67">
      <c r="A81" s="253" t="s">
        <v>138</v>
      </c>
      <c r="B81" s="260" t="s">
        <v>139</v>
      </c>
      <c r="C81" s="253" t="s">
        <v>182</v>
      </c>
      <c r="D81" s="244">
        <v>400645</v>
      </c>
      <c r="E81" s="253">
        <v>49707</v>
      </c>
      <c r="F81" s="253">
        <f t="shared" si="53"/>
        <v>350938</v>
      </c>
      <c r="G81" s="244">
        <v>14193</v>
      </c>
      <c r="H81" s="244">
        <v>258115</v>
      </c>
      <c r="I81" s="6">
        <v>2913</v>
      </c>
      <c r="J81" s="6">
        <v>25160</v>
      </c>
      <c r="K81" s="6">
        <v>32601</v>
      </c>
      <c r="L81" s="6">
        <v>67663</v>
      </c>
      <c r="M81" s="259">
        <f t="shared" si="54"/>
        <v>28.553322469672281</v>
      </c>
      <c r="N81" s="259">
        <f t="shared" si="55"/>
        <v>73.550028780012425</v>
      </c>
      <c r="O81" s="259">
        <f t="shared" si="56"/>
        <v>5.8603416017864687</v>
      </c>
      <c r="P81" s="259">
        <f t="shared" si="57"/>
        <v>7.1693575503365263</v>
      </c>
      <c r="Q81" s="259">
        <f t="shared" si="58"/>
        <v>65.586335928541246</v>
      </c>
      <c r="R81" s="259">
        <f t="shared" si="59"/>
        <v>19.28061366965105</v>
      </c>
      <c r="S81" s="6">
        <v>396220</v>
      </c>
      <c r="T81" s="6">
        <v>49464</v>
      </c>
      <c r="U81" s="6">
        <v>346756</v>
      </c>
      <c r="V81" s="6">
        <v>18787</v>
      </c>
      <c r="W81" s="6">
        <v>30677</v>
      </c>
      <c r="X81" s="6">
        <v>70931</v>
      </c>
      <c r="Y81" s="6">
        <v>275825</v>
      </c>
      <c r="Z81" s="250">
        <f t="shared" si="60"/>
        <v>37.981158013909102</v>
      </c>
      <c r="AA81" s="250">
        <f t="shared" si="61"/>
        <v>20.455594135357426</v>
      </c>
      <c r="AB81" s="250">
        <f t="shared" si="62"/>
        <v>62.018841986090891</v>
      </c>
      <c r="AC81" s="250">
        <f t="shared" si="63"/>
        <v>79.54440586464257</v>
      </c>
      <c r="AD81" s="258">
        <v>16.829999999999998</v>
      </c>
      <c r="AE81" s="257" t="s">
        <v>166</v>
      </c>
      <c r="AF81" s="257" t="s">
        <v>166</v>
      </c>
      <c r="AG81" s="257" t="s">
        <v>166</v>
      </c>
      <c r="AH81" s="257">
        <v>733</v>
      </c>
      <c r="AI81" s="256">
        <v>20.9</v>
      </c>
      <c r="AJ81" s="250">
        <v>96</v>
      </c>
      <c r="AK81" s="256">
        <v>86</v>
      </c>
      <c r="AL81" s="250">
        <v>26.463543080000001</v>
      </c>
      <c r="AM81" s="250">
        <v>51.919840100988843</v>
      </c>
      <c r="AN81" s="255" t="s">
        <v>166</v>
      </c>
      <c r="AO81" s="255" t="s">
        <v>166</v>
      </c>
      <c r="AP81" s="251" t="s">
        <v>166</v>
      </c>
      <c r="AQ81" s="6">
        <v>400645</v>
      </c>
      <c r="AR81" s="6">
        <v>198475</v>
      </c>
      <c r="AS81" s="6">
        <v>8533</v>
      </c>
      <c r="AT81" s="6">
        <v>189942</v>
      </c>
      <c r="AU81" s="6">
        <v>101542</v>
      </c>
      <c r="AV81" s="6">
        <v>8536</v>
      </c>
      <c r="AW81" s="6">
        <v>93006</v>
      </c>
      <c r="AX81" s="6">
        <v>100628</v>
      </c>
      <c r="AY81" s="6">
        <v>32638</v>
      </c>
      <c r="AZ81" s="6">
        <v>67990</v>
      </c>
      <c r="BA81" s="250">
        <f t="shared" si="64"/>
        <v>17.166596254048724</v>
      </c>
      <c r="BB81" s="250">
        <f t="shared" si="65"/>
        <v>54.124090295151852</v>
      </c>
      <c r="BC81" s="250">
        <f t="shared" si="66"/>
        <v>17.172631621300823</v>
      </c>
      <c r="BD81" s="250">
        <f t="shared" si="67"/>
        <v>26.502117183092171</v>
      </c>
      <c r="BE81" s="250">
        <f t="shared" si="68"/>
        <v>65.66077212465045</v>
      </c>
      <c r="BF81" s="254">
        <f t="shared" si="69"/>
        <v>19.373792521755981</v>
      </c>
      <c r="BG81" s="253">
        <v>27</v>
      </c>
      <c r="BH81" s="253">
        <v>64.599999999999994</v>
      </c>
      <c r="BI81" s="6">
        <v>20092</v>
      </c>
      <c r="BJ81" s="6">
        <v>27047</v>
      </c>
      <c r="BK81" s="252" t="s">
        <v>166</v>
      </c>
      <c r="BL81" s="251" t="s">
        <v>166</v>
      </c>
      <c r="BM81" s="250">
        <v>80.599999999999994</v>
      </c>
      <c r="BN81" s="6">
        <v>2.1</v>
      </c>
      <c r="BO81" s="6">
        <v>2.8</v>
      </c>
    </row>
    <row r="82" spans="1:67">
      <c r="A82" s="253" t="s">
        <v>183</v>
      </c>
      <c r="B82" s="260" t="s">
        <v>153</v>
      </c>
      <c r="C82" s="253" t="s">
        <v>184</v>
      </c>
      <c r="D82" s="244">
        <v>377302</v>
      </c>
      <c r="E82" s="253">
        <v>45815</v>
      </c>
      <c r="F82" s="253">
        <f t="shared" si="53"/>
        <v>331487</v>
      </c>
      <c r="G82" s="244">
        <v>13110</v>
      </c>
      <c r="H82" s="244">
        <v>248539</v>
      </c>
      <c r="I82" s="6">
        <v>2487</v>
      </c>
      <c r="J82" s="6">
        <v>19360</v>
      </c>
      <c r="K82" s="6">
        <v>30218</v>
      </c>
      <c r="L82" s="6">
        <v>63588</v>
      </c>
      <c r="M82" s="259">
        <f t="shared" si="54"/>
        <v>28.615082396595003</v>
      </c>
      <c r="N82" s="259">
        <f t="shared" si="55"/>
        <v>74.976997589649059</v>
      </c>
      <c r="O82" s="259">
        <f t="shared" si="56"/>
        <v>5.4283531594455967</v>
      </c>
      <c r="P82" s="259">
        <f t="shared" si="57"/>
        <v>5.8403496969715256</v>
      </c>
      <c r="Q82" s="259">
        <f t="shared" si="58"/>
        <v>65.956564443959394</v>
      </c>
      <c r="R82" s="259">
        <f t="shared" si="59"/>
        <v>19.182652713379408</v>
      </c>
      <c r="S82" s="6">
        <v>367571</v>
      </c>
      <c r="T82" s="6">
        <v>45449</v>
      </c>
      <c r="U82" s="6">
        <v>322122</v>
      </c>
      <c r="V82" s="6">
        <v>18312</v>
      </c>
      <c r="W82" s="6">
        <v>27137</v>
      </c>
      <c r="X82" s="6">
        <v>68956</v>
      </c>
      <c r="Y82" s="6">
        <v>253166</v>
      </c>
      <c r="Z82" s="250">
        <f t="shared" si="60"/>
        <v>40.291315540495944</v>
      </c>
      <c r="AA82" s="250">
        <f t="shared" si="61"/>
        <v>21.406796182812723</v>
      </c>
      <c r="AB82" s="250">
        <f t="shared" si="62"/>
        <v>59.708684459504056</v>
      </c>
      <c r="AC82" s="250">
        <f t="shared" si="63"/>
        <v>78.593203817187273</v>
      </c>
      <c r="AD82" s="258">
        <v>17.649999999999999</v>
      </c>
      <c r="AE82" s="257" t="s">
        <v>166</v>
      </c>
      <c r="AF82" s="257" t="s">
        <v>166</v>
      </c>
      <c r="AG82" s="257" t="s">
        <v>166</v>
      </c>
      <c r="AH82" s="257">
        <v>817</v>
      </c>
      <c r="AI82" s="256">
        <v>19.899999999999999</v>
      </c>
      <c r="AJ82" s="250">
        <v>92</v>
      </c>
      <c r="AK82" s="256">
        <v>75</v>
      </c>
      <c r="AL82" s="250">
        <v>28.359981250000001</v>
      </c>
      <c r="AM82" s="250">
        <v>51.384115431557987</v>
      </c>
      <c r="AN82" s="255" t="s">
        <v>166</v>
      </c>
      <c r="AO82" s="255" t="s">
        <v>166</v>
      </c>
      <c r="AP82" s="251" t="s">
        <v>166</v>
      </c>
      <c r="AQ82" s="6">
        <v>377302</v>
      </c>
      <c r="AR82" s="6">
        <v>179885</v>
      </c>
      <c r="AS82" s="6">
        <v>6853</v>
      </c>
      <c r="AT82" s="6">
        <v>173032</v>
      </c>
      <c r="AU82" s="6">
        <v>109562</v>
      </c>
      <c r="AV82" s="6">
        <v>9052</v>
      </c>
      <c r="AW82" s="6">
        <v>100510</v>
      </c>
      <c r="AX82" s="6">
        <v>87855</v>
      </c>
      <c r="AY82" s="6">
        <v>29910</v>
      </c>
      <c r="AZ82" s="6">
        <v>57945</v>
      </c>
      <c r="BA82" s="250">
        <f t="shared" si="64"/>
        <v>14.957983193277311</v>
      </c>
      <c r="BB82" s="250">
        <f t="shared" si="65"/>
        <v>52.198728758593852</v>
      </c>
      <c r="BC82" s="250">
        <f t="shared" si="66"/>
        <v>19.757721270326311</v>
      </c>
      <c r="BD82" s="250">
        <f t="shared" si="67"/>
        <v>30.320947729473552</v>
      </c>
      <c r="BE82" s="250">
        <f t="shared" si="68"/>
        <v>65.284295536396371</v>
      </c>
      <c r="BF82" s="254">
        <f t="shared" si="69"/>
        <v>17.480323511932593</v>
      </c>
      <c r="BG82" s="253">
        <v>26.5</v>
      </c>
      <c r="BH82" s="253">
        <v>66.7</v>
      </c>
      <c r="BI82" s="6">
        <v>17791</v>
      </c>
      <c r="BJ82" s="6">
        <v>27848</v>
      </c>
      <c r="BK82" s="252" t="s">
        <v>166</v>
      </c>
      <c r="BL82" s="251" t="s">
        <v>166</v>
      </c>
      <c r="BM82" s="250">
        <v>96.9</v>
      </c>
      <c r="BN82" s="6">
        <v>6.3</v>
      </c>
      <c r="BO82" s="6">
        <v>5.0999999999999996</v>
      </c>
    </row>
    <row r="83" spans="1:67">
      <c r="A83" s="253" t="s">
        <v>100</v>
      </c>
      <c r="B83" s="260" t="s">
        <v>101</v>
      </c>
      <c r="C83" s="253" t="s">
        <v>185</v>
      </c>
      <c r="D83" s="244">
        <v>291192</v>
      </c>
      <c r="E83" s="253">
        <v>29684</v>
      </c>
      <c r="F83" s="253">
        <f t="shared" si="53"/>
        <v>261508</v>
      </c>
      <c r="G83" s="244">
        <v>12835</v>
      </c>
      <c r="H83" s="244">
        <v>214750</v>
      </c>
      <c r="I83" s="6">
        <v>2262</v>
      </c>
      <c r="J83" s="6">
        <v>10885</v>
      </c>
      <c r="K83" s="6">
        <v>14587</v>
      </c>
      <c r="L83" s="6">
        <v>35873</v>
      </c>
      <c r="M83" s="259">
        <f t="shared" si="54"/>
        <v>43.238781835332162</v>
      </c>
      <c r="N83" s="259">
        <f t="shared" si="55"/>
        <v>82.11985866589167</v>
      </c>
      <c r="O83" s="259">
        <f t="shared" si="56"/>
        <v>7.620266810402911</v>
      </c>
      <c r="P83" s="259">
        <f t="shared" si="57"/>
        <v>4.1623965614818665</v>
      </c>
      <c r="Q83" s="259">
        <f t="shared" si="58"/>
        <v>49.140951354264921</v>
      </c>
      <c r="R83" s="259">
        <f t="shared" si="59"/>
        <v>13.717744772626459</v>
      </c>
      <c r="S83" s="6">
        <v>282000</v>
      </c>
      <c r="T83" s="6">
        <v>29079</v>
      </c>
      <c r="U83" s="6">
        <v>252921</v>
      </c>
      <c r="V83" s="6">
        <v>12141</v>
      </c>
      <c r="W83" s="6">
        <v>16938</v>
      </c>
      <c r="X83" s="6">
        <v>41428</v>
      </c>
      <c r="Y83" s="6">
        <v>211493</v>
      </c>
      <c r="Z83" s="250">
        <f t="shared" si="60"/>
        <v>41.751779634787987</v>
      </c>
      <c r="AA83" s="250">
        <f t="shared" si="61"/>
        <v>16.379818204103259</v>
      </c>
      <c r="AB83" s="250">
        <f t="shared" si="62"/>
        <v>58.248220365212013</v>
      </c>
      <c r="AC83" s="250">
        <f t="shared" si="63"/>
        <v>83.620181795896741</v>
      </c>
      <c r="AD83" s="258">
        <v>22.13</v>
      </c>
      <c r="AE83" s="257" t="s">
        <v>166</v>
      </c>
      <c r="AF83" s="257" t="s">
        <v>166</v>
      </c>
      <c r="AG83" s="257" t="s">
        <v>166</v>
      </c>
      <c r="AH83" s="257">
        <v>817</v>
      </c>
      <c r="AI83" s="256">
        <v>16.3</v>
      </c>
      <c r="AJ83" s="250">
        <v>106</v>
      </c>
      <c r="AK83" s="256">
        <v>86</v>
      </c>
      <c r="AL83" s="250">
        <v>21.907551689999998</v>
      </c>
      <c r="AM83" s="250">
        <v>46.317776589592228</v>
      </c>
      <c r="AN83" s="255" t="s">
        <v>166</v>
      </c>
      <c r="AO83" s="255" t="s">
        <v>166</v>
      </c>
      <c r="AP83" s="251" t="s">
        <v>166</v>
      </c>
      <c r="AQ83" s="6">
        <v>291192</v>
      </c>
      <c r="AR83" s="6">
        <v>150629</v>
      </c>
      <c r="AS83" s="6">
        <v>5799</v>
      </c>
      <c r="AT83" s="6">
        <v>144830</v>
      </c>
      <c r="AU83" s="6">
        <v>99832</v>
      </c>
      <c r="AV83" s="6">
        <v>9793</v>
      </c>
      <c r="AW83" s="6">
        <v>90039</v>
      </c>
      <c r="AX83" s="6">
        <v>40731</v>
      </c>
      <c r="AY83" s="6">
        <v>14092</v>
      </c>
      <c r="AZ83" s="6">
        <v>26639</v>
      </c>
      <c r="BA83" s="250">
        <f t="shared" si="64"/>
        <v>19.535776849481202</v>
      </c>
      <c r="BB83" s="250">
        <f t="shared" si="65"/>
        <v>55.382626917723357</v>
      </c>
      <c r="BC83" s="250">
        <f t="shared" si="66"/>
        <v>32.990836814445487</v>
      </c>
      <c r="BD83" s="250">
        <f t="shared" si="67"/>
        <v>34.430686632913712</v>
      </c>
      <c r="BE83" s="250">
        <f t="shared" si="68"/>
        <v>47.473386336073304</v>
      </c>
      <c r="BF83" s="254">
        <f t="shared" si="69"/>
        <v>10.186686449362927</v>
      </c>
      <c r="BG83" s="253">
        <v>45.4</v>
      </c>
      <c r="BH83" s="253">
        <v>78.2</v>
      </c>
      <c r="BI83" s="6">
        <v>17101</v>
      </c>
      <c r="BJ83" s="6">
        <v>35624</v>
      </c>
      <c r="BK83" s="252" t="s">
        <v>166</v>
      </c>
      <c r="BL83" s="251" t="s">
        <v>166</v>
      </c>
      <c r="BM83" s="250">
        <v>106.3</v>
      </c>
      <c r="BN83" s="6">
        <v>3.9</v>
      </c>
      <c r="BO83" s="6">
        <v>4.2</v>
      </c>
    </row>
    <row r="84" spans="1:67">
      <c r="A84" s="253" t="s">
        <v>106</v>
      </c>
      <c r="B84" s="260" t="s">
        <v>107</v>
      </c>
      <c r="C84" s="253" t="s">
        <v>186</v>
      </c>
      <c r="D84" s="244">
        <v>50100</v>
      </c>
      <c r="E84" s="253">
        <v>5090</v>
      </c>
      <c r="F84" s="253">
        <f t="shared" si="53"/>
        <v>45010</v>
      </c>
      <c r="G84" s="244">
        <v>2657</v>
      </c>
      <c r="H84" s="244">
        <v>37149</v>
      </c>
      <c r="I84" s="6">
        <v>221</v>
      </c>
      <c r="J84" s="6">
        <v>1624</v>
      </c>
      <c r="K84" s="6">
        <v>2212</v>
      </c>
      <c r="L84" s="6">
        <v>6237</v>
      </c>
      <c r="M84" s="259">
        <f t="shared" si="54"/>
        <v>52.200392927308449</v>
      </c>
      <c r="N84" s="259">
        <f t="shared" si="55"/>
        <v>82.534992223950226</v>
      </c>
      <c r="O84" s="259">
        <f t="shared" si="56"/>
        <v>4.3418467583497051</v>
      </c>
      <c r="P84" s="259">
        <f t="shared" si="57"/>
        <v>3.6080870917573873</v>
      </c>
      <c r="Q84" s="259">
        <f t="shared" si="58"/>
        <v>43.457760314341847</v>
      </c>
      <c r="R84" s="259">
        <f t="shared" si="59"/>
        <v>13.856920684292378</v>
      </c>
      <c r="S84" s="6">
        <v>48038</v>
      </c>
      <c r="T84" s="6">
        <v>4894</v>
      </c>
      <c r="U84" s="6">
        <v>43144</v>
      </c>
      <c r="V84" s="6">
        <v>1943</v>
      </c>
      <c r="W84" s="6">
        <v>2951</v>
      </c>
      <c r="X84" s="6">
        <v>7996</v>
      </c>
      <c r="Y84" s="6">
        <v>35148</v>
      </c>
      <c r="Z84" s="250">
        <f t="shared" si="60"/>
        <v>39.701675521046184</v>
      </c>
      <c r="AA84" s="250">
        <f t="shared" si="61"/>
        <v>18.533283886519563</v>
      </c>
      <c r="AB84" s="250">
        <f t="shared" si="62"/>
        <v>60.298324478953823</v>
      </c>
      <c r="AC84" s="250">
        <f t="shared" si="63"/>
        <v>81.466716113480445</v>
      </c>
      <c r="AD84" s="258">
        <v>17.829999999999998</v>
      </c>
      <c r="AE84" s="257" t="s">
        <v>166</v>
      </c>
      <c r="AF84" s="257" t="s">
        <v>166</v>
      </c>
      <c r="AG84" s="257" t="s">
        <v>166</v>
      </c>
      <c r="AH84" s="260">
        <v>733</v>
      </c>
      <c r="AI84" s="253">
        <v>20.399999999999999</v>
      </c>
      <c r="AJ84" s="253">
        <v>94</v>
      </c>
      <c r="AK84" s="253">
        <v>87</v>
      </c>
      <c r="AL84" s="250">
        <v>25.868440499999998</v>
      </c>
      <c r="AM84" s="250">
        <v>48.764385221078129</v>
      </c>
      <c r="AN84" s="255" t="s">
        <v>166</v>
      </c>
      <c r="AO84" s="255" t="s">
        <v>166</v>
      </c>
      <c r="AP84" s="251" t="s">
        <v>166</v>
      </c>
      <c r="AQ84" s="6">
        <v>50100</v>
      </c>
      <c r="AR84" s="6">
        <v>23375</v>
      </c>
      <c r="AS84" s="6">
        <v>1075</v>
      </c>
      <c r="AT84" s="6">
        <v>22300</v>
      </c>
      <c r="AU84" s="6">
        <v>21030</v>
      </c>
      <c r="AV84" s="6">
        <v>2111</v>
      </c>
      <c r="AW84" s="6">
        <v>18919</v>
      </c>
      <c r="AX84" s="6">
        <v>5695</v>
      </c>
      <c r="AY84" s="6">
        <v>1904</v>
      </c>
      <c r="AZ84" s="6">
        <v>3791</v>
      </c>
      <c r="BA84" s="250">
        <f t="shared" si="64"/>
        <v>21.119842829076621</v>
      </c>
      <c r="BB84" s="250">
        <f t="shared" si="65"/>
        <v>49.544545656520775</v>
      </c>
      <c r="BC84" s="250">
        <f t="shared" si="66"/>
        <v>41.473477406679763</v>
      </c>
      <c r="BD84" s="250">
        <f t="shared" si="67"/>
        <v>42.032881581870697</v>
      </c>
      <c r="BE84" s="250">
        <f t="shared" si="68"/>
        <v>37.40667976424362</v>
      </c>
      <c r="BF84" s="254">
        <f t="shared" si="69"/>
        <v>8.4225727616085315</v>
      </c>
      <c r="BG84" s="253">
        <v>58.6</v>
      </c>
      <c r="BH84" s="253">
        <v>78.900000000000006</v>
      </c>
      <c r="BI84" s="6">
        <v>13223</v>
      </c>
      <c r="BJ84" s="6">
        <v>24356</v>
      </c>
      <c r="BK84" s="252" t="s">
        <v>166</v>
      </c>
      <c r="BL84" s="251" t="s">
        <v>166</v>
      </c>
      <c r="BM84" s="250" t="s">
        <v>166</v>
      </c>
      <c r="BN84" s="6">
        <v>6.3</v>
      </c>
      <c r="BO84" s="6">
        <v>3.7</v>
      </c>
    </row>
    <row r="85" spans="1:67">
      <c r="A85" s="253" t="s">
        <v>54</v>
      </c>
      <c r="B85" s="260" t="s">
        <v>55</v>
      </c>
      <c r="C85" s="253" t="s">
        <v>187</v>
      </c>
      <c r="D85" s="244">
        <v>121431</v>
      </c>
      <c r="E85" s="253">
        <v>17980</v>
      </c>
      <c r="F85" s="253">
        <f t="shared" si="53"/>
        <v>103451</v>
      </c>
      <c r="G85" s="244">
        <v>5188</v>
      </c>
      <c r="H85" s="244">
        <v>76959</v>
      </c>
      <c r="I85" s="6">
        <v>885</v>
      </c>
      <c r="J85" s="6">
        <v>6177</v>
      </c>
      <c r="K85" s="6">
        <v>11907</v>
      </c>
      <c r="L85" s="6">
        <v>20315</v>
      </c>
      <c r="M85" s="259">
        <f t="shared" si="54"/>
        <v>28.854282536151278</v>
      </c>
      <c r="N85" s="259">
        <f t="shared" si="55"/>
        <v>74.391741017486538</v>
      </c>
      <c r="O85" s="259">
        <f t="shared" si="56"/>
        <v>4.9221357063403781</v>
      </c>
      <c r="P85" s="259">
        <f t="shared" si="57"/>
        <v>5.9709427651738505</v>
      </c>
      <c r="Q85" s="259">
        <f t="shared" si="58"/>
        <v>66.223581757508342</v>
      </c>
      <c r="R85" s="259">
        <f t="shared" si="59"/>
        <v>19.63731621733961</v>
      </c>
      <c r="S85" s="6">
        <v>118739</v>
      </c>
      <c r="T85" s="6">
        <v>17871</v>
      </c>
      <c r="U85" s="6">
        <v>100868</v>
      </c>
      <c r="V85" s="6">
        <v>5162</v>
      </c>
      <c r="W85" s="6">
        <v>12709</v>
      </c>
      <c r="X85" s="6">
        <v>18193</v>
      </c>
      <c r="Y85" s="6">
        <v>82675</v>
      </c>
      <c r="Z85" s="250">
        <f t="shared" si="60"/>
        <v>28.884785406524539</v>
      </c>
      <c r="AA85" s="250">
        <f t="shared" si="61"/>
        <v>18.036443668953485</v>
      </c>
      <c r="AB85" s="250">
        <f t="shared" si="62"/>
        <v>71.115214593475457</v>
      </c>
      <c r="AC85" s="250">
        <f t="shared" si="63"/>
        <v>81.963556331046519</v>
      </c>
      <c r="AD85" s="258">
        <v>15.87</v>
      </c>
      <c r="AE85" s="257" t="s">
        <v>166</v>
      </c>
      <c r="AF85" s="257" t="s">
        <v>166</v>
      </c>
      <c r="AG85" s="257" t="s">
        <v>166</v>
      </c>
      <c r="AH85" s="260">
        <v>733</v>
      </c>
      <c r="AI85" s="256">
        <v>20.8</v>
      </c>
      <c r="AJ85" s="253">
        <v>93</v>
      </c>
      <c r="AK85" s="256">
        <v>80</v>
      </c>
      <c r="AL85" s="250">
        <v>20.366570920000001</v>
      </c>
      <c r="AM85" s="250">
        <v>47.825474621148103</v>
      </c>
      <c r="AN85" s="255" t="s">
        <v>166</v>
      </c>
      <c r="AO85" s="255" t="s">
        <v>166</v>
      </c>
      <c r="AP85" s="251" t="s">
        <v>166</v>
      </c>
      <c r="AQ85" s="6">
        <v>121431</v>
      </c>
      <c r="AR85" s="6">
        <v>59227</v>
      </c>
      <c r="AS85" s="6">
        <v>3227</v>
      </c>
      <c r="AT85" s="6">
        <v>56000</v>
      </c>
      <c r="AU85" s="6">
        <v>31460</v>
      </c>
      <c r="AV85" s="6">
        <v>3185</v>
      </c>
      <c r="AW85" s="6">
        <v>28275</v>
      </c>
      <c r="AX85" s="6">
        <v>30744</v>
      </c>
      <c r="AY85" s="6">
        <v>11568</v>
      </c>
      <c r="AZ85" s="6">
        <v>19176</v>
      </c>
      <c r="BA85" s="250">
        <f t="shared" si="64"/>
        <v>17.947719688542826</v>
      </c>
      <c r="BB85" s="250">
        <f t="shared" si="65"/>
        <v>54.1319078597597</v>
      </c>
      <c r="BC85" s="250">
        <f t="shared" si="66"/>
        <v>17.714126807563961</v>
      </c>
      <c r="BD85" s="250">
        <f t="shared" si="67"/>
        <v>27.331780263119736</v>
      </c>
      <c r="BE85" s="250">
        <f t="shared" si="68"/>
        <v>64.33815350389321</v>
      </c>
      <c r="BF85" s="254">
        <f t="shared" si="69"/>
        <v>18.536311877120571</v>
      </c>
      <c r="BG85" s="253">
        <v>25.5</v>
      </c>
      <c r="BH85" s="253">
        <v>63.6</v>
      </c>
      <c r="BI85" s="6">
        <v>20139</v>
      </c>
      <c r="BJ85" s="6">
        <v>29243</v>
      </c>
      <c r="BK85" s="252" t="s">
        <v>166</v>
      </c>
      <c r="BL85" s="251" t="s">
        <v>166</v>
      </c>
      <c r="BM85" s="250">
        <v>90.7</v>
      </c>
      <c r="BN85" s="6">
        <v>1.9</v>
      </c>
      <c r="BO85" s="6">
        <v>2.5</v>
      </c>
    </row>
    <row r="86" spans="1:67">
      <c r="A86" s="253" t="s">
        <v>80</v>
      </c>
      <c r="B86" s="260" t="s">
        <v>81</v>
      </c>
      <c r="C86" s="253" t="s">
        <v>503</v>
      </c>
      <c r="D86" s="244">
        <v>92159</v>
      </c>
      <c r="E86" s="253">
        <v>4162</v>
      </c>
      <c r="F86" s="253"/>
      <c r="G86" s="244">
        <v>1999</v>
      </c>
      <c r="H86" s="244">
        <v>69150</v>
      </c>
      <c r="I86" s="6">
        <v>377</v>
      </c>
      <c r="J86" s="6">
        <v>2930</v>
      </c>
      <c r="K86" s="6">
        <v>1786</v>
      </c>
      <c r="L86" s="6">
        <v>15917</v>
      </c>
      <c r="M86" s="259"/>
      <c r="N86" s="259"/>
      <c r="O86" s="259"/>
      <c r="P86" s="259"/>
      <c r="Q86" s="259"/>
      <c r="R86" s="259"/>
      <c r="S86" s="6">
        <v>90753</v>
      </c>
      <c r="T86" s="6">
        <v>4032</v>
      </c>
      <c r="U86" s="6">
        <v>86721</v>
      </c>
      <c r="V86" s="6">
        <v>505</v>
      </c>
      <c r="W86" s="6">
        <v>3527</v>
      </c>
      <c r="X86" s="6">
        <v>3237</v>
      </c>
      <c r="Y86" s="6">
        <v>83484</v>
      </c>
      <c r="Z86" s="250"/>
      <c r="AA86" s="250"/>
      <c r="AB86" s="250"/>
      <c r="AC86" s="250"/>
      <c r="AD86" s="258">
        <v>23.31</v>
      </c>
      <c r="AE86" s="257"/>
      <c r="AF86" s="257"/>
      <c r="AG86" s="257"/>
      <c r="AH86" s="260"/>
      <c r="AI86" s="256"/>
      <c r="AJ86" s="253"/>
      <c r="AK86" s="256"/>
      <c r="AL86" s="250">
        <v>21.82132331</v>
      </c>
      <c r="AM86" s="250">
        <v>40.468439857086146</v>
      </c>
      <c r="AN86" s="255"/>
      <c r="AO86" s="255"/>
      <c r="AP86" s="251"/>
      <c r="AQ86" s="6">
        <v>92159</v>
      </c>
      <c r="AR86" s="6">
        <v>52087</v>
      </c>
      <c r="AS86" s="6">
        <v>1129</v>
      </c>
      <c r="AT86" s="6">
        <v>50958</v>
      </c>
      <c r="AU86" s="6">
        <v>24883</v>
      </c>
      <c r="AV86" s="6">
        <v>1230</v>
      </c>
      <c r="AW86" s="6">
        <v>23653</v>
      </c>
      <c r="AX86" s="6">
        <v>15189</v>
      </c>
      <c r="AY86" s="6">
        <v>1803</v>
      </c>
      <c r="AZ86" s="6">
        <v>13386</v>
      </c>
      <c r="BA86" s="250"/>
      <c r="BB86" s="250"/>
      <c r="BC86" s="250"/>
      <c r="BD86" s="250"/>
      <c r="BE86" s="250"/>
      <c r="BF86" s="254"/>
      <c r="BG86" s="253"/>
      <c r="BH86" s="253"/>
      <c r="BI86" s="6">
        <v>31439</v>
      </c>
      <c r="BJ86" s="6">
        <v>57592</v>
      </c>
      <c r="BK86" s="252" t="s">
        <v>166</v>
      </c>
      <c r="BL86" s="251" t="s">
        <v>166</v>
      </c>
      <c r="BM86" s="250">
        <v>99.5</v>
      </c>
      <c r="BN86" s="6">
        <v>6.6</v>
      </c>
      <c r="BO86" s="6">
        <v>5.3</v>
      </c>
    </row>
    <row r="87" spans="1:67">
      <c r="A87" s="253" t="s">
        <v>138</v>
      </c>
      <c r="B87" s="260" t="s">
        <v>139</v>
      </c>
      <c r="C87" s="253" t="s">
        <v>189</v>
      </c>
      <c r="D87" s="244">
        <v>439820</v>
      </c>
      <c r="E87" s="253">
        <v>44199</v>
      </c>
      <c r="F87" s="253">
        <f t="shared" ref="F87:F108" si="70">D87-E87</f>
        <v>395621</v>
      </c>
      <c r="G87" s="244">
        <v>18836</v>
      </c>
      <c r="H87" s="244">
        <v>322686</v>
      </c>
      <c r="I87" s="6">
        <v>2165</v>
      </c>
      <c r="J87" s="6">
        <v>13800</v>
      </c>
      <c r="K87" s="6">
        <v>23198</v>
      </c>
      <c r="L87" s="6">
        <v>59135</v>
      </c>
      <c r="M87" s="259">
        <f t="shared" ref="M87:M108" si="71">G87/E87*100</f>
        <v>42.616348786171635</v>
      </c>
      <c r="N87" s="259">
        <f t="shared" ref="N87:N108" si="72">H87/F87*100</f>
        <v>81.564426559763007</v>
      </c>
      <c r="O87" s="259">
        <f t="shared" ref="O87:O108" si="73">I87/E87*100</f>
        <v>4.8983008665354415</v>
      </c>
      <c r="P87" s="259">
        <f t="shared" ref="P87:P108" si="74">J87/F87*100</f>
        <v>3.4881869263765068</v>
      </c>
      <c r="Q87" s="259">
        <f t="shared" ref="Q87:Q108" si="75">K87/E87*100</f>
        <v>52.485350347292922</v>
      </c>
      <c r="R87" s="259">
        <f t="shared" ref="R87:R108" si="76">L87/F87*100</f>
        <v>14.947386513860488</v>
      </c>
      <c r="S87" s="6">
        <v>427212</v>
      </c>
      <c r="T87" s="6">
        <v>43879</v>
      </c>
      <c r="U87" s="6">
        <v>383333</v>
      </c>
      <c r="V87" s="6">
        <v>12624</v>
      </c>
      <c r="W87" s="6">
        <v>31255</v>
      </c>
      <c r="X87" s="6">
        <v>48898</v>
      </c>
      <c r="Y87" s="6">
        <v>334435</v>
      </c>
      <c r="Z87" s="250">
        <f t="shared" ref="Z87:Z108" si="77">V87/T87*100</f>
        <v>28.770026664235736</v>
      </c>
      <c r="AA87" s="250">
        <f t="shared" ref="AA87:AA108" si="78">X87/U87*100</f>
        <v>12.756011092183558</v>
      </c>
      <c r="AB87" s="250">
        <f t="shared" ref="AB87:AB108" si="79">W87/T87*100</f>
        <v>71.229973335764257</v>
      </c>
      <c r="AC87" s="250">
        <f t="shared" ref="AC87:AC108" si="80">Y87/U87*100</f>
        <v>87.243988907816444</v>
      </c>
      <c r="AD87" s="258">
        <v>21.21</v>
      </c>
      <c r="AE87" s="257" t="s">
        <v>166</v>
      </c>
      <c r="AF87" s="257" t="s">
        <v>166</v>
      </c>
      <c r="AG87" s="257" t="s">
        <v>166</v>
      </c>
      <c r="AH87" s="257">
        <v>733</v>
      </c>
      <c r="AI87" s="256">
        <v>18.3</v>
      </c>
      <c r="AJ87" s="250">
        <v>106</v>
      </c>
      <c r="AK87" s="256">
        <v>95</v>
      </c>
      <c r="AL87" s="250">
        <v>22.76374195</v>
      </c>
      <c r="AM87" s="250">
        <v>45.886514536195449</v>
      </c>
      <c r="AN87" s="255" t="s">
        <v>166</v>
      </c>
      <c r="AO87" s="255" t="s">
        <v>166</v>
      </c>
      <c r="AP87" s="251" t="s">
        <v>166</v>
      </c>
      <c r="AQ87" s="6">
        <v>439820</v>
      </c>
      <c r="AR87" s="6">
        <v>251825</v>
      </c>
      <c r="AS87" s="6">
        <v>12434</v>
      </c>
      <c r="AT87" s="6">
        <v>239391</v>
      </c>
      <c r="AU87" s="6">
        <v>116994</v>
      </c>
      <c r="AV87" s="6">
        <v>9366</v>
      </c>
      <c r="AW87" s="6">
        <v>107628</v>
      </c>
      <c r="AX87" s="6">
        <v>71001</v>
      </c>
      <c r="AY87" s="6">
        <v>22399</v>
      </c>
      <c r="AZ87" s="6">
        <v>48602</v>
      </c>
      <c r="BA87" s="250">
        <f t="shared" ref="BA87:BA108" si="81">AS87/E87*100</f>
        <v>28.131858186836805</v>
      </c>
      <c r="BB87" s="250">
        <f t="shared" ref="BB87:BB108" si="82">AT87/F87*100</f>
        <v>60.510185253057848</v>
      </c>
      <c r="BC87" s="250">
        <f t="shared" ref="BC87:BC108" si="83">AV87/E87*100</f>
        <v>21.190524672503901</v>
      </c>
      <c r="BD87" s="250">
        <f t="shared" ref="BD87:BD108" si="84">AW87/F87*100</f>
        <v>27.204824819713817</v>
      </c>
      <c r="BE87" s="250">
        <f t="shared" ref="BE87:BE108" si="85">AY87/E87*100</f>
        <v>50.677617140659294</v>
      </c>
      <c r="BF87" s="254">
        <f t="shared" ref="BF87:BF108" si="86">AZ87/F87*100</f>
        <v>12.284989927228333</v>
      </c>
      <c r="BG87" s="253">
        <v>45.1</v>
      </c>
      <c r="BH87" s="253">
        <v>77</v>
      </c>
      <c r="BI87" s="6">
        <v>26251</v>
      </c>
      <c r="BJ87" s="6">
        <v>33131</v>
      </c>
      <c r="BK87" s="252" t="s">
        <v>166</v>
      </c>
      <c r="BL87" s="251" t="s">
        <v>166</v>
      </c>
      <c r="BM87" s="250">
        <v>99.2</v>
      </c>
      <c r="BN87" s="6">
        <v>5</v>
      </c>
      <c r="BO87" s="6">
        <v>4.5999999999999996</v>
      </c>
    </row>
    <row r="88" spans="1:67">
      <c r="A88" s="253" t="s">
        <v>90</v>
      </c>
      <c r="B88" s="260" t="s">
        <v>91</v>
      </c>
      <c r="C88" s="253" t="s">
        <v>190</v>
      </c>
      <c r="D88" s="244">
        <v>252995</v>
      </c>
      <c r="E88" s="253">
        <v>31364</v>
      </c>
      <c r="F88" s="253">
        <f t="shared" si="70"/>
        <v>221631</v>
      </c>
      <c r="G88" s="244">
        <v>9463</v>
      </c>
      <c r="H88" s="244">
        <v>158816</v>
      </c>
      <c r="I88" s="6">
        <v>2051</v>
      </c>
      <c r="J88" s="6">
        <v>13640</v>
      </c>
      <c r="K88" s="6">
        <v>19850</v>
      </c>
      <c r="L88" s="6">
        <v>49175</v>
      </c>
      <c r="M88" s="259">
        <f t="shared" si="71"/>
        <v>30.17153424308124</v>
      </c>
      <c r="N88" s="259">
        <f t="shared" si="72"/>
        <v>71.657845698480799</v>
      </c>
      <c r="O88" s="259">
        <f t="shared" si="73"/>
        <v>6.5393444713684481</v>
      </c>
      <c r="P88" s="259">
        <f t="shared" si="74"/>
        <v>6.1543737112588035</v>
      </c>
      <c r="Q88" s="259">
        <f t="shared" si="75"/>
        <v>63.289121285550308</v>
      </c>
      <c r="R88" s="259">
        <f t="shared" si="76"/>
        <v>22.187780590260388</v>
      </c>
      <c r="S88" s="6">
        <v>246464</v>
      </c>
      <c r="T88" s="6">
        <v>30931</v>
      </c>
      <c r="U88" s="6">
        <v>215533</v>
      </c>
      <c r="V88" s="6">
        <v>11779</v>
      </c>
      <c r="W88" s="6">
        <v>19152</v>
      </c>
      <c r="X88" s="6">
        <v>43135</v>
      </c>
      <c r="Y88" s="6">
        <v>172398</v>
      </c>
      <c r="Z88" s="250">
        <f t="shared" si="77"/>
        <v>38.081536322782966</v>
      </c>
      <c r="AA88" s="250">
        <f t="shared" si="78"/>
        <v>20.013176636524339</v>
      </c>
      <c r="AB88" s="250">
        <f t="shared" si="79"/>
        <v>61.918463677217026</v>
      </c>
      <c r="AC88" s="250">
        <f t="shared" si="80"/>
        <v>79.986823363475665</v>
      </c>
      <c r="AD88" s="258">
        <v>19.38</v>
      </c>
      <c r="AE88" s="257" t="s">
        <v>166</v>
      </c>
      <c r="AF88" s="257" t="s">
        <v>166</v>
      </c>
      <c r="AG88" s="257" t="s">
        <v>166</v>
      </c>
      <c r="AH88" s="257">
        <v>733</v>
      </c>
      <c r="AI88" s="256">
        <v>20.9</v>
      </c>
      <c r="AJ88" s="250">
        <v>109</v>
      </c>
      <c r="AK88" s="256">
        <v>93</v>
      </c>
      <c r="AL88" s="250">
        <v>31.82907294</v>
      </c>
      <c r="AM88" s="250">
        <v>56.053778441709156</v>
      </c>
      <c r="AN88" s="255" t="s">
        <v>166</v>
      </c>
      <c r="AO88" s="255" t="s">
        <v>166</v>
      </c>
      <c r="AP88" s="251" t="s">
        <v>166</v>
      </c>
      <c r="AQ88" s="6">
        <v>252995</v>
      </c>
      <c r="AR88" s="6">
        <v>118871</v>
      </c>
      <c r="AS88" s="6">
        <v>5333</v>
      </c>
      <c r="AT88" s="6">
        <v>113538</v>
      </c>
      <c r="AU88" s="6">
        <v>66955</v>
      </c>
      <c r="AV88" s="6">
        <v>6600</v>
      </c>
      <c r="AW88" s="6">
        <v>60355</v>
      </c>
      <c r="AX88" s="6">
        <v>67169</v>
      </c>
      <c r="AY88" s="6">
        <v>19431</v>
      </c>
      <c r="AZ88" s="6">
        <v>47738</v>
      </c>
      <c r="BA88" s="250">
        <f t="shared" si="81"/>
        <v>17.003570973090167</v>
      </c>
      <c r="BB88" s="250">
        <f t="shared" si="82"/>
        <v>51.228393139948835</v>
      </c>
      <c r="BC88" s="250">
        <f t="shared" si="83"/>
        <v>21.043234281341665</v>
      </c>
      <c r="BD88" s="250">
        <f t="shared" si="84"/>
        <v>27.232201271482779</v>
      </c>
      <c r="BE88" s="250">
        <f t="shared" si="85"/>
        <v>61.953194745568162</v>
      </c>
      <c r="BF88" s="254">
        <f t="shared" si="86"/>
        <v>21.539405588568385</v>
      </c>
      <c r="BG88" s="253">
        <v>26.8</v>
      </c>
      <c r="BH88" s="253">
        <v>63.5</v>
      </c>
      <c r="BI88" s="6">
        <v>19651</v>
      </c>
      <c r="BJ88" s="6">
        <v>31408</v>
      </c>
      <c r="BK88" s="252" t="s">
        <v>166</v>
      </c>
      <c r="BL88" s="251" t="s">
        <v>166</v>
      </c>
      <c r="BM88" s="250">
        <v>100.7</v>
      </c>
      <c r="BN88" s="6">
        <v>3.9</v>
      </c>
      <c r="BO88" s="6">
        <v>3.8</v>
      </c>
    </row>
    <row r="89" spans="1:67">
      <c r="A89" s="253" t="s">
        <v>62</v>
      </c>
      <c r="B89" s="260" t="s">
        <v>63</v>
      </c>
      <c r="C89" s="253" t="s">
        <v>191</v>
      </c>
      <c r="D89" s="244">
        <v>282336</v>
      </c>
      <c r="E89" s="253">
        <v>27039</v>
      </c>
      <c r="F89" s="253">
        <f t="shared" si="70"/>
        <v>255297</v>
      </c>
      <c r="G89" s="244">
        <v>9922</v>
      </c>
      <c r="H89" s="244">
        <v>199252</v>
      </c>
      <c r="I89" s="6">
        <v>1741</v>
      </c>
      <c r="J89" s="6">
        <v>12854</v>
      </c>
      <c r="K89" s="6">
        <v>15376</v>
      </c>
      <c r="L89" s="6">
        <v>43191</v>
      </c>
      <c r="M89" s="259">
        <f t="shared" si="71"/>
        <v>36.695144051185324</v>
      </c>
      <c r="N89" s="259">
        <f t="shared" si="72"/>
        <v>78.0471372558236</v>
      </c>
      <c r="O89" s="259">
        <f t="shared" si="73"/>
        <v>6.4388475905174003</v>
      </c>
      <c r="P89" s="259">
        <f t="shared" si="74"/>
        <v>5.034920112653106</v>
      </c>
      <c r="Q89" s="259">
        <f t="shared" si="75"/>
        <v>56.866008358297272</v>
      </c>
      <c r="R89" s="259">
        <f t="shared" si="76"/>
        <v>16.917942631523282</v>
      </c>
      <c r="S89" s="6">
        <v>280675</v>
      </c>
      <c r="T89" s="6">
        <v>26908</v>
      </c>
      <c r="U89" s="6">
        <v>253767</v>
      </c>
      <c r="V89" s="6">
        <v>9595</v>
      </c>
      <c r="W89" s="6">
        <v>17313</v>
      </c>
      <c r="X89" s="6">
        <v>34632</v>
      </c>
      <c r="Y89" s="6">
        <v>219135</v>
      </c>
      <c r="Z89" s="250">
        <f t="shared" si="77"/>
        <v>35.658540211089637</v>
      </c>
      <c r="AA89" s="250">
        <f t="shared" si="78"/>
        <v>13.64716452493823</v>
      </c>
      <c r="AB89" s="250">
        <f t="shared" si="79"/>
        <v>64.341459788910356</v>
      </c>
      <c r="AC89" s="250">
        <f t="shared" si="80"/>
        <v>86.352835475061767</v>
      </c>
      <c r="AD89" s="258">
        <v>40.880000000000003</v>
      </c>
      <c r="AE89" s="257" t="s">
        <v>166</v>
      </c>
      <c r="AF89" s="257" t="s">
        <v>166</v>
      </c>
      <c r="AG89" s="257" t="s">
        <v>166</v>
      </c>
      <c r="AH89" s="257">
        <v>889</v>
      </c>
      <c r="AI89" s="253">
        <v>17.399999999999999</v>
      </c>
      <c r="AJ89" s="250">
        <v>138</v>
      </c>
      <c r="AK89" s="256">
        <v>114</v>
      </c>
      <c r="AL89" s="250">
        <v>33.371689830000001</v>
      </c>
      <c r="AM89" s="250">
        <v>49.069103369503139</v>
      </c>
      <c r="AN89" s="255" t="s">
        <v>166</v>
      </c>
      <c r="AO89" s="255" t="s">
        <v>166</v>
      </c>
      <c r="AP89" s="251" t="s">
        <v>166</v>
      </c>
      <c r="AQ89" s="6">
        <v>282336</v>
      </c>
      <c r="AR89" s="6">
        <v>141632</v>
      </c>
      <c r="AS89" s="6">
        <v>5390</v>
      </c>
      <c r="AT89" s="6">
        <v>136242</v>
      </c>
      <c r="AU89" s="6">
        <v>83768</v>
      </c>
      <c r="AV89" s="6">
        <v>6230</v>
      </c>
      <c r="AW89" s="6">
        <v>77538</v>
      </c>
      <c r="AX89" s="6">
        <v>56936</v>
      </c>
      <c r="AY89" s="6">
        <v>15419</v>
      </c>
      <c r="AZ89" s="6">
        <v>41517</v>
      </c>
      <c r="BA89" s="250">
        <f t="shared" si="81"/>
        <v>19.934169163060762</v>
      </c>
      <c r="BB89" s="250">
        <f t="shared" si="82"/>
        <v>53.366079507397266</v>
      </c>
      <c r="BC89" s="250">
        <f t="shared" si="83"/>
        <v>23.040792928732571</v>
      </c>
      <c r="BD89" s="250">
        <f t="shared" si="84"/>
        <v>30.37168474365151</v>
      </c>
      <c r="BE89" s="250">
        <f t="shared" si="85"/>
        <v>57.025037908206663</v>
      </c>
      <c r="BF89" s="254">
        <f t="shared" si="86"/>
        <v>16.26223574895122</v>
      </c>
      <c r="BG89" s="253">
        <v>37.299999999999997</v>
      </c>
      <c r="BH89" s="253">
        <v>72.7</v>
      </c>
      <c r="BI89" s="6">
        <v>26110</v>
      </c>
      <c r="BJ89" s="6">
        <v>40427</v>
      </c>
      <c r="BK89" s="252" t="s">
        <v>166</v>
      </c>
      <c r="BL89" s="251" t="s">
        <v>166</v>
      </c>
      <c r="BM89" s="250">
        <v>154.5</v>
      </c>
      <c r="BN89" s="6">
        <v>6.6</v>
      </c>
      <c r="BO89" s="6">
        <v>4.3</v>
      </c>
    </row>
    <row r="90" spans="1:67">
      <c r="A90" s="253" t="s">
        <v>58</v>
      </c>
      <c r="B90" s="260" t="s">
        <v>59</v>
      </c>
      <c r="C90" s="253" t="s">
        <v>192</v>
      </c>
      <c r="D90" s="244">
        <v>1009380</v>
      </c>
      <c r="E90" s="253">
        <v>93154</v>
      </c>
      <c r="F90" s="253">
        <f t="shared" si="70"/>
        <v>916226</v>
      </c>
      <c r="G90" s="244">
        <v>33843</v>
      </c>
      <c r="H90" s="244">
        <v>697663</v>
      </c>
      <c r="I90" s="6">
        <v>5684</v>
      </c>
      <c r="J90" s="6">
        <v>40746</v>
      </c>
      <c r="K90" s="6">
        <v>53627</v>
      </c>
      <c r="L90" s="6">
        <v>177817</v>
      </c>
      <c r="M90" s="259">
        <f t="shared" si="71"/>
        <v>36.330162955965392</v>
      </c>
      <c r="N90" s="259">
        <f t="shared" si="72"/>
        <v>76.145296029582227</v>
      </c>
      <c r="O90" s="259">
        <f t="shared" si="73"/>
        <v>6.1017240268802198</v>
      </c>
      <c r="P90" s="259">
        <f t="shared" si="74"/>
        <v>4.4471560510179797</v>
      </c>
      <c r="Q90" s="259">
        <f t="shared" si="75"/>
        <v>57.568113017154388</v>
      </c>
      <c r="R90" s="259">
        <f t="shared" si="76"/>
        <v>19.407547919399796</v>
      </c>
      <c r="S90" s="6">
        <v>1006782</v>
      </c>
      <c r="T90" s="6">
        <v>93082</v>
      </c>
      <c r="U90" s="6">
        <v>913700</v>
      </c>
      <c r="V90" s="6">
        <v>26982</v>
      </c>
      <c r="W90" s="6">
        <v>66100</v>
      </c>
      <c r="X90" s="6">
        <v>143226</v>
      </c>
      <c r="Y90" s="6">
        <v>770474</v>
      </c>
      <c r="Z90" s="250">
        <f t="shared" si="77"/>
        <v>28.987344491953333</v>
      </c>
      <c r="AA90" s="250">
        <f t="shared" si="78"/>
        <v>15.675385794024296</v>
      </c>
      <c r="AB90" s="250">
        <f t="shared" si="79"/>
        <v>71.012655508046677</v>
      </c>
      <c r="AC90" s="250">
        <f t="shared" si="80"/>
        <v>84.324614205975706</v>
      </c>
      <c r="AD90" s="258">
        <v>20.63</v>
      </c>
      <c r="AE90" s="257" t="s">
        <v>166</v>
      </c>
      <c r="AF90" s="257" t="s">
        <v>166</v>
      </c>
      <c r="AG90" s="257" t="s">
        <v>166</v>
      </c>
      <c r="AH90" s="260">
        <v>733</v>
      </c>
      <c r="AI90" s="253">
        <v>19.899999999999999</v>
      </c>
      <c r="AJ90" s="253">
        <v>103</v>
      </c>
      <c r="AK90" s="253">
        <v>85</v>
      </c>
      <c r="AL90" s="250">
        <v>23.693850399999999</v>
      </c>
      <c r="AM90" s="250">
        <v>45.962374725291852</v>
      </c>
      <c r="AN90" s="255" t="s">
        <v>166</v>
      </c>
      <c r="AO90" s="255" t="s">
        <v>166</v>
      </c>
      <c r="AP90" s="251" t="s">
        <v>166</v>
      </c>
      <c r="AQ90" s="6">
        <v>1009380</v>
      </c>
      <c r="AR90" s="6">
        <v>545833</v>
      </c>
      <c r="AS90" s="6">
        <v>22167</v>
      </c>
      <c r="AT90" s="6">
        <v>523666</v>
      </c>
      <c r="AU90" s="6">
        <v>237052</v>
      </c>
      <c r="AV90" s="6">
        <v>18069</v>
      </c>
      <c r="AW90" s="6">
        <v>218983</v>
      </c>
      <c r="AX90" s="6">
        <v>226495</v>
      </c>
      <c r="AY90" s="6">
        <v>52918</v>
      </c>
      <c r="AZ90" s="6">
        <v>173577</v>
      </c>
      <c r="BA90" s="250">
        <f t="shared" si="81"/>
        <v>23.796079610107991</v>
      </c>
      <c r="BB90" s="250">
        <f t="shared" si="82"/>
        <v>57.154675811426436</v>
      </c>
      <c r="BC90" s="250">
        <f t="shared" si="83"/>
        <v>19.396912639285485</v>
      </c>
      <c r="BD90" s="250">
        <f t="shared" si="84"/>
        <v>23.900544188879163</v>
      </c>
      <c r="BE90" s="250">
        <f t="shared" si="85"/>
        <v>56.807007750606516</v>
      </c>
      <c r="BF90" s="254">
        <f t="shared" si="86"/>
        <v>18.944779999694397</v>
      </c>
      <c r="BG90" s="253">
        <v>39.9</v>
      </c>
      <c r="BH90" s="253">
        <v>70.8</v>
      </c>
      <c r="BI90" s="6">
        <v>23965</v>
      </c>
      <c r="BJ90" s="6">
        <v>32011</v>
      </c>
      <c r="BK90" s="252" t="s">
        <v>166</v>
      </c>
      <c r="BL90" s="251" t="s">
        <v>166</v>
      </c>
      <c r="BM90" s="250">
        <v>97.4</v>
      </c>
      <c r="BN90" s="6">
        <v>10.8</v>
      </c>
      <c r="BO90" s="6">
        <v>11.3</v>
      </c>
    </row>
    <row r="91" spans="1:67">
      <c r="A91" s="253" t="s">
        <v>193</v>
      </c>
      <c r="B91" s="260" t="s">
        <v>131</v>
      </c>
      <c r="C91" s="253" t="s">
        <v>194</v>
      </c>
      <c r="D91" s="244">
        <v>208603</v>
      </c>
      <c r="E91" s="253">
        <v>22276</v>
      </c>
      <c r="F91" s="253">
        <f t="shared" si="70"/>
        <v>186327</v>
      </c>
      <c r="G91" s="244">
        <v>7742</v>
      </c>
      <c r="H91" s="244">
        <v>138465</v>
      </c>
      <c r="I91" s="6">
        <v>1770</v>
      </c>
      <c r="J91" s="6">
        <v>7892</v>
      </c>
      <c r="K91" s="6">
        <v>12764</v>
      </c>
      <c r="L91" s="6">
        <v>39970</v>
      </c>
      <c r="M91" s="259">
        <f t="shared" si="71"/>
        <v>34.754893158556293</v>
      </c>
      <c r="N91" s="259">
        <f t="shared" si="72"/>
        <v>74.312901511858186</v>
      </c>
      <c r="O91" s="259">
        <f t="shared" si="73"/>
        <v>7.9457712336146527</v>
      </c>
      <c r="P91" s="259">
        <f t="shared" si="74"/>
        <v>4.2355643572858463</v>
      </c>
      <c r="Q91" s="259">
        <f t="shared" si="75"/>
        <v>57.29933560782905</v>
      </c>
      <c r="R91" s="259">
        <f t="shared" si="76"/>
        <v>21.451534130855968</v>
      </c>
      <c r="S91" s="6">
        <v>193771</v>
      </c>
      <c r="T91" s="6">
        <v>21610</v>
      </c>
      <c r="U91" s="6">
        <v>172161</v>
      </c>
      <c r="V91" s="6">
        <v>8235</v>
      </c>
      <c r="W91" s="6">
        <v>13375</v>
      </c>
      <c r="X91" s="6">
        <v>33335</v>
      </c>
      <c r="Y91" s="6">
        <v>138826</v>
      </c>
      <c r="Z91" s="250">
        <f t="shared" si="77"/>
        <v>38.107357704766308</v>
      </c>
      <c r="AA91" s="250">
        <f t="shared" si="78"/>
        <v>19.362689575455533</v>
      </c>
      <c r="AB91" s="250">
        <f t="shared" si="79"/>
        <v>61.892642295233692</v>
      </c>
      <c r="AC91" s="250">
        <f t="shared" si="80"/>
        <v>80.637310424544467</v>
      </c>
      <c r="AD91" s="258">
        <v>17.23</v>
      </c>
      <c r="AE91" s="257" t="s">
        <v>166</v>
      </c>
      <c r="AF91" s="257" t="s">
        <v>166</v>
      </c>
      <c r="AG91" s="257" t="s">
        <v>166</v>
      </c>
      <c r="AH91" s="257">
        <v>755</v>
      </c>
      <c r="AI91" s="256">
        <v>18.2</v>
      </c>
      <c r="AJ91" s="250">
        <v>87</v>
      </c>
      <c r="AK91" s="256">
        <v>75</v>
      </c>
      <c r="AL91" s="250">
        <v>19.36370054</v>
      </c>
      <c r="AM91" s="250">
        <v>45.184695642392114</v>
      </c>
      <c r="AN91" s="255" t="s">
        <v>166</v>
      </c>
      <c r="AO91" s="255" t="s">
        <v>166</v>
      </c>
      <c r="AP91" s="251" t="s">
        <v>166</v>
      </c>
      <c r="AQ91" s="6">
        <v>208603</v>
      </c>
      <c r="AR91" s="6">
        <v>99417</v>
      </c>
      <c r="AS91" s="6">
        <v>4390</v>
      </c>
      <c r="AT91" s="6">
        <v>95027</v>
      </c>
      <c r="AU91" s="6">
        <v>68997</v>
      </c>
      <c r="AV91" s="6">
        <v>5404</v>
      </c>
      <c r="AW91" s="6">
        <v>63593</v>
      </c>
      <c r="AX91" s="6">
        <v>40189</v>
      </c>
      <c r="AY91" s="6">
        <v>12482</v>
      </c>
      <c r="AZ91" s="6">
        <v>27707</v>
      </c>
      <c r="BA91" s="250">
        <f t="shared" si="81"/>
        <v>19.707308313880407</v>
      </c>
      <c r="BB91" s="250">
        <f t="shared" si="82"/>
        <v>51.000123438900424</v>
      </c>
      <c r="BC91" s="250">
        <f t="shared" si="83"/>
        <v>24.259292512120666</v>
      </c>
      <c r="BD91" s="250">
        <f t="shared" si="84"/>
        <v>34.129782586527988</v>
      </c>
      <c r="BE91" s="250">
        <f t="shared" si="85"/>
        <v>56.033399173998923</v>
      </c>
      <c r="BF91" s="254">
        <f t="shared" si="86"/>
        <v>14.870093974571585</v>
      </c>
      <c r="BG91" s="253">
        <v>38.6</v>
      </c>
      <c r="BH91" s="253">
        <v>69.400000000000006</v>
      </c>
      <c r="BI91" s="6">
        <v>20936</v>
      </c>
      <c r="BJ91" s="6">
        <v>30894</v>
      </c>
      <c r="BK91" s="252" t="s">
        <v>166</v>
      </c>
      <c r="BL91" s="251" t="s">
        <v>166</v>
      </c>
      <c r="BM91" s="250">
        <v>99.1</v>
      </c>
      <c r="BN91" s="6">
        <v>5.3</v>
      </c>
      <c r="BO91" s="6">
        <v>3</v>
      </c>
    </row>
    <row r="92" spans="1:67">
      <c r="A92" s="253" t="s">
        <v>128</v>
      </c>
      <c r="B92" s="260" t="s">
        <v>129</v>
      </c>
      <c r="C92" s="253" t="s">
        <v>195</v>
      </c>
      <c r="D92" s="244">
        <v>442539</v>
      </c>
      <c r="E92" s="253">
        <v>45757</v>
      </c>
      <c r="F92" s="253">
        <f t="shared" si="70"/>
        <v>396782</v>
      </c>
      <c r="G92" s="244">
        <v>18158</v>
      </c>
      <c r="H92" s="244">
        <v>320778</v>
      </c>
      <c r="I92" s="6">
        <v>2831</v>
      </c>
      <c r="J92" s="6">
        <v>16592</v>
      </c>
      <c r="K92" s="6">
        <v>24768</v>
      </c>
      <c r="L92" s="6">
        <v>59412</v>
      </c>
      <c r="M92" s="259">
        <f t="shared" si="71"/>
        <v>39.683545686998713</v>
      </c>
      <c r="N92" s="259">
        <f t="shared" si="72"/>
        <v>80.844897197957565</v>
      </c>
      <c r="O92" s="259">
        <f t="shared" si="73"/>
        <v>6.1870314924492433</v>
      </c>
      <c r="P92" s="259">
        <f t="shared" si="74"/>
        <v>4.1816413042930378</v>
      </c>
      <c r="Q92" s="259">
        <f t="shared" si="75"/>
        <v>54.129422820552044</v>
      </c>
      <c r="R92" s="259">
        <f t="shared" si="76"/>
        <v>14.973461497749394</v>
      </c>
      <c r="S92" s="6">
        <v>435623</v>
      </c>
      <c r="T92" s="6">
        <v>45443</v>
      </c>
      <c r="U92" s="6">
        <v>390180</v>
      </c>
      <c r="V92" s="6">
        <v>15970</v>
      </c>
      <c r="W92" s="6">
        <v>29473</v>
      </c>
      <c r="X92" s="6">
        <v>49069</v>
      </c>
      <c r="Y92" s="6">
        <v>341111</v>
      </c>
      <c r="Z92" s="250">
        <f t="shared" si="77"/>
        <v>35.142926303281037</v>
      </c>
      <c r="AA92" s="250">
        <f t="shared" si="78"/>
        <v>12.575990568455584</v>
      </c>
      <c r="AB92" s="250">
        <f t="shared" si="79"/>
        <v>64.85707369671897</v>
      </c>
      <c r="AC92" s="250">
        <f t="shared" si="80"/>
        <v>87.42400943154442</v>
      </c>
      <c r="AD92" s="258">
        <v>27.71</v>
      </c>
      <c r="AE92" s="257" t="s">
        <v>166</v>
      </c>
      <c r="AF92" s="257" t="s">
        <v>166</v>
      </c>
      <c r="AG92" s="257" t="s">
        <v>166</v>
      </c>
      <c r="AH92" s="257">
        <v>733</v>
      </c>
      <c r="AI92" s="256">
        <v>17.100000000000001</v>
      </c>
      <c r="AJ92" s="250">
        <v>144</v>
      </c>
      <c r="AK92" s="256">
        <v>129</v>
      </c>
      <c r="AL92" s="250">
        <v>28.208070240000001</v>
      </c>
      <c r="AM92" s="250">
        <v>49.062928047699621</v>
      </c>
      <c r="AN92" s="255" t="s">
        <v>166</v>
      </c>
      <c r="AO92" s="255" t="s">
        <v>166</v>
      </c>
      <c r="AP92" s="251" t="s">
        <v>166</v>
      </c>
      <c r="AQ92" s="6">
        <v>442539</v>
      </c>
      <c r="AR92" s="6">
        <v>227894</v>
      </c>
      <c r="AS92" s="6">
        <v>10301</v>
      </c>
      <c r="AT92" s="6">
        <v>217593</v>
      </c>
      <c r="AU92" s="6">
        <v>141757</v>
      </c>
      <c r="AV92" s="6">
        <v>12245</v>
      </c>
      <c r="AW92" s="6">
        <v>129512</v>
      </c>
      <c r="AX92" s="6">
        <v>72888</v>
      </c>
      <c r="AY92" s="6">
        <v>23211</v>
      </c>
      <c r="AZ92" s="6">
        <v>49677</v>
      </c>
      <c r="BA92" s="250">
        <f t="shared" si="81"/>
        <v>22.512402473938415</v>
      </c>
      <c r="BB92" s="250">
        <f t="shared" si="82"/>
        <v>54.839433240419176</v>
      </c>
      <c r="BC92" s="250">
        <f t="shared" si="83"/>
        <v>26.760932753458487</v>
      </c>
      <c r="BD92" s="250">
        <f t="shared" si="84"/>
        <v>32.640593575313396</v>
      </c>
      <c r="BE92" s="250">
        <f t="shared" si="85"/>
        <v>50.726664772603101</v>
      </c>
      <c r="BF92" s="254">
        <f t="shared" si="86"/>
        <v>12.519973184267434</v>
      </c>
      <c r="BG92" s="253">
        <v>40.200000000000003</v>
      </c>
      <c r="BH92" s="253">
        <v>76.2</v>
      </c>
      <c r="BI92" s="6">
        <v>21366</v>
      </c>
      <c r="BJ92" s="6">
        <v>36887</v>
      </c>
      <c r="BK92" s="252" t="s">
        <v>166</v>
      </c>
      <c r="BL92" s="251" t="s">
        <v>166</v>
      </c>
      <c r="BM92" s="250">
        <v>131</v>
      </c>
      <c r="BN92" s="6">
        <v>6.9</v>
      </c>
      <c r="BO92" s="6">
        <v>5.4</v>
      </c>
    </row>
    <row r="93" spans="1:67">
      <c r="A93" s="253" t="s">
        <v>120</v>
      </c>
      <c r="B93" s="260" t="s">
        <v>121</v>
      </c>
      <c r="C93" s="253" t="s">
        <v>196</v>
      </c>
      <c r="D93" s="244">
        <v>308525</v>
      </c>
      <c r="E93" s="253">
        <v>20670</v>
      </c>
      <c r="F93" s="253">
        <f t="shared" si="70"/>
        <v>287855</v>
      </c>
      <c r="G93" s="244">
        <v>9370</v>
      </c>
      <c r="H93" s="244">
        <v>228898</v>
      </c>
      <c r="I93" s="6">
        <v>1269</v>
      </c>
      <c r="J93" s="6">
        <v>9051</v>
      </c>
      <c r="K93" s="6">
        <v>10031</v>
      </c>
      <c r="L93" s="6">
        <v>49906</v>
      </c>
      <c r="M93" s="259">
        <f t="shared" si="71"/>
        <v>45.33139816158684</v>
      </c>
      <c r="N93" s="259">
        <f t="shared" si="72"/>
        <v>79.518507581942302</v>
      </c>
      <c r="O93" s="259">
        <f t="shared" si="73"/>
        <v>6.1393323657474603</v>
      </c>
      <c r="P93" s="259">
        <f t="shared" si="74"/>
        <v>3.1442913967101491</v>
      </c>
      <c r="Q93" s="259">
        <f t="shared" si="75"/>
        <v>48.529269472665696</v>
      </c>
      <c r="R93" s="259">
        <f t="shared" si="76"/>
        <v>17.337201021347553</v>
      </c>
      <c r="S93" s="6">
        <v>296063</v>
      </c>
      <c r="T93" s="6">
        <v>20610</v>
      </c>
      <c r="U93" s="6">
        <v>275453</v>
      </c>
      <c r="V93" s="6">
        <v>5073</v>
      </c>
      <c r="W93" s="6">
        <v>15537</v>
      </c>
      <c r="X93" s="6">
        <v>33273</v>
      </c>
      <c r="Y93" s="6">
        <v>242180</v>
      </c>
      <c r="Z93" s="250">
        <f t="shared" si="77"/>
        <v>24.614264919941775</v>
      </c>
      <c r="AA93" s="250">
        <f t="shared" si="78"/>
        <v>12.07937470276236</v>
      </c>
      <c r="AB93" s="250">
        <f t="shared" si="79"/>
        <v>75.385735080058225</v>
      </c>
      <c r="AC93" s="250">
        <f t="shared" si="80"/>
        <v>87.920625297237649</v>
      </c>
      <c r="AD93" s="258">
        <v>20.88</v>
      </c>
      <c r="AE93" s="257" t="s">
        <v>166</v>
      </c>
      <c r="AF93" s="257" t="s">
        <v>166</v>
      </c>
      <c r="AG93" s="257" t="s">
        <v>166</v>
      </c>
      <c r="AH93" s="257">
        <v>733</v>
      </c>
      <c r="AI93" s="256">
        <v>16.399999999999999</v>
      </c>
      <c r="AJ93" s="250">
        <v>117</v>
      </c>
      <c r="AK93" s="256">
        <v>95</v>
      </c>
      <c r="AL93" s="250">
        <v>18.283268280000001</v>
      </c>
      <c r="AM93" s="250">
        <v>45.388316151202751</v>
      </c>
      <c r="AN93" s="255" t="s">
        <v>166</v>
      </c>
      <c r="AO93" s="255" t="s">
        <v>166</v>
      </c>
      <c r="AP93" s="251" t="s">
        <v>166</v>
      </c>
      <c r="AQ93" s="6">
        <v>308525</v>
      </c>
      <c r="AR93" s="6">
        <v>177669</v>
      </c>
      <c r="AS93" s="6">
        <v>6008</v>
      </c>
      <c r="AT93" s="6">
        <v>171661</v>
      </c>
      <c r="AU93" s="6">
        <v>76066</v>
      </c>
      <c r="AV93" s="6">
        <v>5118</v>
      </c>
      <c r="AW93" s="6">
        <v>70948</v>
      </c>
      <c r="AX93" s="6">
        <v>54790</v>
      </c>
      <c r="AY93" s="6">
        <v>9544</v>
      </c>
      <c r="AZ93" s="6">
        <v>45246</v>
      </c>
      <c r="BA93" s="250">
        <f t="shared" si="81"/>
        <v>29.066279632317364</v>
      </c>
      <c r="BB93" s="250">
        <f t="shared" si="82"/>
        <v>59.634538222368903</v>
      </c>
      <c r="BC93" s="250">
        <f t="shared" si="83"/>
        <v>24.760522496371554</v>
      </c>
      <c r="BD93" s="250">
        <f t="shared" si="84"/>
        <v>24.647131368223583</v>
      </c>
      <c r="BE93" s="250">
        <f t="shared" si="85"/>
        <v>46.173197871311075</v>
      </c>
      <c r="BF93" s="254">
        <f t="shared" si="86"/>
        <v>15.718330409407514</v>
      </c>
      <c r="BG93" s="253">
        <v>55.4</v>
      </c>
      <c r="BH93" s="253">
        <v>75.8</v>
      </c>
      <c r="BI93" s="6">
        <v>22056</v>
      </c>
      <c r="BJ93" s="6">
        <v>37313</v>
      </c>
      <c r="BK93" s="252" t="s">
        <v>166</v>
      </c>
      <c r="BL93" s="251" t="s">
        <v>166</v>
      </c>
      <c r="BM93" s="250">
        <v>91.5</v>
      </c>
      <c r="BN93" s="6">
        <v>6.7</v>
      </c>
      <c r="BO93" s="6">
        <v>7.7</v>
      </c>
    </row>
    <row r="94" spans="1:67">
      <c r="A94" s="253" t="s">
        <v>146</v>
      </c>
      <c r="B94" s="260" t="s">
        <v>147</v>
      </c>
      <c r="C94" s="253" t="s">
        <v>197</v>
      </c>
      <c r="D94" s="244">
        <v>153992</v>
      </c>
      <c r="E94" s="253">
        <v>20586</v>
      </c>
      <c r="F94" s="253">
        <f t="shared" si="70"/>
        <v>133406</v>
      </c>
      <c r="G94" s="244">
        <v>6957</v>
      </c>
      <c r="H94" s="244">
        <v>100375</v>
      </c>
      <c r="I94" s="6">
        <v>1434</v>
      </c>
      <c r="J94" s="6">
        <v>7539</v>
      </c>
      <c r="K94" s="6">
        <v>12195</v>
      </c>
      <c r="L94" s="6">
        <v>25492</v>
      </c>
      <c r="M94" s="259">
        <f t="shared" si="71"/>
        <v>33.794812008160882</v>
      </c>
      <c r="N94" s="259">
        <f t="shared" si="72"/>
        <v>75.240244066983493</v>
      </c>
      <c r="O94" s="259">
        <f t="shared" si="73"/>
        <v>6.9658991547653741</v>
      </c>
      <c r="P94" s="259">
        <f t="shared" si="74"/>
        <v>5.6511701122888027</v>
      </c>
      <c r="Q94" s="259">
        <f t="shared" si="75"/>
        <v>59.239288837073744</v>
      </c>
      <c r="R94" s="259">
        <f t="shared" si="76"/>
        <v>19.108585820727704</v>
      </c>
      <c r="S94" s="6">
        <v>146502</v>
      </c>
      <c r="T94" s="6">
        <v>20276</v>
      </c>
      <c r="U94" s="6">
        <v>126226</v>
      </c>
      <c r="V94" s="6">
        <v>7912</v>
      </c>
      <c r="W94" s="6">
        <v>12364</v>
      </c>
      <c r="X94" s="6">
        <v>25076</v>
      </c>
      <c r="Y94" s="6">
        <v>101150</v>
      </c>
      <c r="Z94" s="250">
        <f t="shared" si="77"/>
        <v>39.021503255079899</v>
      </c>
      <c r="AA94" s="250">
        <f t="shared" si="78"/>
        <v>19.86595471614406</v>
      </c>
      <c r="AB94" s="250">
        <f t="shared" si="79"/>
        <v>60.978496744920108</v>
      </c>
      <c r="AC94" s="250">
        <f t="shared" si="80"/>
        <v>80.13404528385594</v>
      </c>
      <c r="AD94" s="258">
        <v>20.52</v>
      </c>
      <c r="AE94" s="257" t="s">
        <v>166</v>
      </c>
      <c r="AF94" s="257" t="s">
        <v>166</v>
      </c>
      <c r="AG94" s="257" t="s">
        <v>166</v>
      </c>
      <c r="AH94" s="257">
        <v>733</v>
      </c>
      <c r="AI94" s="256">
        <v>17.3</v>
      </c>
      <c r="AJ94" s="250">
        <v>119</v>
      </c>
      <c r="AK94" s="256">
        <v>113</v>
      </c>
      <c r="AL94" s="250">
        <v>28.174728630000001</v>
      </c>
      <c r="AM94" s="250">
        <v>52.931200616689146</v>
      </c>
      <c r="AN94" s="255" t="s">
        <v>166</v>
      </c>
      <c r="AO94" s="255" t="s">
        <v>166</v>
      </c>
      <c r="AP94" s="251" t="s">
        <v>166</v>
      </c>
      <c r="AQ94" s="6">
        <v>153992</v>
      </c>
      <c r="AR94" s="6">
        <v>74482</v>
      </c>
      <c r="AS94" s="6">
        <v>4045</v>
      </c>
      <c r="AT94" s="6">
        <v>70437</v>
      </c>
      <c r="AU94" s="6">
        <v>46586</v>
      </c>
      <c r="AV94" s="6">
        <v>4568</v>
      </c>
      <c r="AW94" s="6">
        <v>42018</v>
      </c>
      <c r="AX94" s="6">
        <v>32924</v>
      </c>
      <c r="AY94" s="6">
        <v>11973</v>
      </c>
      <c r="AZ94" s="6">
        <v>20951</v>
      </c>
      <c r="BA94" s="250">
        <f t="shared" si="81"/>
        <v>19.649276207131059</v>
      </c>
      <c r="BB94" s="250">
        <f t="shared" si="82"/>
        <v>52.798974558865417</v>
      </c>
      <c r="BC94" s="250">
        <f t="shared" si="83"/>
        <v>22.189837753813272</v>
      </c>
      <c r="BD94" s="250">
        <f t="shared" si="84"/>
        <v>31.496334497698754</v>
      </c>
      <c r="BE94" s="250">
        <f t="shared" si="85"/>
        <v>58.160886039055669</v>
      </c>
      <c r="BF94" s="254">
        <f t="shared" si="86"/>
        <v>15.704690943435828</v>
      </c>
      <c r="BG94" s="253">
        <v>30.2</v>
      </c>
      <c r="BH94" s="253">
        <v>68</v>
      </c>
      <c r="BI94" s="6">
        <v>20588</v>
      </c>
      <c r="BJ94" s="6">
        <v>29403</v>
      </c>
      <c r="BK94" s="252" t="s">
        <v>166</v>
      </c>
      <c r="BL94" s="251" t="s">
        <v>166</v>
      </c>
      <c r="BM94" s="250">
        <v>94.9</v>
      </c>
      <c r="BN94" s="6">
        <v>4.3</v>
      </c>
      <c r="BO94" s="6">
        <v>4</v>
      </c>
    </row>
    <row r="95" spans="1:67">
      <c r="A95" s="253" t="s">
        <v>62</v>
      </c>
      <c r="B95" s="260" t="s">
        <v>63</v>
      </c>
      <c r="C95" s="253" t="s">
        <v>198</v>
      </c>
      <c r="D95" s="244">
        <v>211066</v>
      </c>
      <c r="E95" s="253">
        <v>18447</v>
      </c>
      <c r="F95" s="253">
        <f t="shared" si="70"/>
        <v>192619</v>
      </c>
      <c r="G95" s="244">
        <v>6554</v>
      </c>
      <c r="H95" s="244">
        <v>137053</v>
      </c>
      <c r="I95" s="6">
        <v>904</v>
      </c>
      <c r="J95" s="6">
        <v>11642</v>
      </c>
      <c r="K95" s="6">
        <v>10989</v>
      </c>
      <c r="L95" s="6">
        <v>43924</v>
      </c>
      <c r="M95" s="259">
        <f t="shared" si="71"/>
        <v>35.528812272998316</v>
      </c>
      <c r="N95" s="259">
        <f t="shared" si="72"/>
        <v>71.152378529636223</v>
      </c>
      <c r="O95" s="259">
        <f t="shared" si="73"/>
        <v>4.9005258307583892</v>
      </c>
      <c r="P95" s="259">
        <f t="shared" si="74"/>
        <v>6.0440558823376715</v>
      </c>
      <c r="Q95" s="259">
        <f t="shared" si="75"/>
        <v>59.570661896243294</v>
      </c>
      <c r="R95" s="259">
        <f t="shared" si="76"/>
        <v>22.803565588026103</v>
      </c>
      <c r="S95" s="6">
        <v>201352</v>
      </c>
      <c r="T95" s="6">
        <v>17919</v>
      </c>
      <c r="U95" s="6">
        <v>183433</v>
      </c>
      <c r="V95" s="6">
        <v>3901</v>
      </c>
      <c r="W95" s="6">
        <v>14018</v>
      </c>
      <c r="X95" s="6">
        <v>25413</v>
      </c>
      <c r="Y95" s="6">
        <v>158020</v>
      </c>
      <c r="Z95" s="250">
        <f t="shared" si="77"/>
        <v>21.770188068530612</v>
      </c>
      <c r="AA95" s="250">
        <f t="shared" si="78"/>
        <v>13.85410476849858</v>
      </c>
      <c r="AB95" s="250">
        <f t="shared" si="79"/>
        <v>78.229811931469399</v>
      </c>
      <c r="AC95" s="250">
        <f t="shared" si="80"/>
        <v>86.145895231501427</v>
      </c>
      <c r="AD95" s="258">
        <v>23.69</v>
      </c>
      <c r="AE95" s="257" t="s">
        <v>166</v>
      </c>
      <c r="AF95" s="257" t="s">
        <v>166</v>
      </c>
      <c r="AG95" s="257" t="s">
        <v>166</v>
      </c>
      <c r="AH95" s="257">
        <v>889</v>
      </c>
      <c r="AI95" s="253">
        <v>25.8</v>
      </c>
      <c r="AJ95" s="250">
        <v>77</v>
      </c>
      <c r="AK95" s="256">
        <v>74</v>
      </c>
      <c r="AL95" s="250">
        <v>28.86133263</v>
      </c>
      <c r="AM95" s="250">
        <v>56.392972391538187</v>
      </c>
      <c r="AN95" s="255" t="s">
        <v>166</v>
      </c>
      <c r="AO95" s="255" t="s">
        <v>166</v>
      </c>
      <c r="AP95" s="251" t="s">
        <v>166</v>
      </c>
      <c r="AQ95" s="6">
        <v>211066</v>
      </c>
      <c r="AR95" s="6">
        <v>94903</v>
      </c>
      <c r="AS95" s="6">
        <v>3825</v>
      </c>
      <c r="AT95" s="6">
        <v>91078</v>
      </c>
      <c r="AU95" s="6">
        <v>62783</v>
      </c>
      <c r="AV95" s="6">
        <v>3933</v>
      </c>
      <c r="AW95" s="6">
        <v>58850</v>
      </c>
      <c r="AX95" s="6">
        <v>53380</v>
      </c>
      <c r="AY95" s="6">
        <v>10689</v>
      </c>
      <c r="AZ95" s="6">
        <v>42691</v>
      </c>
      <c r="BA95" s="250">
        <f t="shared" si="81"/>
        <v>20.735078874613759</v>
      </c>
      <c r="BB95" s="250">
        <f t="shared" si="82"/>
        <v>47.284016633873087</v>
      </c>
      <c r="BC95" s="250">
        <f t="shared" si="83"/>
        <v>21.320539925191088</v>
      </c>
      <c r="BD95" s="250">
        <f t="shared" si="84"/>
        <v>30.552541545745747</v>
      </c>
      <c r="BE95" s="250">
        <f t="shared" si="85"/>
        <v>57.944381200195153</v>
      </c>
      <c r="BF95" s="254">
        <f t="shared" si="86"/>
        <v>22.163441820381166</v>
      </c>
      <c r="BG95" s="253">
        <v>42</v>
      </c>
      <c r="BH95" s="253">
        <v>65.2</v>
      </c>
      <c r="BI95" s="6">
        <v>24923</v>
      </c>
      <c r="BJ95" s="6">
        <v>28831</v>
      </c>
      <c r="BK95" s="252" t="s">
        <v>166</v>
      </c>
      <c r="BL95" s="251" t="s">
        <v>166</v>
      </c>
      <c r="BM95" s="250" t="s">
        <v>166</v>
      </c>
      <c r="BN95" s="6">
        <v>4.8</v>
      </c>
      <c r="BO95" s="6">
        <v>3.9</v>
      </c>
    </row>
    <row r="96" spans="1:67">
      <c r="A96" s="253" t="s">
        <v>62</v>
      </c>
      <c r="B96" s="260" t="s">
        <v>63</v>
      </c>
      <c r="C96" s="253" t="s">
        <v>199</v>
      </c>
      <c r="D96" s="244">
        <v>312912</v>
      </c>
      <c r="E96" s="253">
        <v>31766</v>
      </c>
      <c r="F96" s="253">
        <f t="shared" si="70"/>
        <v>281146</v>
      </c>
      <c r="G96" s="244">
        <v>9881</v>
      </c>
      <c r="H96" s="244">
        <v>207764</v>
      </c>
      <c r="I96" s="6">
        <v>1994</v>
      </c>
      <c r="J96" s="6">
        <v>16560</v>
      </c>
      <c r="K96" s="6">
        <v>19891</v>
      </c>
      <c r="L96" s="6">
        <v>56822</v>
      </c>
      <c r="M96" s="259">
        <f t="shared" si="71"/>
        <v>31.105584587294594</v>
      </c>
      <c r="N96" s="259">
        <f t="shared" si="72"/>
        <v>73.898970641588363</v>
      </c>
      <c r="O96" s="259">
        <f t="shared" si="73"/>
        <v>6.2771516715985642</v>
      </c>
      <c r="P96" s="259">
        <f t="shared" si="74"/>
        <v>5.8901780569526156</v>
      </c>
      <c r="Q96" s="259">
        <f t="shared" si="75"/>
        <v>62.617263741106846</v>
      </c>
      <c r="R96" s="259">
        <f t="shared" si="76"/>
        <v>20.21085130145903</v>
      </c>
      <c r="S96" s="6">
        <v>310687</v>
      </c>
      <c r="T96" s="6">
        <v>31667</v>
      </c>
      <c r="U96" s="6">
        <v>279020</v>
      </c>
      <c r="V96" s="6">
        <v>9899</v>
      </c>
      <c r="W96" s="6">
        <v>21768</v>
      </c>
      <c r="X96" s="6">
        <v>43188</v>
      </c>
      <c r="Y96" s="6">
        <v>235832</v>
      </c>
      <c r="Z96" s="250">
        <f t="shared" si="77"/>
        <v>31.259670950832096</v>
      </c>
      <c r="AA96" s="250">
        <f t="shared" si="78"/>
        <v>15.478460325424701</v>
      </c>
      <c r="AB96" s="250">
        <f t="shared" si="79"/>
        <v>68.740329049167897</v>
      </c>
      <c r="AC96" s="250">
        <f t="shared" si="80"/>
        <v>84.521539674575294</v>
      </c>
      <c r="AD96" s="258">
        <v>23.46</v>
      </c>
      <c r="AE96" s="257" t="s">
        <v>166</v>
      </c>
      <c r="AF96" s="257" t="s">
        <v>166</v>
      </c>
      <c r="AG96" s="257" t="s">
        <v>166</v>
      </c>
      <c r="AH96" s="257">
        <v>889</v>
      </c>
      <c r="AI96" s="253">
        <v>23.8</v>
      </c>
      <c r="AJ96" s="250">
        <v>108</v>
      </c>
      <c r="AK96" s="256">
        <v>90</v>
      </c>
      <c r="AL96" s="250">
        <v>27.427933620000001</v>
      </c>
      <c r="AM96" s="250">
        <v>50.16630816851162</v>
      </c>
      <c r="AN96" s="255" t="s">
        <v>166</v>
      </c>
      <c r="AO96" s="255" t="s">
        <v>166</v>
      </c>
      <c r="AP96" s="251" t="s">
        <v>166</v>
      </c>
      <c r="AQ96" s="6">
        <v>312912</v>
      </c>
      <c r="AR96" s="6">
        <v>154271</v>
      </c>
      <c r="AS96" s="6">
        <v>5972</v>
      </c>
      <c r="AT96" s="6">
        <v>148299</v>
      </c>
      <c r="AU96" s="6">
        <v>81823</v>
      </c>
      <c r="AV96" s="6">
        <v>6022</v>
      </c>
      <c r="AW96" s="6">
        <v>75801</v>
      </c>
      <c r="AX96" s="6">
        <v>76818</v>
      </c>
      <c r="AY96" s="6">
        <v>19772</v>
      </c>
      <c r="AZ96" s="6">
        <v>57046</v>
      </c>
      <c r="BA96" s="250">
        <f t="shared" si="81"/>
        <v>18.799974815840837</v>
      </c>
      <c r="BB96" s="250">
        <f t="shared" si="82"/>
        <v>52.748038385749751</v>
      </c>
      <c r="BC96" s="250">
        <f t="shared" si="83"/>
        <v>18.957375810615122</v>
      </c>
      <c r="BD96" s="250">
        <f t="shared" si="84"/>
        <v>26.961436406706834</v>
      </c>
      <c r="BE96" s="250">
        <f t="shared" si="85"/>
        <v>62.242649373544047</v>
      </c>
      <c r="BF96" s="254">
        <f t="shared" si="86"/>
        <v>20.290525207543411</v>
      </c>
      <c r="BG96" s="253">
        <v>31.8</v>
      </c>
      <c r="BH96" s="253">
        <v>67.8</v>
      </c>
      <c r="BI96" s="6">
        <v>26131</v>
      </c>
      <c r="BJ96" s="6">
        <v>34959</v>
      </c>
      <c r="BK96" s="252" t="s">
        <v>166</v>
      </c>
      <c r="BL96" s="251" t="s">
        <v>166</v>
      </c>
      <c r="BM96" s="250">
        <v>117.6</v>
      </c>
      <c r="BN96" s="6">
        <v>9.1</v>
      </c>
      <c r="BO96" s="6">
        <v>8.1</v>
      </c>
    </row>
    <row r="97" spans="1:67">
      <c r="A97" s="253" t="s">
        <v>142</v>
      </c>
      <c r="B97" s="260" t="s">
        <v>143</v>
      </c>
      <c r="C97" s="253" t="s">
        <v>200</v>
      </c>
      <c r="D97" s="244">
        <v>133745</v>
      </c>
      <c r="E97" s="253">
        <v>11758</v>
      </c>
      <c r="F97" s="253">
        <f t="shared" si="70"/>
        <v>121987</v>
      </c>
      <c r="G97" s="244">
        <v>5300</v>
      </c>
      <c r="H97" s="244">
        <v>97489</v>
      </c>
      <c r="I97" s="6">
        <v>936</v>
      </c>
      <c r="J97" s="6">
        <v>3500</v>
      </c>
      <c r="K97" s="6">
        <v>5522</v>
      </c>
      <c r="L97" s="6">
        <v>20998</v>
      </c>
      <c r="M97" s="259">
        <f t="shared" si="71"/>
        <v>45.075693145092707</v>
      </c>
      <c r="N97" s="259">
        <f t="shared" si="72"/>
        <v>79.917532196053671</v>
      </c>
      <c r="O97" s="259">
        <f t="shared" si="73"/>
        <v>7.9605375063786354</v>
      </c>
      <c r="P97" s="259">
        <f t="shared" si="74"/>
        <v>2.8691581889873512</v>
      </c>
      <c r="Q97" s="259">
        <f t="shared" si="75"/>
        <v>46.963769348528658</v>
      </c>
      <c r="R97" s="259">
        <f t="shared" si="76"/>
        <v>17.213309614958973</v>
      </c>
      <c r="S97" s="6">
        <v>130193</v>
      </c>
      <c r="T97" s="6">
        <v>11620</v>
      </c>
      <c r="U97" s="6">
        <v>118573</v>
      </c>
      <c r="V97" s="6">
        <v>3602</v>
      </c>
      <c r="W97" s="6">
        <v>8018</v>
      </c>
      <c r="X97" s="6">
        <v>19414</v>
      </c>
      <c r="Y97" s="6">
        <v>99159</v>
      </c>
      <c r="Z97" s="250">
        <f t="shared" si="77"/>
        <v>30.998278829604132</v>
      </c>
      <c r="AA97" s="250">
        <f t="shared" si="78"/>
        <v>16.373036020004555</v>
      </c>
      <c r="AB97" s="250">
        <f t="shared" si="79"/>
        <v>69.001721170395868</v>
      </c>
      <c r="AC97" s="250">
        <f t="shared" si="80"/>
        <v>83.626963979995452</v>
      </c>
      <c r="AD97" s="258">
        <v>20.67</v>
      </c>
      <c r="AE97" s="257" t="s">
        <v>166</v>
      </c>
      <c r="AF97" s="257" t="s">
        <v>166</v>
      </c>
      <c r="AG97" s="257" t="s">
        <v>166</v>
      </c>
      <c r="AH97" s="257">
        <v>758</v>
      </c>
      <c r="AI97" s="256">
        <v>17.600000000000001</v>
      </c>
      <c r="AJ97" s="250">
        <v>105</v>
      </c>
      <c r="AK97" s="256">
        <v>85</v>
      </c>
      <c r="AL97" s="250">
        <v>20.613166440000001</v>
      </c>
      <c r="AM97" s="250">
        <v>42.93607532210109</v>
      </c>
      <c r="AN97" s="255" t="s">
        <v>166</v>
      </c>
      <c r="AO97" s="255" t="s">
        <v>166</v>
      </c>
      <c r="AP97" s="251" t="s">
        <v>166</v>
      </c>
      <c r="AQ97" s="6">
        <v>133745</v>
      </c>
      <c r="AR97" s="6">
        <v>72052</v>
      </c>
      <c r="AS97" s="6">
        <v>3002</v>
      </c>
      <c r="AT97" s="6">
        <v>69050</v>
      </c>
      <c r="AU97" s="6">
        <v>38764</v>
      </c>
      <c r="AV97" s="6">
        <v>3283</v>
      </c>
      <c r="AW97" s="6">
        <v>35481</v>
      </c>
      <c r="AX97" s="6">
        <v>22929</v>
      </c>
      <c r="AY97" s="6">
        <v>5473</v>
      </c>
      <c r="AZ97" s="6">
        <v>17456</v>
      </c>
      <c r="BA97" s="250">
        <f t="shared" si="81"/>
        <v>25.531552985201568</v>
      </c>
      <c r="BB97" s="250">
        <f t="shared" si="82"/>
        <v>56.604392271307603</v>
      </c>
      <c r="BC97" s="250">
        <f t="shared" si="83"/>
        <v>27.921415206667799</v>
      </c>
      <c r="BD97" s="250">
        <f t="shared" si="84"/>
        <v>29.085886200988632</v>
      </c>
      <c r="BE97" s="250">
        <f t="shared" si="85"/>
        <v>46.547031808130633</v>
      </c>
      <c r="BF97" s="254">
        <f t="shared" si="86"/>
        <v>14.309721527703772</v>
      </c>
      <c r="BG97" s="253">
        <v>44.2</v>
      </c>
      <c r="BH97" s="253">
        <v>76.3</v>
      </c>
      <c r="BI97" s="6">
        <v>20999</v>
      </c>
      <c r="BJ97" s="6">
        <v>31663</v>
      </c>
      <c r="BK97" s="252" t="s">
        <v>166</v>
      </c>
      <c r="BL97" s="251" t="s">
        <v>166</v>
      </c>
      <c r="BM97" s="250">
        <v>102.8</v>
      </c>
      <c r="BN97" s="6">
        <v>3.9</v>
      </c>
      <c r="BO97" s="6">
        <v>5</v>
      </c>
    </row>
    <row r="98" spans="1:67">
      <c r="A98" s="253" t="s">
        <v>62</v>
      </c>
      <c r="B98" s="260" t="s">
        <v>63</v>
      </c>
      <c r="C98" s="253" t="s">
        <v>201</v>
      </c>
      <c r="D98" s="244">
        <v>620028</v>
      </c>
      <c r="E98" s="253">
        <v>40719</v>
      </c>
      <c r="F98" s="253">
        <f t="shared" si="70"/>
        <v>579309</v>
      </c>
      <c r="G98" s="244">
        <v>16080</v>
      </c>
      <c r="H98" s="244">
        <v>473957</v>
      </c>
      <c r="I98" s="6">
        <v>2354</v>
      </c>
      <c r="J98" s="6">
        <v>21940</v>
      </c>
      <c r="K98" s="6">
        <v>22285</v>
      </c>
      <c r="L98" s="6">
        <v>83412</v>
      </c>
      <c r="M98" s="259">
        <f t="shared" si="71"/>
        <v>39.490164296765641</v>
      </c>
      <c r="N98" s="259">
        <f t="shared" si="72"/>
        <v>81.814195878192805</v>
      </c>
      <c r="O98" s="259">
        <f t="shared" si="73"/>
        <v>5.7810849971757658</v>
      </c>
      <c r="P98" s="259">
        <f t="shared" si="74"/>
        <v>3.7872706966403076</v>
      </c>
      <c r="Q98" s="259">
        <f t="shared" si="75"/>
        <v>54.728750706058591</v>
      </c>
      <c r="R98" s="259">
        <f t="shared" si="76"/>
        <v>14.398533425166878</v>
      </c>
      <c r="S98" s="6">
        <v>611943</v>
      </c>
      <c r="T98" s="6">
        <v>40251</v>
      </c>
      <c r="U98" s="6">
        <v>571692</v>
      </c>
      <c r="V98" s="6">
        <v>12148</v>
      </c>
      <c r="W98" s="6">
        <v>28103</v>
      </c>
      <c r="X98" s="6">
        <v>51614</v>
      </c>
      <c r="Y98" s="6">
        <v>520078</v>
      </c>
      <c r="Z98" s="250">
        <f t="shared" si="77"/>
        <v>30.180616630642714</v>
      </c>
      <c r="AA98" s="250">
        <f t="shared" si="78"/>
        <v>9.0282879592507861</v>
      </c>
      <c r="AB98" s="250">
        <f t="shared" si="79"/>
        <v>69.819383369357283</v>
      </c>
      <c r="AC98" s="250">
        <f t="shared" si="80"/>
        <v>90.971712040749225</v>
      </c>
      <c r="AD98" s="258">
        <v>60.96</v>
      </c>
      <c r="AE98" s="257" t="s">
        <v>166</v>
      </c>
      <c r="AF98" s="257" t="s">
        <v>166</v>
      </c>
      <c r="AG98" s="257" t="s">
        <v>166</v>
      </c>
      <c r="AH98" s="257">
        <v>889</v>
      </c>
      <c r="AI98" s="253">
        <v>17.899999999999999</v>
      </c>
      <c r="AJ98" s="250">
        <v>151</v>
      </c>
      <c r="AK98" s="256">
        <v>136</v>
      </c>
      <c r="AL98" s="250">
        <v>29.686934019999999</v>
      </c>
      <c r="AM98" s="250">
        <v>36.983395573935596</v>
      </c>
      <c r="AN98" s="255" t="s">
        <v>166</v>
      </c>
      <c r="AO98" s="255" t="s">
        <v>166</v>
      </c>
      <c r="AP98" s="251" t="s">
        <v>166</v>
      </c>
      <c r="AQ98" s="6">
        <v>620028</v>
      </c>
      <c r="AR98" s="6">
        <v>354606</v>
      </c>
      <c r="AS98" s="6">
        <v>9235</v>
      </c>
      <c r="AT98" s="6">
        <v>345371</v>
      </c>
      <c r="AU98" s="6">
        <v>168287</v>
      </c>
      <c r="AV98" s="6">
        <v>9752</v>
      </c>
      <c r="AW98" s="6">
        <v>158535</v>
      </c>
      <c r="AX98" s="6">
        <v>97135</v>
      </c>
      <c r="AY98" s="6">
        <v>21732</v>
      </c>
      <c r="AZ98" s="6">
        <v>75403</v>
      </c>
      <c r="BA98" s="250">
        <f t="shared" si="81"/>
        <v>22.679830054765588</v>
      </c>
      <c r="BB98" s="250">
        <f t="shared" si="82"/>
        <v>59.617751493589779</v>
      </c>
      <c r="BC98" s="250">
        <f t="shared" si="83"/>
        <v>23.949507600874284</v>
      </c>
      <c r="BD98" s="250">
        <f t="shared" si="84"/>
        <v>27.366224243020564</v>
      </c>
      <c r="BE98" s="250">
        <f t="shared" si="85"/>
        <v>53.370662344360134</v>
      </c>
      <c r="BF98" s="254">
        <f t="shared" si="86"/>
        <v>13.016024263389658</v>
      </c>
      <c r="BG98" s="253">
        <v>42.9</v>
      </c>
      <c r="BH98" s="253">
        <v>79.099999999999994</v>
      </c>
      <c r="BI98" s="6">
        <v>31661</v>
      </c>
      <c r="BJ98" s="6">
        <v>59718</v>
      </c>
      <c r="BK98" s="252" t="s">
        <v>166</v>
      </c>
      <c r="BL98" s="251" t="s">
        <v>166</v>
      </c>
      <c r="BM98" s="250">
        <v>196.3</v>
      </c>
      <c r="BN98" s="6">
        <v>6.8</v>
      </c>
      <c r="BO98" s="6">
        <v>4.3</v>
      </c>
    </row>
    <row r="99" spans="1:67">
      <c r="A99" s="253" t="s">
        <v>62</v>
      </c>
      <c r="B99" s="260" t="s">
        <v>63</v>
      </c>
      <c r="C99" s="253" t="s">
        <v>202</v>
      </c>
      <c r="D99" s="244">
        <v>59297</v>
      </c>
      <c r="E99" s="253">
        <v>4188</v>
      </c>
      <c r="F99" s="253">
        <f t="shared" si="70"/>
        <v>55109</v>
      </c>
      <c r="G99" s="244">
        <v>1965</v>
      </c>
      <c r="H99" s="244">
        <v>44440</v>
      </c>
      <c r="I99" s="6">
        <v>207</v>
      </c>
      <c r="J99" s="6">
        <v>1821</v>
      </c>
      <c r="K99" s="6">
        <v>2016</v>
      </c>
      <c r="L99" s="6">
        <v>8848</v>
      </c>
      <c r="M99" s="259">
        <f t="shared" si="71"/>
        <v>46.919770773638966</v>
      </c>
      <c r="N99" s="259">
        <f t="shared" si="72"/>
        <v>80.640185813569474</v>
      </c>
      <c r="O99" s="259">
        <f t="shared" si="73"/>
        <v>4.9426934097421205</v>
      </c>
      <c r="P99" s="259">
        <f t="shared" si="74"/>
        <v>3.304360449291404</v>
      </c>
      <c r="Q99" s="259">
        <f t="shared" si="75"/>
        <v>48.137535816618907</v>
      </c>
      <c r="R99" s="259">
        <f t="shared" si="76"/>
        <v>16.055453737139125</v>
      </c>
      <c r="S99" s="6">
        <v>59261</v>
      </c>
      <c r="T99" s="6">
        <v>4188</v>
      </c>
      <c r="U99" s="6">
        <v>55073</v>
      </c>
      <c r="V99" s="6">
        <v>1310</v>
      </c>
      <c r="W99" s="6">
        <v>2878</v>
      </c>
      <c r="X99" s="6">
        <v>6980</v>
      </c>
      <c r="Y99" s="6">
        <v>48093</v>
      </c>
      <c r="Z99" s="250">
        <f t="shared" si="77"/>
        <v>31.279847182425979</v>
      </c>
      <c r="AA99" s="250">
        <f t="shared" si="78"/>
        <v>12.674087120730668</v>
      </c>
      <c r="AB99" s="250">
        <f t="shared" si="79"/>
        <v>68.720152817574018</v>
      </c>
      <c r="AC99" s="250">
        <f t="shared" si="80"/>
        <v>87.325912879269325</v>
      </c>
      <c r="AD99" s="258">
        <v>37.520000000000003</v>
      </c>
      <c r="AE99" s="257" t="s">
        <v>166</v>
      </c>
      <c r="AF99" s="257" t="s">
        <v>166</v>
      </c>
      <c r="AG99" s="257" t="s">
        <v>166</v>
      </c>
      <c r="AH99" s="257">
        <v>889</v>
      </c>
      <c r="AI99" s="253">
        <v>18.100000000000001</v>
      </c>
      <c r="AJ99" s="250">
        <v>149</v>
      </c>
      <c r="AK99" s="256">
        <v>127</v>
      </c>
      <c r="AL99" s="250">
        <v>33.936381709999999</v>
      </c>
      <c r="AM99" s="250">
        <v>53.695219584432408</v>
      </c>
      <c r="AN99" s="255" t="s">
        <v>166</v>
      </c>
      <c r="AO99" s="255" t="s">
        <v>166</v>
      </c>
      <c r="AP99" s="251" t="s">
        <v>166</v>
      </c>
      <c r="AQ99" s="6">
        <v>59297</v>
      </c>
      <c r="AR99" s="6">
        <v>30751</v>
      </c>
      <c r="AS99" s="6">
        <v>781</v>
      </c>
      <c r="AT99" s="6">
        <v>29970</v>
      </c>
      <c r="AU99" s="6">
        <v>18902</v>
      </c>
      <c r="AV99" s="6">
        <v>1493</v>
      </c>
      <c r="AW99" s="6">
        <v>17409</v>
      </c>
      <c r="AX99" s="6">
        <v>9644</v>
      </c>
      <c r="AY99" s="6">
        <v>1914</v>
      </c>
      <c r="AZ99" s="6">
        <v>7730</v>
      </c>
      <c r="BA99" s="250">
        <f t="shared" si="81"/>
        <v>18.648519579751671</v>
      </c>
      <c r="BB99" s="250">
        <f t="shared" si="82"/>
        <v>54.383131611896417</v>
      </c>
      <c r="BC99" s="250">
        <f t="shared" si="83"/>
        <v>35.649474689589304</v>
      </c>
      <c r="BD99" s="250">
        <f t="shared" si="84"/>
        <v>31.590121395779274</v>
      </c>
      <c r="BE99" s="250">
        <f t="shared" si="85"/>
        <v>45.702005730659025</v>
      </c>
      <c r="BF99" s="254">
        <f t="shared" si="86"/>
        <v>14.026746992324302</v>
      </c>
      <c r="BG99" s="253">
        <v>56.9</v>
      </c>
      <c r="BH99" s="253">
        <v>81.900000000000006</v>
      </c>
      <c r="BI99" s="6">
        <v>18399</v>
      </c>
      <c r="BJ99" s="6">
        <v>36311</v>
      </c>
      <c r="BK99" s="252" t="s">
        <v>166</v>
      </c>
      <c r="BL99" s="251" t="s">
        <v>166</v>
      </c>
      <c r="BM99" s="262" t="s">
        <v>166</v>
      </c>
      <c r="BN99" s="6">
        <v>3.7</v>
      </c>
      <c r="BO99" s="6">
        <v>2.7</v>
      </c>
    </row>
    <row r="100" spans="1:67">
      <c r="A100" s="253" t="s">
        <v>148</v>
      </c>
      <c r="B100" s="260" t="s">
        <v>149</v>
      </c>
      <c r="C100" s="253" t="s">
        <v>203</v>
      </c>
      <c r="D100" s="244">
        <v>510832</v>
      </c>
      <c r="E100" s="253">
        <v>35057</v>
      </c>
      <c r="F100" s="253">
        <f t="shared" si="70"/>
        <v>475775</v>
      </c>
      <c r="G100" s="244">
        <v>16813</v>
      </c>
      <c r="H100" s="244">
        <v>389718</v>
      </c>
      <c r="I100" s="6">
        <v>2093</v>
      </c>
      <c r="J100" s="6">
        <v>15438</v>
      </c>
      <c r="K100" s="6">
        <v>16151</v>
      </c>
      <c r="L100" s="6">
        <v>70619</v>
      </c>
      <c r="M100" s="259">
        <f t="shared" si="71"/>
        <v>47.959038137889721</v>
      </c>
      <c r="N100" s="259">
        <f t="shared" si="72"/>
        <v>81.912248436761075</v>
      </c>
      <c r="O100" s="259">
        <f t="shared" si="73"/>
        <v>5.9702769774937954</v>
      </c>
      <c r="P100" s="259">
        <f t="shared" si="74"/>
        <v>3.244811097682728</v>
      </c>
      <c r="Q100" s="259">
        <f t="shared" si="75"/>
        <v>46.070684884616483</v>
      </c>
      <c r="R100" s="259">
        <f t="shared" si="76"/>
        <v>14.842940465556199</v>
      </c>
      <c r="S100" s="6">
        <v>498771</v>
      </c>
      <c r="T100" s="6">
        <v>34544</v>
      </c>
      <c r="U100" s="6">
        <v>464227</v>
      </c>
      <c r="V100" s="6">
        <v>10335</v>
      </c>
      <c r="W100" s="6">
        <v>24209</v>
      </c>
      <c r="X100" s="6">
        <v>48673</v>
      </c>
      <c r="Y100" s="6">
        <v>415554</v>
      </c>
      <c r="Z100" s="250">
        <f t="shared" si="77"/>
        <v>29.918364983788791</v>
      </c>
      <c r="AA100" s="250">
        <f t="shared" si="78"/>
        <v>10.484741301130697</v>
      </c>
      <c r="AB100" s="250">
        <f t="shared" si="79"/>
        <v>70.081635016211209</v>
      </c>
      <c r="AC100" s="250">
        <f t="shared" si="80"/>
        <v>89.515258698869303</v>
      </c>
      <c r="AD100" s="258">
        <v>36.520000000000003</v>
      </c>
      <c r="AE100" s="257" t="s">
        <v>166</v>
      </c>
      <c r="AF100" s="257" t="s">
        <v>166</v>
      </c>
      <c r="AG100" s="257" t="s">
        <v>166</v>
      </c>
      <c r="AH100" s="257">
        <v>779</v>
      </c>
      <c r="AI100" s="256">
        <v>14.8</v>
      </c>
      <c r="AJ100" s="250">
        <v>160</v>
      </c>
      <c r="AK100" s="256">
        <v>140</v>
      </c>
      <c r="AL100" s="250">
        <v>24.9515156</v>
      </c>
      <c r="AM100" s="250">
        <v>42.871884835663792</v>
      </c>
      <c r="AN100" s="255" t="s">
        <v>166</v>
      </c>
      <c r="AO100" s="255" t="s">
        <v>166</v>
      </c>
      <c r="AP100" s="251" t="s">
        <v>166</v>
      </c>
      <c r="AQ100" s="6">
        <v>510832</v>
      </c>
      <c r="AR100" s="6">
        <v>288449</v>
      </c>
      <c r="AS100" s="6">
        <v>9794</v>
      </c>
      <c r="AT100" s="6">
        <v>278655</v>
      </c>
      <c r="AU100" s="6">
        <v>152715</v>
      </c>
      <c r="AV100" s="6">
        <v>10118</v>
      </c>
      <c r="AW100" s="6">
        <v>142597</v>
      </c>
      <c r="AX100" s="6">
        <v>69668</v>
      </c>
      <c r="AY100" s="6">
        <v>15145</v>
      </c>
      <c r="AZ100" s="6">
        <v>54523</v>
      </c>
      <c r="BA100" s="250">
        <f t="shared" si="81"/>
        <v>27.937359157942783</v>
      </c>
      <c r="BB100" s="250">
        <f t="shared" si="82"/>
        <v>58.56865114812674</v>
      </c>
      <c r="BC100" s="250">
        <f t="shared" si="83"/>
        <v>28.861568303049317</v>
      </c>
      <c r="BD100" s="250">
        <f t="shared" si="84"/>
        <v>29.971520151332037</v>
      </c>
      <c r="BE100" s="250">
        <f t="shared" si="85"/>
        <v>43.201072539007903</v>
      </c>
      <c r="BF100" s="254">
        <f t="shared" si="86"/>
        <v>11.459828700541221</v>
      </c>
      <c r="BG100" s="253">
        <v>53.8</v>
      </c>
      <c r="BH100" s="253">
        <v>78.7</v>
      </c>
      <c r="BI100" s="6">
        <v>26934</v>
      </c>
      <c r="BJ100" s="6">
        <v>51636</v>
      </c>
      <c r="BK100" s="252" t="s">
        <v>166</v>
      </c>
      <c r="BL100" s="251" t="s">
        <v>166</v>
      </c>
      <c r="BM100" s="250">
        <v>154.80000000000001</v>
      </c>
      <c r="BN100" s="6">
        <v>6</v>
      </c>
      <c r="BO100" s="6">
        <v>5.8</v>
      </c>
    </row>
    <row r="101" spans="1:67">
      <c r="A101" s="253" t="s">
        <v>148</v>
      </c>
      <c r="B101" s="260" t="s">
        <v>149</v>
      </c>
      <c r="C101" s="253" t="s">
        <v>204</v>
      </c>
      <c r="D101" s="244">
        <v>134175</v>
      </c>
      <c r="E101" s="253">
        <v>19570</v>
      </c>
      <c r="F101" s="253">
        <f t="shared" si="70"/>
        <v>114605</v>
      </c>
      <c r="G101" s="244">
        <v>6917</v>
      </c>
      <c r="H101" s="244">
        <v>86651</v>
      </c>
      <c r="I101" s="6">
        <v>910</v>
      </c>
      <c r="J101" s="6">
        <v>5140</v>
      </c>
      <c r="K101" s="6">
        <v>11743</v>
      </c>
      <c r="L101" s="6">
        <v>22814</v>
      </c>
      <c r="M101" s="259">
        <f t="shared" si="71"/>
        <v>35.344915687276448</v>
      </c>
      <c r="N101" s="259">
        <f t="shared" si="72"/>
        <v>75.608394049125266</v>
      </c>
      <c r="O101" s="259">
        <f t="shared" si="73"/>
        <v>4.6499744506898306</v>
      </c>
      <c r="P101" s="259">
        <f t="shared" si="74"/>
        <v>4.4849701147419392</v>
      </c>
      <c r="Q101" s="259">
        <f t="shared" si="75"/>
        <v>60.00510986203372</v>
      </c>
      <c r="R101" s="259">
        <f t="shared" si="76"/>
        <v>19.906635836132804</v>
      </c>
      <c r="S101" s="6">
        <v>131283</v>
      </c>
      <c r="T101" s="6">
        <v>19365</v>
      </c>
      <c r="U101" s="6">
        <v>111918</v>
      </c>
      <c r="V101" s="6">
        <v>7284</v>
      </c>
      <c r="W101" s="6">
        <v>12081</v>
      </c>
      <c r="X101" s="6">
        <v>17332</v>
      </c>
      <c r="Y101" s="6">
        <v>94586</v>
      </c>
      <c r="Z101" s="250">
        <f t="shared" si="77"/>
        <v>37.614252517428348</v>
      </c>
      <c r="AA101" s="250">
        <f t="shared" si="78"/>
        <v>15.486338211905146</v>
      </c>
      <c r="AB101" s="250">
        <f t="shared" si="79"/>
        <v>62.385747482571652</v>
      </c>
      <c r="AC101" s="250">
        <f t="shared" si="80"/>
        <v>84.513661788094851</v>
      </c>
      <c r="AD101" s="258">
        <v>17.02</v>
      </c>
      <c r="AE101" s="257" t="s">
        <v>166</v>
      </c>
      <c r="AF101" s="257" t="s">
        <v>166</v>
      </c>
      <c r="AG101" s="257" t="s">
        <v>166</v>
      </c>
      <c r="AH101" s="257">
        <v>779</v>
      </c>
      <c r="AI101" s="253">
        <v>21.3</v>
      </c>
      <c r="AJ101" s="250">
        <v>84</v>
      </c>
      <c r="AK101" s="256">
        <v>71</v>
      </c>
      <c r="AL101" s="250">
        <v>24.630561790000002</v>
      </c>
      <c r="AM101" s="250">
        <v>49.383699793321547</v>
      </c>
      <c r="AN101" s="255" t="s">
        <v>166</v>
      </c>
      <c r="AO101" s="255" t="s">
        <v>166</v>
      </c>
      <c r="AP101" s="251" t="s">
        <v>166</v>
      </c>
      <c r="AQ101" s="6">
        <v>134175</v>
      </c>
      <c r="AR101" s="6">
        <v>63248</v>
      </c>
      <c r="AS101" s="6">
        <v>4388</v>
      </c>
      <c r="AT101" s="6">
        <v>58860</v>
      </c>
      <c r="AU101" s="6">
        <v>41573</v>
      </c>
      <c r="AV101" s="6">
        <v>4230</v>
      </c>
      <c r="AW101" s="6">
        <v>37343</v>
      </c>
      <c r="AX101" s="6">
        <v>29354</v>
      </c>
      <c r="AY101" s="6">
        <v>10952</v>
      </c>
      <c r="AZ101" s="6">
        <v>18402</v>
      </c>
      <c r="BA101" s="250">
        <f t="shared" si="81"/>
        <v>22.422074603985692</v>
      </c>
      <c r="BB101" s="250">
        <f t="shared" si="82"/>
        <v>51.35901574974914</v>
      </c>
      <c r="BC101" s="250">
        <f t="shared" si="83"/>
        <v>21.614716402657127</v>
      </c>
      <c r="BD101" s="250">
        <f t="shared" si="84"/>
        <v>32.584093189651412</v>
      </c>
      <c r="BE101" s="250">
        <f t="shared" si="85"/>
        <v>55.963208993357185</v>
      </c>
      <c r="BF101" s="254">
        <f t="shared" si="86"/>
        <v>16.056891060599451</v>
      </c>
      <c r="BG101" s="253">
        <v>33.6</v>
      </c>
      <c r="BH101" s="253">
        <v>68.7</v>
      </c>
      <c r="BI101" s="6">
        <v>20334</v>
      </c>
      <c r="BJ101" s="6">
        <v>30368</v>
      </c>
      <c r="BK101" s="252" t="s">
        <v>166</v>
      </c>
      <c r="BL101" s="251" t="s">
        <v>166</v>
      </c>
      <c r="BM101" s="250">
        <v>99</v>
      </c>
      <c r="BN101" s="6">
        <v>6.6</v>
      </c>
      <c r="BO101" s="6">
        <v>8.1999999999999993</v>
      </c>
    </row>
    <row r="102" spans="1:67">
      <c r="A102" s="253" t="s">
        <v>72</v>
      </c>
      <c r="B102" s="260" t="s">
        <v>73</v>
      </c>
      <c r="C102" s="253" t="s">
        <v>205</v>
      </c>
      <c r="D102" s="244">
        <v>165756</v>
      </c>
      <c r="E102" s="253">
        <v>18827</v>
      </c>
      <c r="F102" s="253">
        <f t="shared" si="70"/>
        <v>146929</v>
      </c>
      <c r="G102" s="244">
        <v>6395</v>
      </c>
      <c r="H102" s="244">
        <v>114624</v>
      </c>
      <c r="I102" s="6">
        <v>866</v>
      </c>
      <c r="J102" s="6">
        <v>6081</v>
      </c>
      <c r="K102" s="6">
        <v>11566</v>
      </c>
      <c r="L102" s="6">
        <v>26224</v>
      </c>
      <c r="M102" s="259">
        <f t="shared" si="71"/>
        <v>33.967174802145855</v>
      </c>
      <c r="N102" s="259">
        <f t="shared" si="72"/>
        <v>78.013190044170997</v>
      </c>
      <c r="O102" s="259">
        <f t="shared" si="73"/>
        <v>4.5997769161310886</v>
      </c>
      <c r="P102" s="259">
        <f t="shared" si="74"/>
        <v>4.1387336740874847</v>
      </c>
      <c r="Q102" s="259">
        <f t="shared" si="75"/>
        <v>61.43304828172306</v>
      </c>
      <c r="R102" s="259">
        <f t="shared" si="76"/>
        <v>17.84807628174152</v>
      </c>
      <c r="S102" s="6">
        <v>163996</v>
      </c>
      <c r="T102" s="6">
        <v>18642</v>
      </c>
      <c r="U102" s="6">
        <v>145354</v>
      </c>
      <c r="V102" s="6">
        <v>4992</v>
      </c>
      <c r="W102" s="6">
        <v>13650</v>
      </c>
      <c r="X102" s="6">
        <v>17994</v>
      </c>
      <c r="Y102" s="6">
        <v>127360</v>
      </c>
      <c r="Z102" s="250">
        <f t="shared" si="77"/>
        <v>26.778242677824267</v>
      </c>
      <c r="AA102" s="250">
        <f t="shared" si="78"/>
        <v>12.379432282565324</v>
      </c>
      <c r="AB102" s="250">
        <f t="shared" si="79"/>
        <v>73.221757322175733</v>
      </c>
      <c r="AC102" s="250">
        <f t="shared" si="80"/>
        <v>87.620567717434668</v>
      </c>
      <c r="AD102" s="258">
        <v>21.79</v>
      </c>
      <c r="AE102" s="257" t="s">
        <v>166</v>
      </c>
      <c r="AF102" s="257" t="s">
        <v>166</v>
      </c>
      <c r="AG102" s="257" t="s">
        <v>166</v>
      </c>
      <c r="AH102" s="257">
        <v>733</v>
      </c>
      <c r="AI102" s="256">
        <v>21.2</v>
      </c>
      <c r="AJ102" s="250">
        <v>111</v>
      </c>
      <c r="AK102" s="256">
        <v>97</v>
      </c>
      <c r="AL102" s="250">
        <v>25.977755569999999</v>
      </c>
      <c r="AM102" s="250">
        <v>47.193403705885018</v>
      </c>
      <c r="AN102" s="255" t="s">
        <v>166</v>
      </c>
      <c r="AO102" s="255" t="s">
        <v>166</v>
      </c>
      <c r="AP102" s="251" t="s">
        <v>166</v>
      </c>
      <c r="AQ102" s="6">
        <v>165756</v>
      </c>
      <c r="AR102" s="6">
        <v>90615</v>
      </c>
      <c r="AS102" s="6">
        <v>4100</v>
      </c>
      <c r="AT102" s="6">
        <v>86515</v>
      </c>
      <c r="AU102" s="6">
        <v>39043</v>
      </c>
      <c r="AV102" s="6">
        <v>3446</v>
      </c>
      <c r="AW102" s="6">
        <v>35597</v>
      </c>
      <c r="AX102" s="6">
        <v>36098</v>
      </c>
      <c r="AY102" s="6">
        <v>11281</v>
      </c>
      <c r="AZ102" s="6">
        <v>24817</v>
      </c>
      <c r="BA102" s="250">
        <f t="shared" si="81"/>
        <v>21.777234822329632</v>
      </c>
      <c r="BB102" s="250">
        <f t="shared" si="82"/>
        <v>58.882181189554139</v>
      </c>
      <c r="BC102" s="250">
        <f t="shared" si="83"/>
        <v>18.303500292133638</v>
      </c>
      <c r="BD102" s="250">
        <f t="shared" si="84"/>
        <v>24.227347902728528</v>
      </c>
      <c r="BE102" s="250">
        <f t="shared" si="85"/>
        <v>59.919264885536727</v>
      </c>
      <c r="BF102" s="254">
        <f t="shared" si="86"/>
        <v>16.890470907717333</v>
      </c>
      <c r="BG102" s="253">
        <v>34.200000000000003</v>
      </c>
      <c r="BH102" s="253">
        <v>72.900000000000006</v>
      </c>
      <c r="BI102" s="6">
        <v>26384</v>
      </c>
      <c r="BJ102" s="6">
        <v>33427</v>
      </c>
      <c r="BK102" s="252" t="s">
        <v>166</v>
      </c>
      <c r="BL102" s="251" t="s">
        <v>166</v>
      </c>
      <c r="BM102" s="262">
        <v>89.1</v>
      </c>
      <c r="BN102" s="6">
        <v>5.5</v>
      </c>
      <c r="BO102" s="6">
        <v>3.6</v>
      </c>
    </row>
    <row r="103" spans="1:67">
      <c r="A103" s="253" t="s">
        <v>148</v>
      </c>
      <c r="B103" s="260" t="s">
        <v>149</v>
      </c>
      <c r="C103" s="253" t="s">
        <v>206</v>
      </c>
      <c r="D103" s="244">
        <v>135277</v>
      </c>
      <c r="E103" s="253">
        <v>18373</v>
      </c>
      <c r="F103" s="253">
        <f t="shared" si="70"/>
        <v>116904</v>
      </c>
      <c r="G103" s="244">
        <v>7704</v>
      </c>
      <c r="H103" s="244">
        <v>89793</v>
      </c>
      <c r="I103" s="6">
        <v>910</v>
      </c>
      <c r="J103" s="6">
        <v>4673</v>
      </c>
      <c r="K103" s="6">
        <v>9759</v>
      </c>
      <c r="L103" s="6">
        <v>22438</v>
      </c>
      <c r="M103" s="259">
        <f t="shared" si="71"/>
        <v>41.931094540902414</v>
      </c>
      <c r="N103" s="259">
        <f t="shared" si="72"/>
        <v>76.809176760418808</v>
      </c>
      <c r="O103" s="259">
        <f t="shared" si="73"/>
        <v>4.9529200457192619</v>
      </c>
      <c r="P103" s="259">
        <f t="shared" si="74"/>
        <v>3.9972969273934171</v>
      </c>
      <c r="Q103" s="259">
        <f t="shared" si="75"/>
        <v>53.115985413378333</v>
      </c>
      <c r="R103" s="259">
        <f t="shared" si="76"/>
        <v>19.193526312187778</v>
      </c>
      <c r="S103" s="6">
        <v>134099</v>
      </c>
      <c r="T103" s="6">
        <v>18290</v>
      </c>
      <c r="U103" s="6">
        <v>115809</v>
      </c>
      <c r="V103" s="6">
        <v>5117</v>
      </c>
      <c r="W103" s="6">
        <v>13173</v>
      </c>
      <c r="X103" s="6">
        <v>15345</v>
      </c>
      <c r="Y103" s="6">
        <v>100464</v>
      </c>
      <c r="Z103" s="250">
        <f t="shared" si="77"/>
        <v>27.977036632039365</v>
      </c>
      <c r="AA103" s="250">
        <f t="shared" si="78"/>
        <v>13.250265523404916</v>
      </c>
      <c r="AB103" s="250">
        <f t="shared" si="79"/>
        <v>72.022963367960642</v>
      </c>
      <c r="AC103" s="250">
        <f t="shared" si="80"/>
        <v>86.74973447659508</v>
      </c>
      <c r="AD103" s="258">
        <v>24.33</v>
      </c>
      <c r="AE103" s="257" t="s">
        <v>166</v>
      </c>
      <c r="AF103" s="257" t="s">
        <v>166</v>
      </c>
      <c r="AG103" s="257" t="s">
        <v>166</v>
      </c>
      <c r="AH103" s="257">
        <v>779</v>
      </c>
      <c r="AI103" s="256">
        <v>18.399999999999999</v>
      </c>
      <c r="AJ103" s="250">
        <v>114</v>
      </c>
      <c r="AK103" s="256">
        <v>98</v>
      </c>
      <c r="AL103" s="250">
        <v>29.67240104</v>
      </c>
      <c r="AM103" s="250">
        <v>49.484358463166707</v>
      </c>
      <c r="AN103" s="255" t="s">
        <v>166</v>
      </c>
      <c r="AO103" s="255" t="s">
        <v>166</v>
      </c>
      <c r="AP103" s="255" t="s">
        <v>166</v>
      </c>
      <c r="AQ103" s="6">
        <v>135277</v>
      </c>
      <c r="AR103" s="6">
        <v>68793</v>
      </c>
      <c r="AS103" s="6">
        <v>4728</v>
      </c>
      <c r="AT103" s="6">
        <v>64065</v>
      </c>
      <c r="AU103" s="6">
        <v>36172</v>
      </c>
      <c r="AV103" s="6">
        <v>4153</v>
      </c>
      <c r="AW103" s="6">
        <v>32019</v>
      </c>
      <c r="AX103" s="6">
        <v>30312</v>
      </c>
      <c r="AY103" s="6">
        <v>9492</v>
      </c>
      <c r="AZ103" s="6">
        <v>20820</v>
      </c>
      <c r="BA103" s="250">
        <f t="shared" si="81"/>
        <v>25.73341316061612</v>
      </c>
      <c r="BB103" s="250">
        <f t="shared" si="82"/>
        <v>54.801375487579548</v>
      </c>
      <c r="BC103" s="250">
        <f t="shared" si="83"/>
        <v>22.603820824035271</v>
      </c>
      <c r="BD103" s="250">
        <f t="shared" si="84"/>
        <v>27.389139807021145</v>
      </c>
      <c r="BE103" s="250">
        <f t="shared" si="85"/>
        <v>51.662766015348602</v>
      </c>
      <c r="BF103" s="254">
        <f t="shared" si="86"/>
        <v>17.809484705399303</v>
      </c>
      <c r="BG103" s="253">
        <v>45.1</v>
      </c>
      <c r="BH103" s="253">
        <v>69.099999999999994</v>
      </c>
      <c r="BI103" s="6">
        <v>26970</v>
      </c>
      <c r="BJ103" s="6">
        <v>35864</v>
      </c>
      <c r="BK103" s="252" t="s">
        <v>166</v>
      </c>
      <c r="BL103" s="251" t="s">
        <v>166</v>
      </c>
      <c r="BM103" s="250">
        <v>111.6</v>
      </c>
      <c r="BN103" s="6">
        <v>5.0999999999999996</v>
      </c>
      <c r="BO103" s="6">
        <v>5</v>
      </c>
    </row>
    <row r="104" spans="1:67">
      <c r="A104" s="253" t="s">
        <v>72</v>
      </c>
      <c r="B104" s="260" t="s">
        <v>73</v>
      </c>
      <c r="C104" s="253" t="s">
        <v>207</v>
      </c>
      <c r="D104" s="244">
        <v>245278</v>
      </c>
      <c r="E104" s="253">
        <v>23950</v>
      </c>
      <c r="F104" s="253">
        <f t="shared" si="70"/>
        <v>221328</v>
      </c>
      <c r="G104" s="244">
        <v>7734</v>
      </c>
      <c r="H104" s="244">
        <v>165121</v>
      </c>
      <c r="I104" s="6">
        <v>1441</v>
      </c>
      <c r="J104" s="6">
        <v>12039</v>
      </c>
      <c r="K104" s="6">
        <v>14775</v>
      </c>
      <c r="L104" s="6">
        <v>44168</v>
      </c>
      <c r="M104" s="259">
        <f t="shared" si="71"/>
        <v>32.292275574112736</v>
      </c>
      <c r="N104" s="259">
        <f t="shared" si="72"/>
        <v>74.604659148413205</v>
      </c>
      <c r="O104" s="259">
        <f t="shared" si="73"/>
        <v>6.0167014613778704</v>
      </c>
      <c r="P104" s="259">
        <f t="shared" si="74"/>
        <v>5.4394382997180655</v>
      </c>
      <c r="Q104" s="259">
        <f t="shared" si="75"/>
        <v>61.691022964509386</v>
      </c>
      <c r="R104" s="259">
        <f t="shared" si="76"/>
        <v>19.955902551868721</v>
      </c>
      <c r="S104" s="6">
        <v>236597</v>
      </c>
      <c r="T104" s="6">
        <v>23758</v>
      </c>
      <c r="U104" s="6">
        <v>212839</v>
      </c>
      <c r="V104" s="6">
        <v>7666</v>
      </c>
      <c r="W104" s="6">
        <v>16092</v>
      </c>
      <c r="X104" s="6">
        <v>33405</v>
      </c>
      <c r="Y104" s="6">
        <v>179434</v>
      </c>
      <c r="Z104" s="250">
        <f t="shared" si="77"/>
        <v>32.267025843926255</v>
      </c>
      <c r="AA104" s="250">
        <f t="shared" si="78"/>
        <v>15.694961919573011</v>
      </c>
      <c r="AB104" s="250">
        <f t="shared" si="79"/>
        <v>67.732974156073738</v>
      </c>
      <c r="AC104" s="250">
        <f t="shared" si="80"/>
        <v>84.305038080426982</v>
      </c>
      <c r="AD104" s="258">
        <v>21.79</v>
      </c>
      <c r="AE104" s="257" t="s">
        <v>166</v>
      </c>
      <c r="AF104" s="257" t="s">
        <v>166</v>
      </c>
      <c r="AG104" s="257" t="s">
        <v>166</v>
      </c>
      <c r="AH104" s="257">
        <v>773</v>
      </c>
      <c r="AI104" s="256">
        <v>21.2</v>
      </c>
      <c r="AJ104" s="250">
        <v>111</v>
      </c>
      <c r="AK104" s="256">
        <v>97</v>
      </c>
      <c r="AL104" s="250">
        <v>24.665116019999999</v>
      </c>
      <c r="AM104" s="250">
        <v>50.832360000513411</v>
      </c>
      <c r="AN104" s="255" t="s">
        <v>166</v>
      </c>
      <c r="AO104" s="255" t="s">
        <v>166</v>
      </c>
      <c r="AP104" s="255" t="s">
        <v>166</v>
      </c>
      <c r="AQ104" s="6">
        <v>245278</v>
      </c>
      <c r="AR104" s="6">
        <v>127288</v>
      </c>
      <c r="AS104" s="6">
        <v>4923</v>
      </c>
      <c r="AT104" s="6">
        <v>122365</v>
      </c>
      <c r="AU104" s="6">
        <v>61426</v>
      </c>
      <c r="AV104" s="6">
        <v>4353</v>
      </c>
      <c r="AW104" s="6">
        <v>57073</v>
      </c>
      <c r="AX104" s="6">
        <v>56564</v>
      </c>
      <c r="AY104" s="6">
        <v>14674</v>
      </c>
      <c r="AZ104" s="6">
        <v>41890</v>
      </c>
      <c r="BA104" s="250">
        <f t="shared" si="81"/>
        <v>20.555323590814194</v>
      </c>
      <c r="BB104" s="250">
        <f t="shared" si="82"/>
        <v>55.286723776476542</v>
      </c>
      <c r="BC104" s="250">
        <f t="shared" si="83"/>
        <v>18.175365344467643</v>
      </c>
      <c r="BD104" s="250">
        <f t="shared" si="84"/>
        <v>25.786615340128677</v>
      </c>
      <c r="BE104" s="250">
        <f t="shared" si="85"/>
        <v>61.269311064718167</v>
      </c>
      <c r="BF104" s="254">
        <f t="shared" si="86"/>
        <v>18.926660883394781</v>
      </c>
      <c r="BG104" s="253">
        <v>39.299999999999997</v>
      </c>
      <c r="BH104" s="253">
        <v>70.3</v>
      </c>
      <c r="BI104" s="6">
        <v>22008</v>
      </c>
      <c r="BJ104" s="6">
        <v>32801</v>
      </c>
      <c r="BK104" s="252" t="s">
        <v>166</v>
      </c>
      <c r="BL104" s="251" t="s">
        <v>166</v>
      </c>
      <c r="BM104" s="250">
        <v>89.1</v>
      </c>
      <c r="BN104" s="6">
        <v>4.2</v>
      </c>
      <c r="BO104" s="6">
        <v>4.0999999999999996</v>
      </c>
    </row>
    <row r="105" spans="1:67">
      <c r="A105" s="253" t="s">
        <v>58</v>
      </c>
      <c r="B105" s="260" t="s">
        <v>59</v>
      </c>
      <c r="C105" s="253" t="s">
        <v>208</v>
      </c>
      <c r="D105" s="244">
        <v>333565</v>
      </c>
      <c r="E105" s="253">
        <v>43951</v>
      </c>
      <c r="F105" s="253">
        <f t="shared" si="70"/>
        <v>289614</v>
      </c>
      <c r="G105" s="244">
        <v>17028</v>
      </c>
      <c r="H105" s="244">
        <v>212818</v>
      </c>
      <c r="I105" s="6">
        <v>2760</v>
      </c>
      <c r="J105" s="6">
        <v>17769</v>
      </c>
      <c r="K105" s="6">
        <v>24163</v>
      </c>
      <c r="L105" s="6">
        <v>59027</v>
      </c>
      <c r="M105" s="259">
        <f t="shared" si="71"/>
        <v>38.743145775977794</v>
      </c>
      <c r="N105" s="259">
        <f t="shared" si="72"/>
        <v>73.483326082302654</v>
      </c>
      <c r="O105" s="259">
        <f t="shared" si="73"/>
        <v>6.2797205979386135</v>
      </c>
      <c r="P105" s="259">
        <f t="shared" si="74"/>
        <v>6.1354078186827987</v>
      </c>
      <c r="Q105" s="259">
        <f t="shared" si="75"/>
        <v>54.977133626083599</v>
      </c>
      <c r="R105" s="259">
        <f t="shared" si="76"/>
        <v>20.38126609901455</v>
      </c>
      <c r="S105" s="6">
        <v>324268</v>
      </c>
      <c r="T105" s="6">
        <v>42962</v>
      </c>
      <c r="U105" s="6">
        <v>281306</v>
      </c>
      <c r="V105" s="6">
        <v>14653</v>
      </c>
      <c r="W105" s="6">
        <v>28309</v>
      </c>
      <c r="X105" s="6">
        <v>60627</v>
      </c>
      <c r="Y105" s="6">
        <v>220679</v>
      </c>
      <c r="Z105" s="250">
        <f t="shared" si="77"/>
        <v>34.106885154322427</v>
      </c>
      <c r="AA105" s="250">
        <f t="shared" si="78"/>
        <v>21.55197542889238</v>
      </c>
      <c r="AB105" s="250">
        <f t="shared" si="79"/>
        <v>65.893114845677587</v>
      </c>
      <c r="AC105" s="250">
        <f t="shared" si="80"/>
        <v>78.448024571107624</v>
      </c>
      <c r="AD105" s="258">
        <v>17.37</v>
      </c>
      <c r="AE105" s="257" t="s">
        <v>166</v>
      </c>
      <c r="AF105" s="257" t="s">
        <v>166</v>
      </c>
      <c r="AG105" s="257" t="s">
        <v>166</v>
      </c>
      <c r="AH105" s="260">
        <v>733</v>
      </c>
      <c r="AI105" s="253">
        <v>22.2</v>
      </c>
      <c r="AJ105" s="253">
        <v>89</v>
      </c>
      <c r="AK105" s="253">
        <v>75</v>
      </c>
      <c r="AL105" s="250">
        <v>23.743451520000001</v>
      </c>
      <c r="AM105" s="250">
        <v>51.205333434489042</v>
      </c>
      <c r="AN105" s="255" t="s">
        <v>166</v>
      </c>
      <c r="AO105" s="255" t="s">
        <v>166</v>
      </c>
      <c r="AP105" s="255" t="s">
        <v>166</v>
      </c>
      <c r="AQ105" s="6">
        <v>333565</v>
      </c>
      <c r="AR105" s="6">
        <v>149438</v>
      </c>
      <c r="AS105" s="6">
        <v>9207</v>
      </c>
      <c r="AT105" s="6">
        <v>140231</v>
      </c>
      <c r="AU105" s="6">
        <v>108752</v>
      </c>
      <c r="AV105" s="6">
        <v>11725</v>
      </c>
      <c r="AW105" s="6">
        <v>97027</v>
      </c>
      <c r="AX105" s="6">
        <v>75375</v>
      </c>
      <c r="AY105" s="6">
        <v>23019</v>
      </c>
      <c r="AZ105" s="6">
        <v>52356</v>
      </c>
      <c r="BA105" s="250">
        <f t="shared" si="81"/>
        <v>20.948328820732179</v>
      </c>
      <c r="BB105" s="250">
        <f t="shared" si="82"/>
        <v>48.419965885627079</v>
      </c>
      <c r="BC105" s="250">
        <f t="shared" si="83"/>
        <v>26.677436235808059</v>
      </c>
      <c r="BD105" s="250">
        <f t="shared" si="84"/>
        <v>33.502178762076419</v>
      </c>
      <c r="BE105" s="250">
        <f t="shared" si="85"/>
        <v>52.374234943459761</v>
      </c>
      <c r="BF105" s="254">
        <f t="shared" si="86"/>
        <v>18.077855352296503</v>
      </c>
      <c r="BG105" s="253">
        <v>40.200000000000003</v>
      </c>
      <c r="BH105" s="253">
        <v>64.5</v>
      </c>
      <c r="BI105" s="6">
        <v>17489</v>
      </c>
      <c r="BJ105" s="6">
        <v>24943</v>
      </c>
      <c r="BK105" s="252" t="s">
        <v>166</v>
      </c>
      <c r="BL105" s="251" t="s">
        <v>166</v>
      </c>
      <c r="BM105" s="250">
        <v>94.4</v>
      </c>
      <c r="BN105" s="6">
        <v>7.7</v>
      </c>
      <c r="BO105" s="6">
        <v>7.2</v>
      </c>
    </row>
    <row r="106" spans="1:67">
      <c r="A106" s="253" t="s">
        <v>126</v>
      </c>
      <c r="B106" s="260" t="s">
        <v>127</v>
      </c>
      <c r="C106" s="253" t="s">
        <v>209</v>
      </c>
      <c r="D106" s="244">
        <v>245980</v>
      </c>
      <c r="E106" s="253">
        <v>34023</v>
      </c>
      <c r="F106" s="253">
        <f t="shared" si="70"/>
        <v>211957</v>
      </c>
      <c r="G106" s="244">
        <v>13320</v>
      </c>
      <c r="H106" s="244">
        <v>164506</v>
      </c>
      <c r="I106" s="6">
        <v>2373</v>
      </c>
      <c r="J106" s="6">
        <v>9514</v>
      </c>
      <c r="K106" s="6">
        <v>18330</v>
      </c>
      <c r="L106" s="6">
        <v>37937</v>
      </c>
      <c r="M106" s="259">
        <f t="shared" si="71"/>
        <v>39.149986773653119</v>
      </c>
      <c r="N106" s="259">
        <f t="shared" si="72"/>
        <v>77.6129120529164</v>
      </c>
      <c r="O106" s="259">
        <f t="shared" si="73"/>
        <v>6.9746935896305446</v>
      </c>
      <c r="P106" s="259">
        <f t="shared" si="74"/>
        <v>4.4886462820289017</v>
      </c>
      <c r="Q106" s="259">
        <f t="shared" si="75"/>
        <v>53.875319636716334</v>
      </c>
      <c r="R106" s="259">
        <f t="shared" si="76"/>
        <v>17.898441665054705</v>
      </c>
      <c r="S106" s="6">
        <v>243449</v>
      </c>
      <c r="T106" s="6">
        <v>33904</v>
      </c>
      <c r="U106" s="6">
        <v>209545</v>
      </c>
      <c r="V106" s="6">
        <v>11615</v>
      </c>
      <c r="W106" s="6">
        <v>22289</v>
      </c>
      <c r="X106" s="6">
        <v>31806</v>
      </c>
      <c r="Y106" s="6">
        <v>177739</v>
      </c>
      <c r="Z106" s="250">
        <f t="shared" si="77"/>
        <v>34.258494572911751</v>
      </c>
      <c r="AA106" s="250">
        <f t="shared" si="78"/>
        <v>15.178601255100336</v>
      </c>
      <c r="AB106" s="250">
        <f t="shared" si="79"/>
        <v>65.741505427088256</v>
      </c>
      <c r="AC106" s="250">
        <f t="shared" si="80"/>
        <v>84.821398744899668</v>
      </c>
      <c r="AD106" s="258">
        <v>16.63</v>
      </c>
      <c r="AE106" s="257" t="s">
        <v>166</v>
      </c>
      <c r="AF106" s="257" t="s">
        <v>166</v>
      </c>
      <c r="AG106" s="257" t="s">
        <v>166</v>
      </c>
      <c r="AH106" s="260">
        <v>774</v>
      </c>
      <c r="AI106" s="253">
        <v>21.4</v>
      </c>
      <c r="AJ106" s="253">
        <v>81</v>
      </c>
      <c r="AK106" s="253">
        <v>69</v>
      </c>
      <c r="AL106" s="250">
        <v>20.149700599999999</v>
      </c>
      <c r="AM106" s="259">
        <v>43.523611317575941</v>
      </c>
      <c r="AN106" s="255" t="s">
        <v>166</v>
      </c>
      <c r="AO106" s="255" t="s">
        <v>166</v>
      </c>
      <c r="AP106" s="255" t="s">
        <v>166</v>
      </c>
      <c r="AQ106" s="6">
        <v>245980</v>
      </c>
      <c r="AR106" s="6">
        <v>132025</v>
      </c>
      <c r="AS106" s="6">
        <v>8648</v>
      </c>
      <c r="AT106" s="6">
        <v>123377</v>
      </c>
      <c r="AU106" s="6">
        <v>62296</v>
      </c>
      <c r="AV106" s="6">
        <v>7519</v>
      </c>
      <c r="AW106" s="6">
        <v>54777</v>
      </c>
      <c r="AX106" s="6">
        <v>51659</v>
      </c>
      <c r="AY106" s="6">
        <v>17856</v>
      </c>
      <c r="AZ106" s="6">
        <v>33803</v>
      </c>
      <c r="BA106" s="250">
        <f t="shared" si="81"/>
        <v>25.418099520912325</v>
      </c>
      <c r="BB106" s="250">
        <f t="shared" si="82"/>
        <v>58.208504555169206</v>
      </c>
      <c r="BC106" s="250">
        <f t="shared" si="83"/>
        <v>22.099756047379714</v>
      </c>
      <c r="BD106" s="250">
        <f t="shared" si="84"/>
        <v>25.843449378883456</v>
      </c>
      <c r="BE106" s="250">
        <f t="shared" si="85"/>
        <v>52.482144431707965</v>
      </c>
      <c r="BF106" s="254">
        <f t="shared" si="86"/>
        <v>15.948046065947338</v>
      </c>
      <c r="BG106" s="253">
        <v>39.700000000000003</v>
      </c>
      <c r="BH106" s="253">
        <v>69.3</v>
      </c>
      <c r="BI106" s="6">
        <v>21987</v>
      </c>
      <c r="BJ106" s="6">
        <v>30611</v>
      </c>
      <c r="BK106" s="252" t="s">
        <v>166</v>
      </c>
      <c r="BL106" s="251" t="s">
        <v>166</v>
      </c>
      <c r="BM106" s="250">
        <v>87.4</v>
      </c>
      <c r="BN106" s="6">
        <v>8.1</v>
      </c>
      <c r="BO106" s="6">
        <v>5</v>
      </c>
    </row>
    <row r="107" spans="1:67">
      <c r="A107" s="253" t="s">
        <v>76</v>
      </c>
      <c r="B107" s="260" t="s">
        <v>77</v>
      </c>
      <c r="C107" s="253" t="s">
        <v>210</v>
      </c>
      <c r="D107" s="244">
        <v>212400</v>
      </c>
      <c r="E107" s="253">
        <v>15444</v>
      </c>
      <c r="F107" s="253">
        <f t="shared" si="70"/>
        <v>196956</v>
      </c>
      <c r="G107" s="244">
        <v>7508</v>
      </c>
      <c r="H107" s="244">
        <v>155830</v>
      </c>
      <c r="I107" s="6">
        <v>598</v>
      </c>
      <c r="J107" s="6">
        <v>5849</v>
      </c>
      <c r="K107" s="6">
        <v>7338</v>
      </c>
      <c r="L107" s="6">
        <v>35277</v>
      </c>
      <c r="M107" s="259">
        <f t="shared" si="71"/>
        <v>48.614348614348614</v>
      </c>
      <c r="N107" s="259">
        <f t="shared" si="72"/>
        <v>79.119194134730591</v>
      </c>
      <c r="O107" s="259">
        <f t="shared" si="73"/>
        <v>3.872053872053872</v>
      </c>
      <c r="P107" s="259">
        <f t="shared" si="74"/>
        <v>2.9696988159792035</v>
      </c>
      <c r="Q107" s="259">
        <f t="shared" si="75"/>
        <v>47.51359751359751</v>
      </c>
      <c r="R107" s="259">
        <f t="shared" si="76"/>
        <v>17.911107049290198</v>
      </c>
      <c r="S107" s="6">
        <v>207351</v>
      </c>
      <c r="T107" s="6">
        <v>15397</v>
      </c>
      <c r="U107" s="6">
        <v>191954</v>
      </c>
      <c r="V107" s="6">
        <v>3668</v>
      </c>
      <c r="W107" s="6">
        <v>11729</v>
      </c>
      <c r="X107" s="6">
        <v>19173</v>
      </c>
      <c r="Y107" s="6">
        <v>172781</v>
      </c>
      <c r="Z107" s="250">
        <f t="shared" si="77"/>
        <v>23.822822627784635</v>
      </c>
      <c r="AA107" s="250">
        <f t="shared" si="78"/>
        <v>9.9883305375246163</v>
      </c>
      <c r="AB107" s="250">
        <f t="shared" si="79"/>
        <v>76.177177372215368</v>
      </c>
      <c r="AC107" s="250">
        <f t="shared" si="80"/>
        <v>90.011669462475382</v>
      </c>
      <c r="AD107" s="258">
        <v>39.75</v>
      </c>
      <c r="AE107" s="257" t="s">
        <v>166</v>
      </c>
      <c r="AF107" s="257" t="s">
        <v>166</v>
      </c>
      <c r="AG107" s="257" t="s">
        <v>166</v>
      </c>
      <c r="AH107" s="257">
        <v>733</v>
      </c>
      <c r="AI107" s="256">
        <v>12.5</v>
      </c>
      <c r="AJ107" s="250">
        <v>204</v>
      </c>
      <c r="AK107" s="256">
        <v>182</v>
      </c>
      <c r="AL107" s="259">
        <v>30.470565619999999</v>
      </c>
      <c r="AM107" s="250">
        <v>52.022071663057901</v>
      </c>
      <c r="AN107" s="255" t="s">
        <v>166</v>
      </c>
      <c r="AO107" s="255" t="s">
        <v>166</v>
      </c>
      <c r="AP107" s="255" t="s">
        <v>166</v>
      </c>
      <c r="AQ107" s="6">
        <v>212400</v>
      </c>
      <c r="AR107" s="6">
        <v>119426</v>
      </c>
      <c r="AS107" s="6">
        <v>5057</v>
      </c>
      <c r="AT107" s="6">
        <v>114369</v>
      </c>
      <c r="AU107" s="6">
        <v>54430</v>
      </c>
      <c r="AV107" s="6">
        <v>3229</v>
      </c>
      <c r="AW107" s="6">
        <v>51201</v>
      </c>
      <c r="AX107" s="6">
        <v>38544</v>
      </c>
      <c r="AY107" s="6">
        <v>7158</v>
      </c>
      <c r="AZ107" s="6">
        <v>31386</v>
      </c>
      <c r="BA107" s="250">
        <f t="shared" si="81"/>
        <v>32.744107744107744</v>
      </c>
      <c r="BB107" s="250">
        <f t="shared" si="82"/>
        <v>58.068299518674223</v>
      </c>
      <c r="BC107" s="250">
        <f t="shared" si="83"/>
        <v>20.907795907795908</v>
      </c>
      <c r="BD107" s="250">
        <f t="shared" si="84"/>
        <v>25.99616157923597</v>
      </c>
      <c r="BE107" s="250">
        <f t="shared" si="85"/>
        <v>46.348096348096348</v>
      </c>
      <c r="BF107" s="254">
        <f t="shared" si="86"/>
        <v>15.935538902089807</v>
      </c>
      <c r="BG107" s="253">
        <v>57.4</v>
      </c>
      <c r="BH107" s="253">
        <v>75.5</v>
      </c>
      <c r="BI107" s="6">
        <v>30645</v>
      </c>
      <c r="BJ107" s="6">
        <v>36930</v>
      </c>
      <c r="BK107" s="252" t="s">
        <v>166</v>
      </c>
      <c r="BL107" s="251" t="s">
        <v>166</v>
      </c>
      <c r="BM107" s="261">
        <v>189.7</v>
      </c>
      <c r="BN107" s="6">
        <v>6.4</v>
      </c>
      <c r="BO107" s="6">
        <v>4.5999999999999996</v>
      </c>
    </row>
    <row r="108" spans="1:67">
      <c r="A108" s="253" t="s">
        <v>70</v>
      </c>
      <c r="B108" s="260" t="s">
        <v>71</v>
      </c>
      <c r="C108" s="253" t="s">
        <v>148</v>
      </c>
      <c r="D108" s="244">
        <v>473613</v>
      </c>
      <c r="E108" s="253">
        <v>46270</v>
      </c>
      <c r="F108" s="253">
        <f t="shared" si="70"/>
        <v>427343</v>
      </c>
      <c r="G108" s="244">
        <v>16802</v>
      </c>
      <c r="H108" s="244">
        <v>332233</v>
      </c>
      <c r="I108" s="6">
        <v>4352</v>
      </c>
      <c r="J108" s="6">
        <v>23646</v>
      </c>
      <c r="K108" s="6">
        <v>25116</v>
      </c>
      <c r="L108" s="6">
        <v>71464</v>
      </c>
      <c r="M108" s="259">
        <f t="shared" si="71"/>
        <v>36.312945753187812</v>
      </c>
      <c r="N108" s="259">
        <f t="shared" si="72"/>
        <v>77.743873188516019</v>
      </c>
      <c r="O108" s="259">
        <f t="shared" si="73"/>
        <v>9.4056624162524312</v>
      </c>
      <c r="P108" s="259">
        <f t="shared" si="74"/>
        <v>5.5332601680617213</v>
      </c>
      <c r="Q108" s="259">
        <f t="shared" si="75"/>
        <v>54.281391830559755</v>
      </c>
      <c r="R108" s="259">
        <f t="shared" si="76"/>
        <v>16.722866643422265</v>
      </c>
      <c r="S108" s="6">
        <v>449668</v>
      </c>
      <c r="T108" s="6">
        <v>44954</v>
      </c>
      <c r="U108" s="6">
        <v>404714</v>
      </c>
      <c r="V108" s="6">
        <v>16624</v>
      </c>
      <c r="W108" s="6">
        <v>28330</v>
      </c>
      <c r="X108" s="6">
        <v>51665</v>
      </c>
      <c r="Y108" s="6">
        <v>353049</v>
      </c>
      <c r="Z108" s="250">
        <f t="shared" si="77"/>
        <v>36.980024024558439</v>
      </c>
      <c r="AA108" s="250">
        <f t="shared" si="78"/>
        <v>12.765804988213899</v>
      </c>
      <c r="AB108" s="250">
        <f t="shared" si="79"/>
        <v>63.019975975441568</v>
      </c>
      <c r="AC108" s="250">
        <f t="shared" si="80"/>
        <v>87.234195011786099</v>
      </c>
      <c r="AD108" s="258">
        <v>32.020000000000003</v>
      </c>
      <c r="AE108" s="257" t="s">
        <v>166</v>
      </c>
      <c r="AF108" s="257" t="s">
        <v>166</v>
      </c>
      <c r="AG108" s="257" t="s">
        <v>166</v>
      </c>
      <c r="AH108" s="257">
        <v>733</v>
      </c>
      <c r="AI108" s="256">
        <v>11.6</v>
      </c>
      <c r="AJ108" s="250">
        <v>206</v>
      </c>
      <c r="AK108" s="256">
        <v>196</v>
      </c>
      <c r="AL108" s="250">
        <v>23.204701839999998</v>
      </c>
      <c r="AM108" s="232">
        <v>44.236676417243253</v>
      </c>
      <c r="AN108" s="255" t="s">
        <v>166</v>
      </c>
      <c r="AO108" s="255" t="s">
        <v>166</v>
      </c>
      <c r="AP108" s="255" t="s">
        <v>166</v>
      </c>
      <c r="AQ108" s="6">
        <v>473613</v>
      </c>
      <c r="AR108" s="6">
        <v>271065</v>
      </c>
      <c r="AS108" s="6">
        <v>11105</v>
      </c>
      <c r="AT108" s="6">
        <v>259960</v>
      </c>
      <c r="AU108" s="6">
        <v>113639</v>
      </c>
      <c r="AV108" s="6">
        <v>8795</v>
      </c>
      <c r="AW108" s="6">
        <v>104844</v>
      </c>
      <c r="AX108" s="6">
        <v>88909</v>
      </c>
      <c r="AY108" s="6">
        <v>26370</v>
      </c>
      <c r="AZ108" s="6">
        <v>62539</v>
      </c>
      <c r="BA108" s="250">
        <f t="shared" si="81"/>
        <v>24.000432245515452</v>
      </c>
      <c r="BB108" s="250">
        <f t="shared" si="82"/>
        <v>60.831697254898287</v>
      </c>
      <c r="BC108" s="250">
        <f t="shared" si="83"/>
        <v>19.007996542035876</v>
      </c>
      <c r="BD108" s="250">
        <f t="shared" si="84"/>
        <v>24.533922399571303</v>
      </c>
      <c r="BE108" s="250">
        <f t="shared" si="85"/>
        <v>56.991571212448669</v>
      </c>
      <c r="BF108" s="254">
        <f t="shared" si="86"/>
        <v>14.634380345530406</v>
      </c>
      <c r="BG108" s="253">
        <v>44.1</v>
      </c>
      <c r="BH108" s="253">
        <v>72.400000000000006</v>
      </c>
      <c r="BI108" s="6">
        <v>31592</v>
      </c>
      <c r="BJ108" s="6">
        <v>54557</v>
      </c>
      <c r="BK108" s="252" t="s">
        <v>166</v>
      </c>
      <c r="BL108" s="251" t="s">
        <v>166</v>
      </c>
      <c r="BM108" s="250">
        <v>162.6</v>
      </c>
      <c r="BN108" s="6">
        <v>5.3</v>
      </c>
      <c r="BO108" s="6">
        <v>3.3</v>
      </c>
    </row>
    <row r="109" spans="1:67" ht="16">
      <c r="B109" s="230"/>
      <c r="M109" s="242"/>
      <c r="N109" s="242"/>
      <c r="O109" s="242"/>
      <c r="P109" s="242"/>
      <c r="Q109" s="242"/>
      <c r="R109" s="242"/>
      <c r="Z109" s="232"/>
      <c r="AA109" s="232"/>
      <c r="AB109" s="232"/>
      <c r="AC109" s="232"/>
      <c r="AD109" s="241"/>
      <c r="AE109" s="239"/>
      <c r="AF109" s="239"/>
      <c r="AG109" s="239"/>
      <c r="AH109" s="239"/>
      <c r="AI109" s="249"/>
      <c r="AJ109" s="232"/>
      <c r="AK109" s="249"/>
      <c r="AL109" s="232"/>
      <c r="AM109" s="232"/>
      <c r="AN109" s="248"/>
      <c r="AO109" s="248"/>
      <c r="AP109" s="248"/>
      <c r="BA109" s="232"/>
      <c r="BB109" s="232"/>
      <c r="BC109" s="232"/>
      <c r="BD109" s="232"/>
      <c r="BE109" s="232"/>
      <c r="BF109" s="235"/>
      <c r="BK109" s="247"/>
      <c r="BL109" s="246"/>
      <c r="BM109" s="245"/>
    </row>
    <row r="110" spans="1:67">
      <c r="A110" s="6" t="s">
        <v>212</v>
      </c>
      <c r="B110" s="230" t="s">
        <v>211</v>
      </c>
      <c r="C110" s="6" t="s">
        <v>212</v>
      </c>
      <c r="D110" s="243">
        <v>196582813</v>
      </c>
      <c r="E110" s="6">
        <v>20240504</v>
      </c>
      <c r="F110" s="6">
        <f>D110-E110</f>
        <v>176342309</v>
      </c>
      <c r="G110" s="244">
        <v>7330005</v>
      </c>
      <c r="H110" s="243">
        <v>135385120</v>
      </c>
      <c r="I110" s="6">
        <v>1091013</v>
      </c>
      <c r="J110" s="6">
        <v>7684267</v>
      </c>
      <c r="K110" s="6">
        <v>11819486</v>
      </c>
      <c r="L110" s="6">
        <v>33272922</v>
      </c>
      <c r="M110" s="242">
        <f>G110/E110*100</f>
        <v>36.214537938383351</v>
      </c>
      <c r="N110" s="242">
        <f>H110/F110*100</f>
        <v>76.774042921259465</v>
      </c>
      <c r="O110" s="242">
        <f>I110/E110*100</f>
        <v>5.3902462112603526</v>
      </c>
      <c r="P110" s="242">
        <f>J110/F110*100</f>
        <v>4.3575855638818934</v>
      </c>
      <c r="Q110" s="242">
        <f>K110/E110*100</f>
        <v>58.395215850356294</v>
      </c>
      <c r="R110" s="242">
        <f>L110/F110*100</f>
        <v>18.868371514858637</v>
      </c>
      <c r="S110" s="6">
        <v>193920707</v>
      </c>
      <c r="T110" s="6">
        <v>20114280</v>
      </c>
      <c r="U110" s="6">
        <v>173806427</v>
      </c>
      <c r="V110" s="6">
        <v>5378315</v>
      </c>
      <c r="W110" s="6">
        <v>14735965</v>
      </c>
      <c r="X110" s="6">
        <v>20298133</v>
      </c>
      <c r="Y110" s="6">
        <v>153508294</v>
      </c>
      <c r="Z110" s="232">
        <f>V110/T110*100</f>
        <v>26.738789556474309</v>
      </c>
      <c r="AA110" s="232">
        <f>X110/U110*100</f>
        <v>11.678585970816833</v>
      </c>
      <c r="AB110" s="232">
        <f>W110/T110*100</f>
        <v>73.261210443525698</v>
      </c>
      <c r="AC110" s="232">
        <f>Y110/U110*100</f>
        <v>88.32141402918316</v>
      </c>
      <c r="AD110" s="241">
        <v>22.96</v>
      </c>
      <c r="AE110" s="6">
        <v>195226024</v>
      </c>
      <c r="AF110" s="240">
        <v>4845183</v>
      </c>
      <c r="AG110" s="239">
        <f>AF110/AE110*100</f>
        <v>2.4818325450299596</v>
      </c>
      <c r="AH110" s="238">
        <v>763</v>
      </c>
      <c r="AI110" s="237">
        <v>19.899999999999999</v>
      </c>
      <c r="AJ110" s="237">
        <v>113</v>
      </c>
      <c r="AK110" s="237">
        <v>99</v>
      </c>
      <c r="AL110" s="232">
        <v>23.06198419</v>
      </c>
      <c r="AM110" s="6">
        <v>46.531613791078072</v>
      </c>
      <c r="AN110" s="236">
        <v>201336899</v>
      </c>
      <c r="AO110" s="236">
        <v>9104183</v>
      </c>
      <c r="AP110" s="232">
        <f>AO110/AN110*100</f>
        <v>4.5218651152464613</v>
      </c>
      <c r="AQ110" s="6">
        <v>196582813</v>
      </c>
      <c r="AR110" s="6">
        <v>103216234</v>
      </c>
      <c r="AS110" s="6">
        <v>4535293</v>
      </c>
      <c r="AT110" s="6">
        <v>98680941</v>
      </c>
      <c r="AU110" s="6">
        <v>51681314</v>
      </c>
      <c r="AV110" s="6">
        <v>4207872</v>
      </c>
      <c r="AW110" s="6">
        <v>47473442</v>
      </c>
      <c r="AX110" s="6">
        <v>41685265</v>
      </c>
      <c r="AY110" s="6">
        <v>11497339</v>
      </c>
      <c r="AZ110" s="6">
        <v>30187926</v>
      </c>
      <c r="BA110" s="232">
        <f>AS110/E110*100</f>
        <v>22.407016149400231</v>
      </c>
      <c r="BB110" s="232">
        <f>AT110/F110*100</f>
        <v>55.959878012031709</v>
      </c>
      <c r="BC110" s="232">
        <f>AV110/E110*100</f>
        <v>20.789363743116279</v>
      </c>
      <c r="BD110" s="232">
        <f>AW110/F110*100</f>
        <v>26.92118656561313</v>
      </c>
      <c r="BE110" s="232">
        <f>AY110/E110*100</f>
        <v>56.803620107483489</v>
      </c>
      <c r="BF110" s="235">
        <f>AZ110/F110*100</f>
        <v>17.118935422355165</v>
      </c>
      <c r="BG110" s="6">
        <v>37</v>
      </c>
      <c r="BH110" s="6">
        <v>70.099999999999994</v>
      </c>
      <c r="BI110" s="6">
        <v>23090</v>
      </c>
      <c r="BJ110" s="6">
        <v>34652</v>
      </c>
      <c r="BK110" s="234">
        <v>45500</v>
      </c>
      <c r="BL110" s="234">
        <v>71000</v>
      </c>
      <c r="BM110" s="233">
        <v>100</v>
      </c>
      <c r="BN110" s="6">
        <v>5.8</v>
      </c>
      <c r="BO110" s="6">
        <v>4.9000000000000004</v>
      </c>
    </row>
    <row r="111" spans="1:67">
      <c r="AZ111" s="232"/>
    </row>
    <row r="112" spans="1:67">
      <c r="BB112" s="232"/>
    </row>
    <row r="113" spans="54:60">
      <c r="BB113" s="232"/>
    </row>
    <row r="114" spans="54:60">
      <c r="BB114" s="232"/>
    </row>
    <row r="123" spans="54:60">
      <c r="BG123" s="232"/>
      <c r="BH123" s="231"/>
    </row>
    <row r="159" spans="59:60">
      <c r="BG159" s="232"/>
      <c r="BH159" s="231"/>
    </row>
  </sheetData>
  <mergeCells count="29">
    <mergeCell ref="BN1:BO1"/>
    <mergeCell ref="BN2:BO2"/>
    <mergeCell ref="AQ1:BF1"/>
    <mergeCell ref="BG2:BH2"/>
    <mergeCell ref="BK2:BL2"/>
    <mergeCell ref="BI2:BJ2"/>
    <mergeCell ref="BG1:BH1"/>
    <mergeCell ref="BI1:BM1"/>
    <mergeCell ref="AQ2:BF2"/>
    <mergeCell ref="BN3:BO3"/>
    <mergeCell ref="BG3:BH3"/>
    <mergeCell ref="BI3:BJ3"/>
    <mergeCell ref="BK3:BL3"/>
    <mergeCell ref="AQ3:AZ3"/>
    <mergeCell ref="D1:R1"/>
    <mergeCell ref="S1:AC1"/>
    <mergeCell ref="AN1:AP1"/>
    <mergeCell ref="D3:F3"/>
    <mergeCell ref="G3:L3"/>
    <mergeCell ref="M3:R3"/>
    <mergeCell ref="S3:Y3"/>
    <mergeCell ref="Z3:AC3"/>
    <mergeCell ref="D2:R2"/>
    <mergeCell ref="S2:AC2"/>
    <mergeCell ref="AN2:AP2"/>
    <mergeCell ref="AN3:AO3"/>
    <mergeCell ref="AD3:AK3"/>
    <mergeCell ref="AE2:AK2"/>
    <mergeCell ref="AL2:AM2"/>
  </mergeCells>
  <conditionalFormatting sqref="AP110:BO110 E110:F110 D109:BO109 E58:F108 I58:BO108 I110:AL110">
    <cfRule type="cellIs" dxfId="0" priority="1" operator="equal">
      <formula>#REF!</formula>
    </cfRule>
  </conditionalFormatting>
  <pageMargins left="0.45" right="0.45" top="0.5" bottom="0.5" header="0.3" footer="0.3"/>
  <pageSetup scale="69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3:E129"/>
  <sheetViews>
    <sheetView workbookViewId="0">
      <selection activeCell="L100" sqref="L100"/>
    </sheetView>
  </sheetViews>
  <sheetFormatPr baseColWidth="10" defaultColWidth="8.83203125" defaultRowHeight="15"/>
  <cols>
    <col min="2" max="2" width="46.83203125" customWidth="1"/>
    <col min="5" max="5" width="20.5" customWidth="1"/>
  </cols>
  <sheetData>
    <row r="3" spans="1:5">
      <c r="A3" s="2" t="s">
        <v>117</v>
      </c>
      <c r="B3" s="1" t="s">
        <v>158</v>
      </c>
      <c r="C3" s="1" t="s">
        <v>116</v>
      </c>
      <c r="D3" s="29" t="s">
        <v>117</v>
      </c>
      <c r="E3" s="41" t="s">
        <v>158</v>
      </c>
    </row>
    <row r="4" spans="1:5">
      <c r="A4" s="2" t="s">
        <v>57</v>
      </c>
      <c r="B4" s="1" t="s">
        <v>159</v>
      </c>
      <c r="C4" s="1" t="s">
        <v>56</v>
      </c>
      <c r="D4" s="29" t="s">
        <v>57</v>
      </c>
      <c r="E4" s="42" t="s">
        <v>159</v>
      </c>
    </row>
    <row r="5" spans="1:5">
      <c r="A5" s="2" t="s">
        <v>55</v>
      </c>
      <c r="B5" s="1" t="s">
        <v>161</v>
      </c>
      <c r="C5" s="1" t="s">
        <v>120</v>
      </c>
      <c r="D5" s="29" t="s">
        <v>121</v>
      </c>
      <c r="E5" s="41" t="s">
        <v>161</v>
      </c>
    </row>
    <row r="6" spans="1:5">
      <c r="A6" s="2" t="s">
        <v>55</v>
      </c>
      <c r="B6" s="1" t="s">
        <v>162</v>
      </c>
      <c r="C6" s="1" t="s">
        <v>140</v>
      </c>
      <c r="D6" s="29" t="s">
        <v>141</v>
      </c>
      <c r="E6" s="41" t="s">
        <v>162</v>
      </c>
    </row>
    <row r="7" spans="1:5">
      <c r="A7" s="2" t="s">
        <v>61</v>
      </c>
      <c r="B7" s="1" t="s">
        <v>504</v>
      </c>
      <c r="C7" s="1"/>
      <c r="D7" s="29"/>
      <c r="E7" s="41"/>
    </row>
    <row r="8" spans="1:5">
      <c r="A8" s="2" t="s">
        <v>59</v>
      </c>
      <c r="B8" s="1" t="s">
        <v>163</v>
      </c>
      <c r="C8" s="1" t="s">
        <v>94</v>
      </c>
      <c r="D8" s="29" t="s">
        <v>95</v>
      </c>
      <c r="E8" s="42" t="s">
        <v>163</v>
      </c>
    </row>
    <row r="9" spans="1:5">
      <c r="A9" s="2" t="s">
        <v>59</v>
      </c>
      <c r="B9" s="1" t="s">
        <v>164</v>
      </c>
      <c r="C9" s="1" t="s">
        <v>90</v>
      </c>
      <c r="D9" s="29" t="s">
        <v>91</v>
      </c>
      <c r="E9" s="41" t="s">
        <v>164</v>
      </c>
    </row>
    <row r="10" spans="1:5">
      <c r="A10" s="2" t="s">
        <v>59</v>
      </c>
      <c r="B10" s="1" t="s">
        <v>165</v>
      </c>
      <c r="C10" s="1" t="s">
        <v>54</v>
      </c>
      <c r="D10" s="29" t="s">
        <v>55</v>
      </c>
      <c r="E10" s="41" t="s">
        <v>165</v>
      </c>
    </row>
    <row r="11" spans="1:5">
      <c r="A11" s="2" t="s">
        <v>59</v>
      </c>
      <c r="B11" s="1" t="s">
        <v>505</v>
      </c>
      <c r="C11" s="1"/>
      <c r="D11" s="29"/>
      <c r="E11" s="41"/>
    </row>
    <row r="12" spans="1:5">
      <c r="A12" s="2" t="s">
        <v>59</v>
      </c>
      <c r="B12" s="1" t="s">
        <v>167</v>
      </c>
      <c r="C12" s="1" t="s">
        <v>78</v>
      </c>
      <c r="D12" s="29" t="s">
        <v>79</v>
      </c>
      <c r="E12" s="42" t="s">
        <v>506</v>
      </c>
    </row>
    <row r="13" spans="1:5">
      <c r="A13" s="2" t="s">
        <v>59</v>
      </c>
      <c r="B13" s="1" t="s">
        <v>507</v>
      </c>
      <c r="C13" s="1"/>
      <c r="D13" s="29"/>
      <c r="E13" s="42"/>
    </row>
    <row r="14" spans="1:5">
      <c r="A14" s="2" t="s">
        <v>63</v>
      </c>
      <c r="B14" s="1" t="s">
        <v>508</v>
      </c>
      <c r="C14" s="1"/>
      <c r="D14" s="29"/>
      <c r="E14" s="42"/>
    </row>
    <row r="15" spans="1:5">
      <c r="A15" s="2" t="s">
        <v>63</v>
      </c>
      <c r="B15" s="1" t="s">
        <v>509</v>
      </c>
      <c r="C15" s="1"/>
      <c r="D15" s="29"/>
      <c r="E15" s="42"/>
    </row>
    <row r="16" spans="1:5">
      <c r="A16" s="2" t="s">
        <v>63</v>
      </c>
      <c r="B16" s="1" t="s">
        <v>510</v>
      </c>
      <c r="C16" s="1"/>
      <c r="D16" s="29"/>
      <c r="E16" s="42"/>
    </row>
    <row r="17" spans="1:5">
      <c r="A17" s="2" t="s">
        <v>63</v>
      </c>
      <c r="B17" s="1" t="s">
        <v>511</v>
      </c>
      <c r="C17" s="1"/>
      <c r="D17" s="29"/>
      <c r="E17" s="42"/>
    </row>
    <row r="18" spans="1:5">
      <c r="A18" s="2" t="s">
        <v>63</v>
      </c>
      <c r="B18" s="1" t="s">
        <v>168</v>
      </c>
      <c r="C18" s="1" t="s">
        <v>80</v>
      </c>
      <c r="D18" s="29" t="s">
        <v>81</v>
      </c>
      <c r="E18" s="41" t="s">
        <v>168</v>
      </c>
    </row>
    <row r="19" spans="1:5">
      <c r="A19" s="2" t="s">
        <v>63</v>
      </c>
      <c r="B19" s="1" t="s">
        <v>512</v>
      </c>
      <c r="C19" s="1"/>
      <c r="D19" s="29"/>
      <c r="E19" s="41"/>
    </row>
    <row r="20" spans="1:5">
      <c r="A20" s="2" t="s">
        <v>63</v>
      </c>
      <c r="B20" s="1" t="s">
        <v>513</v>
      </c>
      <c r="C20" s="1"/>
      <c r="D20" s="29"/>
      <c r="E20" s="41"/>
    </row>
    <row r="21" spans="1:5">
      <c r="A21" s="2" t="s">
        <v>63</v>
      </c>
      <c r="B21" s="1" t="s">
        <v>514</v>
      </c>
      <c r="C21" s="1"/>
      <c r="D21" s="29"/>
      <c r="E21" s="41"/>
    </row>
    <row r="22" spans="1:5">
      <c r="A22" s="2" t="s">
        <v>63</v>
      </c>
      <c r="B22" s="1" t="s">
        <v>515</v>
      </c>
      <c r="C22" s="1"/>
      <c r="D22" s="29"/>
      <c r="E22" s="41"/>
    </row>
    <row r="23" spans="1:5">
      <c r="A23" s="2" t="s">
        <v>63</v>
      </c>
      <c r="B23" s="1" t="s">
        <v>169</v>
      </c>
      <c r="C23" s="1" t="s">
        <v>134</v>
      </c>
      <c r="D23" s="29" t="s">
        <v>135</v>
      </c>
      <c r="E23" s="41" t="s">
        <v>169</v>
      </c>
    </row>
    <row r="24" spans="1:5">
      <c r="A24" s="2" t="s">
        <v>63</v>
      </c>
      <c r="B24" s="1" t="s">
        <v>170</v>
      </c>
      <c r="C24" s="1" t="s">
        <v>124</v>
      </c>
      <c r="D24" s="29" t="s">
        <v>125</v>
      </c>
      <c r="E24" s="41" t="s">
        <v>170</v>
      </c>
    </row>
    <row r="25" spans="1:5">
      <c r="A25" s="2" t="s">
        <v>63</v>
      </c>
      <c r="B25" s="1" t="s">
        <v>516</v>
      </c>
      <c r="C25" s="1"/>
      <c r="D25" s="29"/>
      <c r="E25" s="41"/>
    </row>
    <row r="26" spans="1:5">
      <c r="A26" s="2" t="s">
        <v>63</v>
      </c>
      <c r="B26" s="1" t="s">
        <v>517</v>
      </c>
      <c r="C26" s="1"/>
      <c r="D26" s="29"/>
      <c r="E26" s="41"/>
    </row>
    <row r="27" spans="1:5">
      <c r="A27" s="2" t="s">
        <v>63</v>
      </c>
      <c r="B27" s="1" t="s">
        <v>518</v>
      </c>
      <c r="C27" s="1"/>
      <c r="D27" s="29"/>
      <c r="E27" s="41"/>
    </row>
    <row r="28" spans="1:5">
      <c r="A28" s="2" t="s">
        <v>63</v>
      </c>
      <c r="B28" s="1" t="s">
        <v>171</v>
      </c>
      <c r="C28" s="1" t="s">
        <v>64</v>
      </c>
      <c r="D28" s="29" t="s">
        <v>65</v>
      </c>
      <c r="E28" s="42" t="s">
        <v>171</v>
      </c>
    </row>
    <row r="29" spans="1:5">
      <c r="A29" s="2" t="s">
        <v>63</v>
      </c>
      <c r="B29" s="1" t="s">
        <v>172</v>
      </c>
      <c r="C29" s="1" t="s">
        <v>98</v>
      </c>
      <c r="D29" s="29" t="s">
        <v>99</v>
      </c>
      <c r="E29" s="41" t="s">
        <v>172</v>
      </c>
    </row>
    <row r="30" spans="1:5">
      <c r="A30" s="2" t="s">
        <v>63</v>
      </c>
      <c r="B30" s="1" t="s">
        <v>519</v>
      </c>
      <c r="C30" s="1"/>
      <c r="D30" s="29"/>
      <c r="E30" s="41"/>
    </row>
    <row r="31" spans="1:5">
      <c r="A31" s="2" t="s">
        <v>63</v>
      </c>
      <c r="B31" s="1" t="s">
        <v>520</v>
      </c>
      <c r="C31" s="1"/>
      <c r="D31" s="29"/>
      <c r="E31" s="41"/>
    </row>
    <row r="32" spans="1:5">
      <c r="A32" s="2" t="s">
        <v>63</v>
      </c>
      <c r="B32" s="1" t="s">
        <v>521</v>
      </c>
      <c r="C32" s="1"/>
      <c r="D32" s="29"/>
      <c r="E32" s="41"/>
    </row>
    <row r="33" spans="1:5">
      <c r="A33" s="2" t="s">
        <v>63</v>
      </c>
      <c r="B33" s="1" t="s">
        <v>522</v>
      </c>
      <c r="C33" s="1"/>
      <c r="D33" s="29"/>
      <c r="E33" s="41"/>
    </row>
    <row r="34" spans="1:5">
      <c r="A34" s="2" t="s">
        <v>63</v>
      </c>
      <c r="B34" s="1" t="s">
        <v>523</v>
      </c>
      <c r="C34" s="1"/>
      <c r="D34" s="29"/>
      <c r="E34" s="41"/>
    </row>
    <row r="35" spans="1:5">
      <c r="A35" s="2" t="s">
        <v>63</v>
      </c>
      <c r="B35" s="1" t="s">
        <v>524</v>
      </c>
      <c r="C35" s="1"/>
      <c r="D35" s="29"/>
      <c r="E35" s="41"/>
    </row>
    <row r="36" spans="1:5">
      <c r="A36" s="2" t="s">
        <v>63</v>
      </c>
      <c r="B36" s="1" t="s">
        <v>525</v>
      </c>
      <c r="C36" s="1"/>
      <c r="D36" s="29"/>
      <c r="E36" s="41"/>
    </row>
    <row r="37" spans="1:5">
      <c r="A37" s="2" t="s">
        <v>63</v>
      </c>
      <c r="B37" s="1" t="s">
        <v>526</v>
      </c>
      <c r="C37" s="1"/>
      <c r="D37" s="29"/>
      <c r="E37" s="41"/>
    </row>
    <row r="38" spans="1:5">
      <c r="A38" s="2" t="s">
        <v>63</v>
      </c>
      <c r="B38" s="1" t="s">
        <v>527</v>
      </c>
      <c r="C38" s="1"/>
      <c r="D38" s="29"/>
      <c r="E38" s="41"/>
    </row>
    <row r="39" spans="1:5">
      <c r="A39" s="2" t="s">
        <v>63</v>
      </c>
      <c r="B39" s="1" t="s">
        <v>528</v>
      </c>
      <c r="C39" s="1"/>
      <c r="D39" s="29"/>
      <c r="E39" s="41"/>
    </row>
    <row r="40" spans="1:5">
      <c r="A40" s="2" t="s">
        <v>65</v>
      </c>
      <c r="B40" s="1" t="s">
        <v>173</v>
      </c>
      <c r="C40" s="1" t="s">
        <v>62</v>
      </c>
      <c r="D40" s="29" t="s">
        <v>63</v>
      </c>
      <c r="E40" s="41" t="s">
        <v>173</v>
      </c>
    </row>
    <row r="41" spans="1:5">
      <c r="A41" s="2" t="s">
        <v>65</v>
      </c>
      <c r="B41" s="1" t="s">
        <v>529</v>
      </c>
      <c r="C41" s="1"/>
      <c r="D41" s="29"/>
      <c r="E41" s="41"/>
    </row>
    <row r="42" spans="1:5">
      <c r="A42" s="2" t="s">
        <v>67</v>
      </c>
      <c r="B42" s="1" t="s">
        <v>174</v>
      </c>
      <c r="C42" s="1" t="s">
        <v>120</v>
      </c>
      <c r="D42" s="29" t="s">
        <v>121</v>
      </c>
      <c r="E42" s="41" t="s">
        <v>174</v>
      </c>
    </row>
    <row r="43" spans="1:5">
      <c r="A43" s="2" t="s">
        <v>67</v>
      </c>
      <c r="B43" s="1" t="s">
        <v>530</v>
      </c>
      <c r="C43" s="1"/>
      <c r="D43" s="29"/>
      <c r="E43" s="41"/>
    </row>
    <row r="44" spans="1:5">
      <c r="A44" s="2" t="s">
        <v>67</v>
      </c>
      <c r="B44" s="1" t="s">
        <v>531</v>
      </c>
      <c r="C44" s="1"/>
      <c r="D44" s="29"/>
      <c r="E44" s="41"/>
    </row>
    <row r="45" spans="1:5">
      <c r="A45" s="2" t="s">
        <v>67</v>
      </c>
      <c r="B45" s="1" t="s">
        <v>175</v>
      </c>
      <c r="C45" s="1" t="s">
        <v>120</v>
      </c>
      <c r="D45" s="29" t="s">
        <v>121</v>
      </c>
      <c r="E45" s="41" t="s">
        <v>175</v>
      </c>
    </row>
    <row r="46" spans="1:5">
      <c r="A46" s="2" t="s">
        <v>71</v>
      </c>
      <c r="B46" s="1" t="s">
        <v>532</v>
      </c>
      <c r="C46" s="1"/>
      <c r="D46" s="29"/>
      <c r="E46" s="41"/>
    </row>
    <row r="47" spans="1:5">
      <c r="A47" s="2" t="s">
        <v>73</v>
      </c>
      <c r="B47" s="1" t="s">
        <v>533</v>
      </c>
      <c r="C47" s="1"/>
      <c r="D47" s="29"/>
      <c r="E47" s="41"/>
    </row>
    <row r="48" spans="1:5">
      <c r="A48" s="2" t="s">
        <v>73</v>
      </c>
      <c r="B48" s="1" t="s">
        <v>534</v>
      </c>
      <c r="C48" s="1"/>
      <c r="D48" s="29"/>
      <c r="E48" s="41"/>
    </row>
    <row r="49" spans="1:5">
      <c r="A49" s="2" t="s">
        <v>77</v>
      </c>
      <c r="B49" s="1" t="s">
        <v>177</v>
      </c>
      <c r="C49" s="1" t="s">
        <v>140</v>
      </c>
      <c r="D49" s="29" t="s">
        <v>141</v>
      </c>
      <c r="E49" s="41" t="s">
        <v>177</v>
      </c>
    </row>
    <row r="50" spans="1:5">
      <c r="A50" s="2" t="s">
        <v>79</v>
      </c>
      <c r="B50" s="1" t="s">
        <v>178</v>
      </c>
      <c r="C50" s="1" t="s">
        <v>82</v>
      </c>
      <c r="D50" s="29" t="s">
        <v>83</v>
      </c>
      <c r="E50" s="42" t="s">
        <v>178</v>
      </c>
    </row>
    <row r="51" spans="1:5">
      <c r="A51" s="2" t="s">
        <v>81</v>
      </c>
      <c r="B51" s="1" t="s">
        <v>535</v>
      </c>
      <c r="C51" s="1"/>
      <c r="D51" s="29"/>
      <c r="E51" s="42"/>
    </row>
    <row r="52" spans="1:5">
      <c r="A52" s="2" t="s">
        <v>81</v>
      </c>
      <c r="B52" s="1" t="s">
        <v>536</v>
      </c>
      <c r="C52" s="1"/>
      <c r="D52" s="29"/>
      <c r="E52" s="42"/>
    </row>
    <row r="53" spans="1:5">
      <c r="A53" s="2" t="s">
        <v>81</v>
      </c>
      <c r="B53" s="1" t="s">
        <v>537</v>
      </c>
      <c r="C53" s="1"/>
      <c r="D53" s="29"/>
      <c r="E53" s="42"/>
    </row>
    <row r="54" spans="1:5">
      <c r="A54" s="2" t="s">
        <v>81</v>
      </c>
      <c r="B54" s="1" t="s">
        <v>538</v>
      </c>
      <c r="C54" s="1"/>
      <c r="D54" s="29"/>
      <c r="E54" s="42"/>
    </row>
    <row r="55" spans="1:5">
      <c r="A55" s="2" t="s">
        <v>83</v>
      </c>
      <c r="B55" s="1" t="s">
        <v>539</v>
      </c>
      <c r="C55" s="1"/>
      <c r="D55" s="29"/>
      <c r="E55" s="42"/>
    </row>
    <row r="56" spans="1:5">
      <c r="A56" s="2" t="s">
        <v>83</v>
      </c>
      <c r="B56" s="1" t="s">
        <v>179</v>
      </c>
      <c r="C56" s="1" t="s">
        <v>98</v>
      </c>
      <c r="D56" s="29" t="s">
        <v>99</v>
      </c>
      <c r="E56" s="41" t="s">
        <v>179</v>
      </c>
    </row>
    <row r="57" spans="1:5">
      <c r="A57" s="2" t="s">
        <v>83</v>
      </c>
      <c r="B57" s="1" t="s">
        <v>180</v>
      </c>
      <c r="C57" s="1" t="s">
        <v>110</v>
      </c>
      <c r="D57" s="29" t="s">
        <v>111</v>
      </c>
      <c r="E57" s="41" t="s">
        <v>180</v>
      </c>
    </row>
    <row r="58" spans="1:5">
      <c r="A58" s="2" t="s">
        <v>83</v>
      </c>
      <c r="B58" s="1" t="s">
        <v>181</v>
      </c>
      <c r="C58" s="1" t="s">
        <v>60</v>
      </c>
      <c r="D58" s="29" t="s">
        <v>61</v>
      </c>
      <c r="E58" s="41" t="s">
        <v>181</v>
      </c>
    </row>
    <row r="59" spans="1:5">
      <c r="A59" s="2" t="s">
        <v>83</v>
      </c>
      <c r="B59" s="1" t="s">
        <v>540</v>
      </c>
      <c r="C59" s="1"/>
      <c r="D59" s="29"/>
      <c r="E59" s="41"/>
    </row>
    <row r="60" spans="1:5">
      <c r="A60" s="2" t="s">
        <v>83</v>
      </c>
      <c r="B60" s="1" t="s">
        <v>541</v>
      </c>
      <c r="C60" s="1"/>
      <c r="D60" s="29"/>
      <c r="E60" s="41"/>
    </row>
    <row r="61" spans="1:5">
      <c r="A61" s="2" t="s">
        <v>83</v>
      </c>
      <c r="B61" s="1" t="s">
        <v>542</v>
      </c>
      <c r="C61" s="1"/>
      <c r="D61" s="29"/>
      <c r="E61" s="41"/>
    </row>
    <row r="62" spans="1:5">
      <c r="A62" s="2" t="s">
        <v>83</v>
      </c>
      <c r="B62" s="1" t="s">
        <v>182</v>
      </c>
      <c r="C62" s="1" t="s">
        <v>138</v>
      </c>
      <c r="D62" s="29" t="s">
        <v>139</v>
      </c>
      <c r="E62" s="41" t="s">
        <v>182</v>
      </c>
    </row>
    <row r="63" spans="1:5">
      <c r="A63" s="2" t="s">
        <v>83</v>
      </c>
      <c r="B63" s="1" t="s">
        <v>184</v>
      </c>
      <c r="C63" s="1" t="s">
        <v>152</v>
      </c>
      <c r="D63" s="29" t="s">
        <v>153</v>
      </c>
      <c r="E63" s="42" t="s">
        <v>184</v>
      </c>
    </row>
    <row r="64" spans="1:5">
      <c r="A64" s="2" t="s">
        <v>83</v>
      </c>
      <c r="B64" s="1" t="s">
        <v>185</v>
      </c>
      <c r="C64" s="1" t="s">
        <v>100</v>
      </c>
      <c r="D64" s="29" t="s">
        <v>101</v>
      </c>
      <c r="E64" s="41" t="s">
        <v>185</v>
      </c>
    </row>
    <row r="65" spans="1:5">
      <c r="A65" s="2" t="s">
        <v>91</v>
      </c>
      <c r="B65" s="1" t="s">
        <v>186</v>
      </c>
      <c r="C65" s="1" t="s">
        <v>106</v>
      </c>
      <c r="D65" s="29" t="s">
        <v>107</v>
      </c>
      <c r="E65" s="41" t="s">
        <v>186</v>
      </c>
    </row>
    <row r="66" spans="1:5">
      <c r="A66" s="2" t="s">
        <v>91</v>
      </c>
      <c r="B66" s="1" t="s">
        <v>543</v>
      </c>
      <c r="C66" s="1"/>
      <c r="D66" s="29"/>
      <c r="E66" s="41"/>
    </row>
    <row r="67" spans="1:5">
      <c r="A67" s="2" t="s">
        <v>97</v>
      </c>
      <c r="B67" s="1" t="s">
        <v>187</v>
      </c>
      <c r="C67" s="1" t="s">
        <v>54</v>
      </c>
      <c r="D67" s="29" t="s">
        <v>55</v>
      </c>
      <c r="E67" s="41" t="s">
        <v>187</v>
      </c>
    </row>
    <row r="68" spans="1:5">
      <c r="A68" s="2" t="s">
        <v>97</v>
      </c>
      <c r="B68" s="1" t="s">
        <v>544</v>
      </c>
      <c r="C68" s="1"/>
      <c r="D68" s="29"/>
      <c r="E68" s="41"/>
    </row>
    <row r="69" spans="1:5">
      <c r="A69" s="2" t="s">
        <v>97</v>
      </c>
      <c r="B69" s="1" t="s">
        <v>545</v>
      </c>
      <c r="C69" s="1"/>
      <c r="D69" s="29"/>
      <c r="E69" s="41"/>
    </row>
    <row r="70" spans="1:5">
      <c r="A70" s="2" t="s">
        <v>97</v>
      </c>
      <c r="B70" s="1" t="s">
        <v>189</v>
      </c>
      <c r="C70" s="1" t="s">
        <v>138</v>
      </c>
      <c r="D70" s="29" t="s">
        <v>139</v>
      </c>
      <c r="E70" s="41" t="s">
        <v>546</v>
      </c>
    </row>
    <row r="71" spans="1:5">
      <c r="A71" s="2" t="s">
        <v>97</v>
      </c>
      <c r="B71" s="1" t="s">
        <v>547</v>
      </c>
      <c r="C71" s="1"/>
      <c r="D71" s="29"/>
      <c r="E71" s="41"/>
    </row>
    <row r="72" spans="1:5">
      <c r="A72" s="2" t="s">
        <v>97</v>
      </c>
      <c r="B72" s="1" t="s">
        <v>548</v>
      </c>
      <c r="C72" s="1"/>
      <c r="D72" s="29"/>
      <c r="E72" s="41"/>
    </row>
    <row r="73" spans="1:5">
      <c r="A73" s="2" t="s">
        <v>95</v>
      </c>
      <c r="B73" s="1" t="s">
        <v>190</v>
      </c>
      <c r="C73" s="1" t="s">
        <v>90</v>
      </c>
      <c r="D73" s="29" t="s">
        <v>91</v>
      </c>
      <c r="E73" s="41" t="s">
        <v>190</v>
      </c>
    </row>
    <row r="74" spans="1:5">
      <c r="A74" s="2" t="s">
        <v>95</v>
      </c>
      <c r="B74" s="1" t="s">
        <v>118</v>
      </c>
      <c r="C74" s="1"/>
      <c r="D74" s="29"/>
      <c r="E74" s="41"/>
    </row>
    <row r="75" spans="1:5">
      <c r="A75" s="2" t="s">
        <v>93</v>
      </c>
      <c r="B75" s="1" t="s">
        <v>549</v>
      </c>
      <c r="C75" s="1"/>
      <c r="D75" s="29"/>
      <c r="E75" s="41"/>
    </row>
    <row r="76" spans="1:5">
      <c r="A76" s="2" t="s">
        <v>99</v>
      </c>
      <c r="B76" s="1" t="s">
        <v>191</v>
      </c>
      <c r="C76" s="1" t="s">
        <v>62</v>
      </c>
      <c r="D76" s="29" t="s">
        <v>63</v>
      </c>
      <c r="E76" s="41" t="s">
        <v>191</v>
      </c>
    </row>
    <row r="77" spans="1:5">
      <c r="A77" s="2" t="s">
        <v>99</v>
      </c>
      <c r="B77" s="1" t="s">
        <v>550</v>
      </c>
      <c r="C77" s="1"/>
      <c r="D77" s="29"/>
      <c r="E77" s="41"/>
    </row>
    <row r="78" spans="1:5">
      <c r="A78" s="2" t="s">
        <v>99</v>
      </c>
      <c r="B78" s="1" t="s">
        <v>551</v>
      </c>
      <c r="C78" s="1"/>
      <c r="D78" s="29"/>
      <c r="E78" s="41"/>
    </row>
    <row r="79" spans="1:5">
      <c r="A79" s="2" t="s">
        <v>99</v>
      </c>
      <c r="B79" s="1" t="s">
        <v>552</v>
      </c>
      <c r="C79" s="1"/>
      <c r="D79" s="29"/>
      <c r="E79" s="41"/>
    </row>
    <row r="80" spans="1:5">
      <c r="A80" s="2" t="s">
        <v>99</v>
      </c>
      <c r="B80" s="1" t="s">
        <v>553</v>
      </c>
      <c r="C80" s="1"/>
      <c r="D80" s="29"/>
      <c r="E80" s="41"/>
    </row>
    <row r="81" spans="1:5">
      <c r="A81" s="2" t="s">
        <v>101</v>
      </c>
      <c r="B81" s="1" t="s">
        <v>192</v>
      </c>
      <c r="C81" s="1" t="s">
        <v>58</v>
      </c>
      <c r="D81" s="29" t="s">
        <v>59</v>
      </c>
      <c r="E81" s="41" t="s">
        <v>192</v>
      </c>
    </row>
    <row r="82" spans="1:5">
      <c r="A82" s="2" t="s">
        <v>101</v>
      </c>
      <c r="B82" s="1" t="s">
        <v>194</v>
      </c>
      <c r="C82" s="1" t="s">
        <v>130</v>
      </c>
      <c r="D82" s="29" t="s">
        <v>131</v>
      </c>
      <c r="E82" s="41" t="s">
        <v>194</v>
      </c>
    </row>
    <row r="83" spans="1:5">
      <c r="A83" s="2" t="s">
        <v>101</v>
      </c>
      <c r="B83" s="1" t="s">
        <v>195</v>
      </c>
      <c r="C83" s="1"/>
      <c r="D83" s="29"/>
      <c r="E83" s="41"/>
    </row>
    <row r="84" spans="1:5">
      <c r="A84" s="2" t="s">
        <v>107</v>
      </c>
      <c r="B84" s="1" t="s">
        <v>195</v>
      </c>
      <c r="C84" s="1" t="s">
        <v>128</v>
      </c>
      <c r="D84" s="29" t="s">
        <v>129</v>
      </c>
      <c r="E84" s="42" t="s">
        <v>195</v>
      </c>
    </row>
    <row r="85" spans="1:5">
      <c r="A85" s="2" t="s">
        <v>121</v>
      </c>
      <c r="B85" s="1" t="s">
        <v>554</v>
      </c>
      <c r="C85" s="1"/>
      <c r="D85" s="29"/>
      <c r="E85" s="42"/>
    </row>
    <row r="86" spans="1:5">
      <c r="A86" s="2" t="s">
        <v>121</v>
      </c>
      <c r="B86" s="1" t="s">
        <v>196</v>
      </c>
      <c r="C86" s="1" t="s">
        <v>120</v>
      </c>
      <c r="D86" s="29" t="s">
        <v>121</v>
      </c>
      <c r="E86" s="41" t="s">
        <v>196</v>
      </c>
    </row>
    <row r="87" spans="1:5">
      <c r="A87" s="2" t="s">
        <v>121</v>
      </c>
      <c r="B87" s="1" t="s">
        <v>555</v>
      </c>
      <c r="C87" s="1"/>
      <c r="D87" s="29"/>
      <c r="E87" s="41"/>
    </row>
    <row r="88" spans="1:5">
      <c r="A88" s="2" t="s">
        <v>121</v>
      </c>
      <c r="B88" s="1" t="s">
        <v>556</v>
      </c>
      <c r="C88" s="1"/>
      <c r="D88" s="29"/>
      <c r="E88" s="41"/>
    </row>
    <row r="89" spans="1:5">
      <c r="A89" s="2" t="s">
        <v>123</v>
      </c>
      <c r="B89" s="1" t="s">
        <v>197</v>
      </c>
      <c r="C89" s="1" t="s">
        <v>146</v>
      </c>
      <c r="D89" s="29" t="s">
        <v>147</v>
      </c>
      <c r="E89" s="42" t="s">
        <v>197</v>
      </c>
    </row>
    <row r="90" spans="1:5">
      <c r="A90" s="2" t="s">
        <v>117</v>
      </c>
      <c r="B90" s="1" t="s">
        <v>198</v>
      </c>
      <c r="C90" s="1" t="s">
        <v>62</v>
      </c>
      <c r="D90" s="29" t="s">
        <v>63</v>
      </c>
      <c r="E90" s="41" t="s">
        <v>198</v>
      </c>
    </row>
    <row r="91" spans="1:5">
      <c r="A91" s="2" t="s">
        <v>111</v>
      </c>
      <c r="B91" s="1" t="s">
        <v>557</v>
      </c>
      <c r="C91" s="1"/>
      <c r="D91" s="29"/>
      <c r="E91" s="41"/>
    </row>
    <row r="92" spans="1:5">
      <c r="A92" s="2" t="s">
        <v>111</v>
      </c>
      <c r="B92" s="1" t="s">
        <v>558</v>
      </c>
      <c r="C92" s="1"/>
      <c r="D92" s="29"/>
      <c r="E92" s="41"/>
    </row>
    <row r="93" spans="1:5">
      <c r="A93" s="2" t="s">
        <v>111</v>
      </c>
      <c r="B93" s="1" t="s">
        <v>199</v>
      </c>
      <c r="C93" s="1" t="s">
        <v>62</v>
      </c>
      <c r="D93" s="29" t="s">
        <v>63</v>
      </c>
      <c r="E93" s="41" t="s">
        <v>199</v>
      </c>
    </row>
    <row r="94" spans="1:5">
      <c r="A94" s="2" t="s">
        <v>119</v>
      </c>
      <c r="B94" s="1" t="s">
        <v>559</v>
      </c>
      <c r="C94" s="1"/>
      <c r="D94" s="29"/>
      <c r="E94" s="41"/>
    </row>
    <row r="95" spans="1:5">
      <c r="A95" s="2" t="s">
        <v>119</v>
      </c>
      <c r="B95" s="1" t="s">
        <v>200</v>
      </c>
      <c r="C95" s="1" t="s">
        <v>142</v>
      </c>
      <c r="D95" s="29" t="s">
        <v>143</v>
      </c>
      <c r="E95" s="41" t="s">
        <v>200</v>
      </c>
    </row>
    <row r="96" spans="1:5">
      <c r="A96" s="2" t="s">
        <v>125</v>
      </c>
      <c r="B96" s="1" t="s">
        <v>560</v>
      </c>
      <c r="C96" s="1"/>
      <c r="D96" s="29"/>
      <c r="E96" s="41"/>
    </row>
    <row r="97" spans="1:5">
      <c r="A97" s="2" t="s">
        <v>125</v>
      </c>
      <c r="B97" s="1" t="s">
        <v>561</v>
      </c>
      <c r="C97" s="1"/>
      <c r="D97" s="29"/>
      <c r="E97" s="41"/>
    </row>
    <row r="98" spans="1:5">
      <c r="A98" s="2" t="s">
        <v>125</v>
      </c>
      <c r="B98" s="1" t="s">
        <v>562</v>
      </c>
      <c r="C98" s="1"/>
      <c r="D98" s="29"/>
      <c r="E98" s="41"/>
    </row>
    <row r="99" spans="1:5">
      <c r="A99" s="2" t="s">
        <v>125</v>
      </c>
      <c r="B99" s="1" t="s">
        <v>201</v>
      </c>
      <c r="C99" s="1" t="s">
        <v>62</v>
      </c>
      <c r="D99" s="29" t="s">
        <v>63</v>
      </c>
      <c r="E99" s="41" t="s">
        <v>201</v>
      </c>
    </row>
    <row r="100" spans="1:5">
      <c r="A100" s="2" t="s">
        <v>127</v>
      </c>
      <c r="B100" s="1" t="s">
        <v>563</v>
      </c>
      <c r="C100" s="1"/>
      <c r="D100" s="29"/>
      <c r="E100" s="41"/>
    </row>
    <row r="101" spans="1:5">
      <c r="A101" s="2" t="s">
        <v>127</v>
      </c>
      <c r="B101" s="1" t="s">
        <v>202</v>
      </c>
      <c r="C101" s="1" t="s">
        <v>62</v>
      </c>
      <c r="D101" s="29" t="s">
        <v>63</v>
      </c>
      <c r="E101" s="41" t="s">
        <v>202</v>
      </c>
    </row>
    <row r="102" spans="1:5">
      <c r="A102" s="2" t="s">
        <v>129</v>
      </c>
      <c r="B102" s="1" t="s">
        <v>564</v>
      </c>
      <c r="C102" s="1"/>
      <c r="D102" s="29"/>
      <c r="E102" s="41"/>
    </row>
    <row r="103" spans="1:5">
      <c r="A103" s="2" t="s">
        <v>131</v>
      </c>
      <c r="B103" s="1" t="s">
        <v>565</v>
      </c>
      <c r="C103" s="1"/>
      <c r="D103" s="29"/>
      <c r="E103" s="41"/>
    </row>
    <row r="104" spans="1:5">
      <c r="A104" s="2" t="s">
        <v>131</v>
      </c>
      <c r="B104" s="1" t="s">
        <v>566</v>
      </c>
      <c r="C104" s="1"/>
      <c r="D104" s="29"/>
      <c r="E104" s="41"/>
    </row>
    <row r="105" spans="1:5">
      <c r="A105" s="2" t="s">
        <v>133</v>
      </c>
      <c r="B105" s="1" t="s">
        <v>203</v>
      </c>
      <c r="C105" s="1" t="s">
        <v>148</v>
      </c>
      <c r="D105" s="29" t="s">
        <v>149</v>
      </c>
      <c r="E105" s="42" t="s">
        <v>203</v>
      </c>
    </row>
    <row r="106" spans="1:5">
      <c r="A106" s="2" t="s">
        <v>135</v>
      </c>
      <c r="B106" s="1" t="s">
        <v>567</v>
      </c>
      <c r="C106" s="1"/>
      <c r="D106" s="29"/>
      <c r="E106" s="42"/>
    </row>
    <row r="107" spans="1:5">
      <c r="A107" s="2" t="s">
        <v>137</v>
      </c>
      <c r="B107" s="1" t="s">
        <v>568</v>
      </c>
      <c r="C107" s="1"/>
      <c r="D107" s="29"/>
      <c r="E107" s="42"/>
    </row>
    <row r="108" spans="1:5">
      <c r="A108" s="2" t="s">
        <v>139</v>
      </c>
      <c r="B108" s="1" t="s">
        <v>204</v>
      </c>
      <c r="C108" s="1" t="s">
        <v>148</v>
      </c>
      <c r="D108" s="29" t="s">
        <v>149</v>
      </c>
      <c r="E108" s="42" t="s">
        <v>204</v>
      </c>
    </row>
    <row r="109" spans="1:5">
      <c r="A109" s="2" t="s">
        <v>139</v>
      </c>
      <c r="B109" s="1" t="s">
        <v>569</v>
      </c>
      <c r="C109" s="1"/>
      <c r="D109" s="29"/>
      <c r="E109" s="42"/>
    </row>
    <row r="110" spans="1:5">
      <c r="A110" s="2" t="s">
        <v>141</v>
      </c>
      <c r="B110" s="1" t="s">
        <v>569</v>
      </c>
      <c r="C110" s="1"/>
      <c r="D110" s="29"/>
      <c r="E110" s="42"/>
    </row>
    <row r="111" spans="1:5">
      <c r="A111" s="2" t="s">
        <v>141</v>
      </c>
      <c r="B111" s="1" t="s">
        <v>570</v>
      </c>
      <c r="C111" s="1"/>
      <c r="D111" s="29"/>
      <c r="E111" s="42"/>
    </row>
    <row r="112" spans="1:5">
      <c r="A112" s="2" t="s">
        <v>141</v>
      </c>
      <c r="B112" s="1" t="s">
        <v>205</v>
      </c>
      <c r="C112" s="1" t="s">
        <v>72</v>
      </c>
      <c r="D112" s="29" t="s">
        <v>73</v>
      </c>
      <c r="E112" s="41" t="s">
        <v>205</v>
      </c>
    </row>
    <row r="113" spans="1:5">
      <c r="A113" s="2" t="s">
        <v>141</v>
      </c>
      <c r="B113" s="1" t="s">
        <v>571</v>
      </c>
      <c r="C113" s="1"/>
      <c r="D113" s="29"/>
      <c r="E113" s="41"/>
    </row>
    <row r="114" spans="1:5">
      <c r="A114" s="2" t="s">
        <v>141</v>
      </c>
      <c r="B114" s="1" t="s">
        <v>572</v>
      </c>
      <c r="C114" s="1"/>
      <c r="D114" s="29"/>
      <c r="E114" s="41"/>
    </row>
    <row r="115" spans="1:5">
      <c r="A115" s="2" t="s">
        <v>211</v>
      </c>
      <c r="B115" s="1" t="s">
        <v>573</v>
      </c>
      <c r="C115" s="1"/>
      <c r="D115" s="29"/>
      <c r="E115" s="41"/>
    </row>
    <row r="116" spans="1:5">
      <c r="A116" s="2" t="s">
        <v>143</v>
      </c>
      <c r="B116" s="1" t="s">
        <v>206</v>
      </c>
      <c r="C116" s="1" t="s">
        <v>148</v>
      </c>
      <c r="D116" s="29" t="s">
        <v>149</v>
      </c>
      <c r="E116" s="42" t="s">
        <v>206</v>
      </c>
    </row>
    <row r="117" spans="1:5">
      <c r="A117" s="2" t="s">
        <v>147</v>
      </c>
      <c r="B117" s="1" t="s">
        <v>207</v>
      </c>
      <c r="C117" s="1" t="s">
        <v>72</v>
      </c>
      <c r="D117" s="29" t="s">
        <v>73</v>
      </c>
      <c r="E117" s="41" t="s">
        <v>207</v>
      </c>
    </row>
    <row r="118" spans="1:5">
      <c r="A118" s="2" t="s">
        <v>147</v>
      </c>
      <c r="B118" s="1" t="s">
        <v>574</v>
      </c>
      <c r="C118" s="1"/>
      <c r="D118" s="29"/>
      <c r="E118" s="41"/>
    </row>
    <row r="119" spans="1:5">
      <c r="A119" s="2" t="s">
        <v>147</v>
      </c>
      <c r="B119" s="1" t="s">
        <v>575</v>
      </c>
      <c r="C119" s="1"/>
      <c r="D119" s="29"/>
      <c r="E119" s="41"/>
    </row>
    <row r="120" spans="1:5">
      <c r="A120" s="2" t="s">
        <v>149</v>
      </c>
      <c r="B120" s="1" t="s">
        <v>576</v>
      </c>
      <c r="C120" s="1"/>
      <c r="D120" s="29"/>
      <c r="E120" s="41"/>
    </row>
    <row r="121" spans="1:5">
      <c r="A121" s="2" t="s">
        <v>149</v>
      </c>
      <c r="B121" s="1" t="s">
        <v>208</v>
      </c>
      <c r="C121" s="1" t="s">
        <v>58</v>
      </c>
      <c r="D121" s="29" t="s">
        <v>59</v>
      </c>
      <c r="E121" s="41" t="s">
        <v>208</v>
      </c>
    </row>
    <row r="122" spans="1:5">
      <c r="A122" s="2" t="s">
        <v>149</v>
      </c>
      <c r="B122" s="1" t="s">
        <v>209</v>
      </c>
      <c r="C122" s="1" t="s">
        <v>126</v>
      </c>
      <c r="D122" s="29" t="s">
        <v>127</v>
      </c>
      <c r="E122" s="41" t="s">
        <v>209</v>
      </c>
    </row>
    <row r="123" spans="1:5">
      <c r="A123" s="2" t="s">
        <v>153</v>
      </c>
      <c r="B123" s="1" t="s">
        <v>212</v>
      </c>
      <c r="C123" s="1"/>
      <c r="D123" s="29"/>
      <c r="E123" s="41"/>
    </row>
    <row r="124" spans="1:5">
      <c r="A124" s="2" t="s">
        <v>153</v>
      </c>
      <c r="B124" s="1" t="s">
        <v>210</v>
      </c>
      <c r="C124" s="1" t="s">
        <v>76</v>
      </c>
      <c r="D124" s="29" t="s">
        <v>77</v>
      </c>
      <c r="E124" s="42" t="s">
        <v>577</v>
      </c>
    </row>
    <row r="125" spans="1:5">
      <c r="A125" s="2" t="s">
        <v>153</v>
      </c>
      <c r="B125" s="1" t="s">
        <v>578</v>
      </c>
      <c r="C125" s="1" t="s">
        <v>71</v>
      </c>
      <c r="D125" s="2" t="s">
        <v>71</v>
      </c>
      <c r="E125" s="41" t="s">
        <v>148</v>
      </c>
    </row>
    <row r="126" spans="1:5">
      <c r="A126" s="2" t="s">
        <v>153</v>
      </c>
      <c r="B126" s="1" t="s">
        <v>148</v>
      </c>
      <c r="C126" s="1"/>
      <c r="D126" s="2"/>
      <c r="E126" s="43"/>
    </row>
    <row r="127" spans="1:5">
      <c r="A127" s="2" t="s">
        <v>151</v>
      </c>
      <c r="B127" s="1" t="s">
        <v>579</v>
      </c>
      <c r="C127" s="1"/>
      <c r="D127" s="2"/>
      <c r="E127" s="43"/>
    </row>
    <row r="128" spans="1:5">
      <c r="A128" s="2" t="s">
        <v>155</v>
      </c>
      <c r="B128" s="1" t="s">
        <v>580</v>
      </c>
      <c r="C128" s="1"/>
      <c r="D128" s="2"/>
      <c r="E128" s="43"/>
    </row>
    <row r="129" spans="3:5">
      <c r="C129" s="21" t="s">
        <v>581</v>
      </c>
      <c r="D129" s="21"/>
      <c r="E129" s="21"/>
    </row>
  </sheetData>
  <sortState xmlns:xlrd2="http://schemas.microsoft.com/office/spreadsheetml/2017/richdata2" ref="B3:B128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O516"/>
  <sheetViews>
    <sheetView view="pageBreakPreview" zoomScale="60" workbookViewId="0">
      <selection activeCell="L100" sqref="L100"/>
    </sheetView>
  </sheetViews>
  <sheetFormatPr baseColWidth="10" defaultColWidth="8.83203125" defaultRowHeight="15"/>
  <cols>
    <col min="1" max="1" width="18.6640625" style="46" bestFit="1" customWidth="1"/>
    <col min="2" max="2" width="9" style="16" bestFit="1" customWidth="1"/>
    <col min="3" max="8" width="14.33203125" style="7" customWidth="1"/>
    <col min="9" max="15" width="14.33203125" style="39" customWidth="1"/>
  </cols>
  <sheetData>
    <row r="1" spans="1:15">
      <c r="C1" s="362" t="s">
        <v>215</v>
      </c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</row>
    <row r="2" spans="1:15" ht="15" customHeight="1">
      <c r="C2" s="415" t="s">
        <v>582</v>
      </c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</row>
    <row r="3" spans="1:15" ht="81" thickBot="1">
      <c r="A3" s="51" t="s">
        <v>7</v>
      </c>
      <c r="B3" s="36" t="s">
        <v>8</v>
      </c>
      <c r="C3" s="47" t="s">
        <v>250</v>
      </c>
      <c r="D3" s="47" t="s">
        <v>251</v>
      </c>
      <c r="E3" s="47" t="s">
        <v>252</v>
      </c>
      <c r="F3" s="47" t="s">
        <v>253</v>
      </c>
      <c r="G3" s="48" t="s">
        <v>583</v>
      </c>
      <c r="H3" s="47" t="s">
        <v>254</v>
      </c>
      <c r="I3" s="47" t="s">
        <v>255</v>
      </c>
      <c r="J3" s="49" t="s">
        <v>256</v>
      </c>
      <c r="K3" s="47" t="s">
        <v>257</v>
      </c>
      <c r="L3" s="49" t="s">
        <v>258</v>
      </c>
      <c r="M3" s="47" t="s">
        <v>259</v>
      </c>
      <c r="N3" s="47" t="s">
        <v>260</v>
      </c>
      <c r="O3" s="48" t="s">
        <v>261</v>
      </c>
    </row>
    <row r="4" spans="1:15">
      <c r="A4" s="52" t="s">
        <v>54</v>
      </c>
      <c r="B4" s="29" t="s">
        <v>55</v>
      </c>
      <c r="C4" s="10">
        <v>23236</v>
      </c>
      <c r="D4" s="8">
        <v>23428</v>
      </c>
      <c r="E4" s="6">
        <v>4849377</v>
      </c>
      <c r="F4" s="6">
        <v>4802740</v>
      </c>
      <c r="G4" s="6">
        <v>4735953</v>
      </c>
      <c r="H4" s="27">
        <f t="shared" ref="H4:H54" si="0">C4/E4*100</f>
        <v>0.47915433260808554</v>
      </c>
      <c r="I4" s="8">
        <v>0.5</v>
      </c>
      <c r="J4" s="8">
        <f t="shared" ref="J4:K35" si="1">C4/E4*10000</f>
        <v>47.915433260808555</v>
      </c>
      <c r="K4" s="8">
        <f t="shared" si="1"/>
        <v>48.780487804878049</v>
      </c>
      <c r="L4" s="8">
        <f>J4-K4</f>
        <v>-0.86505454406949411</v>
      </c>
      <c r="M4" s="27">
        <f t="shared" ref="M4:M54" si="2">D4/F4*100</f>
        <v>0.48780487804878048</v>
      </c>
      <c r="N4" s="8">
        <v>0.5</v>
      </c>
      <c r="O4" s="37">
        <f t="shared" ref="O4:O54" si="3">((C4-D4)/D4)*100</f>
        <v>-0.81953218371179792</v>
      </c>
    </row>
    <row r="5" spans="1:15">
      <c r="A5" s="52" t="s">
        <v>56</v>
      </c>
      <c r="B5" s="29" t="s">
        <v>57</v>
      </c>
      <c r="C5" s="10">
        <v>627</v>
      </c>
      <c r="D5" s="8">
        <v>608</v>
      </c>
      <c r="E5" s="6">
        <v>736732</v>
      </c>
      <c r="F5" s="6">
        <v>722718</v>
      </c>
      <c r="G5" s="6">
        <v>704405</v>
      </c>
      <c r="H5" s="27">
        <f t="shared" si="0"/>
        <v>8.5105574347252466E-2</v>
      </c>
      <c r="I5" s="8">
        <v>0.1</v>
      </c>
      <c r="J5" s="8">
        <f t="shared" si="1"/>
        <v>8.5105574347252464</v>
      </c>
      <c r="K5" s="8">
        <f t="shared" si="1"/>
        <v>8.4126865527079726</v>
      </c>
      <c r="L5" s="8">
        <f t="shared" ref="L5:L56" si="4">J5-K5</f>
        <v>9.7870882017273786E-2</v>
      </c>
      <c r="M5" s="27">
        <f t="shared" si="2"/>
        <v>8.4126865527079722E-2</v>
      </c>
      <c r="N5" s="8">
        <v>0.1</v>
      </c>
      <c r="O5" s="37">
        <f t="shared" si="3"/>
        <v>3.125</v>
      </c>
    </row>
    <row r="6" spans="1:15">
      <c r="A6" s="52" t="s">
        <v>58</v>
      </c>
      <c r="B6" s="29" t="s">
        <v>59</v>
      </c>
      <c r="C6" s="10">
        <v>12489</v>
      </c>
      <c r="D6" s="8">
        <v>12467</v>
      </c>
      <c r="E6" s="6">
        <v>6731484</v>
      </c>
      <c r="F6" s="6">
        <v>6482505</v>
      </c>
      <c r="G6" s="6">
        <v>6453706</v>
      </c>
      <c r="H6" s="27">
        <f t="shared" si="0"/>
        <v>0.185531154794396</v>
      </c>
      <c r="I6" s="8">
        <v>0.2</v>
      </c>
      <c r="J6" s="8">
        <f t="shared" si="1"/>
        <v>18.553115479439601</v>
      </c>
      <c r="K6" s="8">
        <f t="shared" si="1"/>
        <v>19.23176302987811</v>
      </c>
      <c r="L6" s="8">
        <f t="shared" si="4"/>
        <v>-0.67864755043850877</v>
      </c>
      <c r="M6" s="27">
        <f t="shared" si="2"/>
        <v>0.1923176302987811</v>
      </c>
      <c r="N6" s="8">
        <v>0.2</v>
      </c>
      <c r="O6" s="37">
        <f t="shared" si="3"/>
        <v>0.17646586989652685</v>
      </c>
    </row>
    <row r="7" spans="1:15">
      <c r="A7" s="52" t="s">
        <v>60</v>
      </c>
      <c r="B7" s="29" t="s">
        <v>61</v>
      </c>
      <c r="C7" s="10">
        <v>18100</v>
      </c>
      <c r="D7" s="8">
        <v>18427</v>
      </c>
      <c r="E7" s="6">
        <v>2966369</v>
      </c>
      <c r="F7" s="6">
        <v>2937979</v>
      </c>
      <c r="G7" s="6">
        <v>2893883</v>
      </c>
      <c r="H7" s="27">
        <f t="shared" si="0"/>
        <v>0.61017358258530885</v>
      </c>
      <c r="I7" s="8">
        <v>0.6</v>
      </c>
      <c r="J7" s="8">
        <f t="shared" si="1"/>
        <v>61.017358258530884</v>
      </c>
      <c r="K7" s="8">
        <f t="shared" si="1"/>
        <v>62.719985404933112</v>
      </c>
      <c r="L7" s="8">
        <f t="shared" si="4"/>
        <v>-1.7026271464022287</v>
      </c>
      <c r="M7" s="27">
        <f t="shared" si="2"/>
        <v>0.62719985404933121</v>
      </c>
      <c r="N7" s="8">
        <v>0.6</v>
      </c>
      <c r="O7" s="37">
        <f t="shared" si="3"/>
        <v>-1.7745699245672111</v>
      </c>
    </row>
    <row r="8" spans="1:15">
      <c r="A8" s="52" t="s">
        <v>62</v>
      </c>
      <c r="B8" s="29" t="s">
        <v>63</v>
      </c>
      <c r="C8" s="10">
        <v>106523</v>
      </c>
      <c r="D8" s="8">
        <v>106348</v>
      </c>
      <c r="E8" s="6">
        <v>38802500</v>
      </c>
      <c r="F8" s="6">
        <v>37691912</v>
      </c>
      <c r="G8" s="6">
        <v>37551064</v>
      </c>
      <c r="H8" s="27">
        <f t="shared" si="0"/>
        <v>0.27452612589395015</v>
      </c>
      <c r="I8" s="8">
        <v>0.3</v>
      </c>
      <c r="J8" s="8">
        <f t="shared" si="1"/>
        <v>27.452612589395017</v>
      </c>
      <c r="K8" s="8">
        <f t="shared" si="1"/>
        <v>28.215071710875264</v>
      </c>
      <c r="L8" s="8">
        <f t="shared" si="4"/>
        <v>-0.76245912148024786</v>
      </c>
      <c r="M8" s="27">
        <f t="shared" si="2"/>
        <v>0.28215071710875267</v>
      </c>
      <c r="N8" s="8">
        <v>0.3</v>
      </c>
      <c r="O8" s="37">
        <f t="shared" si="3"/>
        <v>0.16455410538985218</v>
      </c>
    </row>
    <row r="9" spans="1:15">
      <c r="A9" s="52" t="s">
        <v>64</v>
      </c>
      <c r="B9" s="29" t="s">
        <v>65</v>
      </c>
      <c r="C9" s="10">
        <v>16740</v>
      </c>
      <c r="D9" s="8">
        <v>16317</v>
      </c>
      <c r="E9" s="6">
        <v>5355866</v>
      </c>
      <c r="F9" s="6">
        <v>5116796</v>
      </c>
      <c r="G9" s="6">
        <v>5105164</v>
      </c>
      <c r="H9" s="27">
        <f t="shared" si="0"/>
        <v>0.31255449632235011</v>
      </c>
      <c r="I9" s="8">
        <v>0.3</v>
      </c>
      <c r="J9" s="8">
        <f t="shared" si="1"/>
        <v>31.25544963223501</v>
      </c>
      <c r="K9" s="8">
        <f t="shared" si="1"/>
        <v>31.889096223496107</v>
      </c>
      <c r="L9" s="8">
        <f t="shared" si="4"/>
        <v>-0.63364659126109757</v>
      </c>
      <c r="M9" s="27">
        <f t="shared" si="2"/>
        <v>0.31889096223496111</v>
      </c>
      <c r="N9" s="8">
        <v>0.3</v>
      </c>
      <c r="O9" s="37">
        <f t="shared" si="3"/>
        <v>2.592388306674021</v>
      </c>
    </row>
    <row r="10" spans="1:15">
      <c r="A10" s="52" t="s">
        <v>66</v>
      </c>
      <c r="B10" s="29" t="s">
        <v>67</v>
      </c>
      <c r="C10" s="10">
        <v>24794</v>
      </c>
      <c r="D10" s="8">
        <v>25955</v>
      </c>
      <c r="E10" s="6">
        <v>3596677</v>
      </c>
      <c r="F10" s="6">
        <v>3580709</v>
      </c>
      <c r="G10" s="6">
        <v>3535851</v>
      </c>
      <c r="H10" s="27">
        <f t="shared" si="0"/>
        <v>0.689358538450909</v>
      </c>
      <c r="I10" s="8">
        <v>0.7</v>
      </c>
      <c r="J10" s="8">
        <f t="shared" si="1"/>
        <v>68.935853845090904</v>
      </c>
      <c r="K10" s="8">
        <f t="shared" si="1"/>
        <v>72.485644602786763</v>
      </c>
      <c r="L10" s="8">
        <f t="shared" si="4"/>
        <v>-3.5497907576958596</v>
      </c>
      <c r="M10" s="27">
        <f t="shared" si="2"/>
        <v>0.7248564460278677</v>
      </c>
      <c r="N10" s="8">
        <v>0.7</v>
      </c>
      <c r="O10" s="37">
        <f t="shared" si="3"/>
        <v>-4.4731265652090162</v>
      </c>
    </row>
    <row r="11" spans="1:15">
      <c r="A11" s="52" t="s">
        <v>68</v>
      </c>
      <c r="B11" s="29" t="s">
        <v>69</v>
      </c>
      <c r="C11" s="10">
        <v>4391</v>
      </c>
      <c r="D11" s="8">
        <v>4253</v>
      </c>
      <c r="E11" s="6">
        <v>935614</v>
      </c>
      <c r="F11" s="6">
        <v>907135</v>
      </c>
      <c r="G11" s="6">
        <v>902268</v>
      </c>
      <c r="H11" s="27">
        <f t="shared" si="0"/>
        <v>0.46931747494158915</v>
      </c>
      <c r="I11" s="8">
        <v>0.5</v>
      </c>
      <c r="J11" s="8">
        <f t="shared" si="1"/>
        <v>46.93174749415892</v>
      </c>
      <c r="K11" s="8">
        <f t="shared" si="1"/>
        <v>46.883870647698522</v>
      </c>
      <c r="L11" s="8">
        <f t="shared" si="4"/>
        <v>4.787684646039736E-2</v>
      </c>
      <c r="M11" s="27">
        <f t="shared" si="2"/>
        <v>0.46883870647698522</v>
      </c>
      <c r="N11" s="8">
        <v>0.5</v>
      </c>
      <c r="O11" s="37">
        <f t="shared" si="3"/>
        <v>3.2447683987773335</v>
      </c>
    </row>
    <row r="12" spans="1:15">
      <c r="A12" s="52" t="s">
        <v>70</v>
      </c>
      <c r="B12" s="29" t="s">
        <v>71</v>
      </c>
      <c r="C12" s="10">
        <v>2647</v>
      </c>
      <c r="D12" s="8">
        <v>2625</v>
      </c>
      <c r="E12" s="6">
        <v>658893</v>
      </c>
      <c r="F12" s="6">
        <v>617996</v>
      </c>
      <c r="G12" s="6">
        <v>623129</v>
      </c>
      <c r="H12" s="27">
        <f t="shared" si="0"/>
        <v>0.4017344242540139</v>
      </c>
      <c r="I12" s="8">
        <v>0.4</v>
      </c>
      <c r="J12" s="8">
        <f t="shared" si="1"/>
        <v>40.17344242540139</v>
      </c>
      <c r="K12" s="8">
        <f t="shared" si="1"/>
        <v>42.476003080926091</v>
      </c>
      <c r="L12" s="8">
        <f t="shared" si="4"/>
        <v>-2.3025606555247009</v>
      </c>
      <c r="M12" s="27">
        <f t="shared" si="2"/>
        <v>0.42476003080926095</v>
      </c>
      <c r="N12" s="8">
        <v>0.4</v>
      </c>
      <c r="O12" s="37">
        <f t="shared" si="3"/>
        <v>0.83809523809523812</v>
      </c>
    </row>
    <row r="13" spans="1:15">
      <c r="A13" s="52" t="s">
        <v>72</v>
      </c>
      <c r="B13" s="29" t="s">
        <v>73</v>
      </c>
      <c r="C13" s="54">
        <v>76985</v>
      </c>
      <c r="D13" s="40">
        <v>76390</v>
      </c>
      <c r="E13" s="46">
        <v>19893297</v>
      </c>
      <c r="F13" s="46">
        <v>19057542</v>
      </c>
      <c r="G13" s="46">
        <v>19049447</v>
      </c>
      <c r="H13" s="55">
        <f t="shared" si="0"/>
        <v>0.38698964781956458</v>
      </c>
      <c r="I13" s="40">
        <v>0.4</v>
      </c>
      <c r="J13" s="40">
        <f t="shared" si="1"/>
        <v>38.698964781956455</v>
      </c>
      <c r="K13" s="40">
        <f t="shared" si="1"/>
        <v>40.08386810848954</v>
      </c>
      <c r="L13" s="40">
        <f t="shared" si="4"/>
        <v>-1.3849033265330846</v>
      </c>
      <c r="M13" s="55">
        <f t="shared" si="2"/>
        <v>0.4008386810848954</v>
      </c>
      <c r="N13" s="40">
        <v>0.4</v>
      </c>
      <c r="O13" s="56">
        <f t="shared" si="3"/>
        <v>0.77889776148710566</v>
      </c>
    </row>
    <row r="14" spans="1:15">
      <c r="A14" s="52" t="s">
        <v>74</v>
      </c>
      <c r="B14" s="29" t="s">
        <v>75</v>
      </c>
      <c r="C14" s="54">
        <v>34120</v>
      </c>
      <c r="D14" s="40">
        <v>34692</v>
      </c>
      <c r="E14" s="46">
        <v>10097343</v>
      </c>
      <c r="F14" s="46">
        <v>9815210</v>
      </c>
      <c r="G14" s="46">
        <v>9712380</v>
      </c>
      <c r="H14" s="55">
        <f t="shared" si="0"/>
        <v>0.33791067610558539</v>
      </c>
      <c r="I14" s="40">
        <v>0.3</v>
      </c>
      <c r="J14" s="40">
        <f t="shared" si="1"/>
        <v>33.791067610558542</v>
      </c>
      <c r="K14" s="40">
        <f t="shared" si="1"/>
        <v>35.345142895567186</v>
      </c>
      <c r="L14" s="40">
        <f t="shared" si="4"/>
        <v>-1.5540752850086434</v>
      </c>
      <c r="M14" s="55">
        <f t="shared" si="2"/>
        <v>0.35345142895567189</v>
      </c>
      <c r="N14" s="40">
        <v>0.4</v>
      </c>
      <c r="O14" s="56">
        <f t="shared" si="3"/>
        <v>-1.6487951112648451</v>
      </c>
    </row>
    <row r="15" spans="1:15">
      <c r="A15" s="52" t="s">
        <v>76</v>
      </c>
      <c r="B15" s="29" t="s">
        <v>77</v>
      </c>
      <c r="C15" s="54">
        <v>3706</v>
      </c>
      <c r="D15" s="40">
        <v>3842</v>
      </c>
      <c r="E15" s="46">
        <v>1419561</v>
      </c>
      <c r="F15" s="46">
        <v>1374810</v>
      </c>
      <c r="G15" s="46">
        <v>1340207</v>
      </c>
      <c r="H15" s="55">
        <f t="shared" si="0"/>
        <v>0.26106662552718762</v>
      </c>
      <c r="I15" s="40">
        <v>0.3</v>
      </c>
      <c r="J15" s="40">
        <f t="shared" si="1"/>
        <v>26.106662552718763</v>
      </c>
      <c r="K15" s="40">
        <f t="shared" si="1"/>
        <v>27.945679766658667</v>
      </c>
      <c r="L15" s="40">
        <f t="shared" si="4"/>
        <v>-1.8390172139399041</v>
      </c>
      <c r="M15" s="55">
        <f t="shared" si="2"/>
        <v>0.27945679766658665</v>
      </c>
      <c r="N15" s="40">
        <v>0.3</v>
      </c>
      <c r="O15" s="56">
        <f t="shared" si="3"/>
        <v>-3.5398230088495577</v>
      </c>
    </row>
    <row r="16" spans="1:15">
      <c r="A16" s="52" t="s">
        <v>78</v>
      </c>
      <c r="B16" s="29" t="s">
        <v>79</v>
      </c>
      <c r="C16" s="54">
        <v>4133</v>
      </c>
      <c r="D16" s="40">
        <v>4235</v>
      </c>
      <c r="E16" s="46">
        <v>1634464</v>
      </c>
      <c r="F16" s="46">
        <v>1584985</v>
      </c>
      <c r="G16" s="46">
        <v>1579140</v>
      </c>
      <c r="H16" s="55">
        <f t="shared" si="0"/>
        <v>0.25286577128648902</v>
      </c>
      <c r="I16" s="40">
        <v>0.3</v>
      </c>
      <c r="J16" s="40">
        <f t="shared" si="1"/>
        <v>25.286577128648901</v>
      </c>
      <c r="K16" s="40">
        <f t="shared" si="1"/>
        <v>26.719495768098753</v>
      </c>
      <c r="L16" s="40">
        <f t="shared" si="4"/>
        <v>-1.4329186394498521</v>
      </c>
      <c r="M16" s="55">
        <f t="shared" si="2"/>
        <v>0.26719495768098755</v>
      </c>
      <c r="N16" s="40">
        <v>0.3</v>
      </c>
      <c r="O16" s="56">
        <f t="shared" si="3"/>
        <v>-2.4085005903187722</v>
      </c>
    </row>
    <row r="17" spans="1:15">
      <c r="A17" s="52" t="s">
        <v>80</v>
      </c>
      <c r="B17" s="29" t="s">
        <v>81</v>
      </c>
      <c r="C17" s="54">
        <v>74576</v>
      </c>
      <c r="D17" s="40">
        <v>75983</v>
      </c>
      <c r="E17" s="46">
        <v>12880580</v>
      </c>
      <c r="F17" s="46">
        <v>12869259</v>
      </c>
      <c r="G17" s="46">
        <v>12690056</v>
      </c>
      <c r="H17" s="55">
        <f t="shared" si="0"/>
        <v>0.57898013909311541</v>
      </c>
      <c r="I17" s="40">
        <v>0.6</v>
      </c>
      <c r="J17" s="40">
        <f t="shared" si="1"/>
        <v>57.898013909311537</v>
      </c>
      <c r="K17" s="40">
        <f t="shared" si="1"/>
        <v>59.04224944109059</v>
      </c>
      <c r="L17" s="40">
        <f t="shared" si="4"/>
        <v>-1.1442355317790529</v>
      </c>
      <c r="M17" s="55">
        <f t="shared" si="2"/>
        <v>0.59042249441090588</v>
      </c>
      <c r="N17" s="40">
        <v>0.6</v>
      </c>
      <c r="O17" s="56">
        <f t="shared" si="3"/>
        <v>-1.8517299922351051</v>
      </c>
    </row>
    <row r="18" spans="1:15">
      <c r="A18" s="52" t="s">
        <v>82</v>
      </c>
      <c r="B18" s="29" t="s">
        <v>83</v>
      </c>
      <c r="C18" s="54">
        <v>40404</v>
      </c>
      <c r="D18" s="40">
        <v>39834</v>
      </c>
      <c r="E18" s="46">
        <v>6596855</v>
      </c>
      <c r="F18" s="46">
        <v>6516922</v>
      </c>
      <c r="G18" s="46">
        <v>6442787</v>
      </c>
      <c r="H18" s="55">
        <f t="shared" si="0"/>
        <v>0.61247367116603291</v>
      </c>
      <c r="I18" s="40">
        <v>0.6</v>
      </c>
      <c r="J18" s="40">
        <f t="shared" si="1"/>
        <v>61.247367116603293</v>
      </c>
      <c r="K18" s="40">
        <f t="shared" si="1"/>
        <v>61.12394777780063</v>
      </c>
      <c r="L18" s="40">
        <f t="shared" si="4"/>
        <v>0.12341933880266254</v>
      </c>
      <c r="M18" s="55">
        <f t="shared" si="2"/>
        <v>0.61123947777800625</v>
      </c>
      <c r="N18" s="40">
        <v>0.6</v>
      </c>
      <c r="O18" s="56">
        <f t="shared" si="3"/>
        <v>1.4309383943364964</v>
      </c>
    </row>
    <row r="19" spans="1:15">
      <c r="A19" s="52" t="s">
        <v>84</v>
      </c>
      <c r="B19" s="29" t="s">
        <v>85</v>
      </c>
      <c r="C19" s="54">
        <v>24912</v>
      </c>
      <c r="D19" s="40">
        <v>25293</v>
      </c>
      <c r="E19" s="46">
        <v>3107126</v>
      </c>
      <c r="F19" s="46">
        <v>3062309</v>
      </c>
      <c r="G19" s="46">
        <v>3033245</v>
      </c>
      <c r="H19" s="55">
        <f t="shared" si="0"/>
        <v>0.80176986707330178</v>
      </c>
      <c r="I19" s="40">
        <v>0.8</v>
      </c>
      <c r="J19" s="40">
        <f t="shared" si="1"/>
        <v>80.176986707330173</v>
      </c>
      <c r="K19" s="40">
        <f t="shared" si="1"/>
        <v>82.594538957368442</v>
      </c>
      <c r="L19" s="40">
        <f t="shared" si="4"/>
        <v>-2.4175522500382698</v>
      </c>
      <c r="M19" s="55">
        <f t="shared" si="2"/>
        <v>0.82594538957368435</v>
      </c>
      <c r="N19" s="40">
        <v>0.8</v>
      </c>
      <c r="O19" s="56">
        <f t="shared" si="3"/>
        <v>-1.5063456292254773</v>
      </c>
    </row>
    <row r="20" spans="1:15">
      <c r="A20" s="52" t="s">
        <v>86</v>
      </c>
      <c r="B20" s="29" t="s">
        <v>87</v>
      </c>
      <c r="C20" s="54">
        <v>18424</v>
      </c>
      <c r="D20" s="40">
        <v>18846</v>
      </c>
      <c r="E20" s="46">
        <v>2904021</v>
      </c>
      <c r="F20" s="46">
        <v>2871238</v>
      </c>
      <c r="G20" s="46">
        <v>2824176</v>
      </c>
      <c r="H20" s="55">
        <f t="shared" si="0"/>
        <v>0.63443067388286789</v>
      </c>
      <c r="I20" s="40">
        <v>0.6</v>
      </c>
      <c r="J20" s="40">
        <f t="shared" si="1"/>
        <v>63.443067388286792</v>
      </c>
      <c r="K20" s="40">
        <f t="shared" si="1"/>
        <v>65.637192040506562</v>
      </c>
      <c r="L20" s="40">
        <f t="shared" si="4"/>
        <v>-2.1941246522197702</v>
      </c>
      <c r="M20" s="55">
        <f t="shared" si="2"/>
        <v>0.65637192040506565</v>
      </c>
      <c r="N20" s="40">
        <v>0.7</v>
      </c>
      <c r="O20" s="56">
        <f t="shared" si="3"/>
        <v>-2.2392019526690015</v>
      </c>
    </row>
    <row r="21" spans="1:15">
      <c r="A21" s="52" t="s">
        <v>88</v>
      </c>
      <c r="B21" s="29" t="s">
        <v>89</v>
      </c>
      <c r="C21" s="54">
        <v>23825</v>
      </c>
      <c r="D21" s="40">
        <v>23378</v>
      </c>
      <c r="E21" s="46">
        <v>4413457</v>
      </c>
      <c r="F21" s="46">
        <v>4369356</v>
      </c>
      <c r="G21" s="46">
        <v>4296790</v>
      </c>
      <c r="H21" s="55">
        <f t="shared" si="0"/>
        <v>0.53982626317646232</v>
      </c>
      <c r="I21" s="40">
        <v>0.5</v>
      </c>
      <c r="J21" s="40">
        <f t="shared" si="1"/>
        <v>53.982626317646236</v>
      </c>
      <c r="K21" s="40">
        <f t="shared" si="1"/>
        <v>53.504452372386226</v>
      </c>
      <c r="L21" s="40">
        <f t="shared" si="4"/>
        <v>0.47817394526001067</v>
      </c>
      <c r="M21" s="55">
        <f t="shared" si="2"/>
        <v>0.53504452372386224</v>
      </c>
      <c r="N21" s="40">
        <v>0.5</v>
      </c>
      <c r="O21" s="56">
        <f t="shared" si="3"/>
        <v>1.912054067927111</v>
      </c>
    </row>
    <row r="22" spans="1:15">
      <c r="A22" s="52" t="s">
        <v>90</v>
      </c>
      <c r="B22" s="29" t="s">
        <v>91</v>
      </c>
      <c r="C22" s="54">
        <v>26099</v>
      </c>
      <c r="D22" s="40">
        <v>25768</v>
      </c>
      <c r="E22" s="46">
        <v>4649676</v>
      </c>
      <c r="F22" s="46">
        <v>4574836</v>
      </c>
      <c r="G22" s="46">
        <v>4497703</v>
      </c>
      <c r="H22" s="55">
        <f t="shared" si="0"/>
        <v>0.56130792769216609</v>
      </c>
      <c r="I22" s="40">
        <v>0.6</v>
      </c>
      <c r="J22" s="40">
        <f t="shared" si="1"/>
        <v>56.130792769216612</v>
      </c>
      <c r="K22" s="40">
        <f t="shared" si="1"/>
        <v>56.325516368237025</v>
      </c>
      <c r="L22" s="40">
        <f t="shared" si="4"/>
        <v>-0.19472359902041347</v>
      </c>
      <c r="M22" s="55">
        <f t="shared" si="2"/>
        <v>0.56325516368237027</v>
      </c>
      <c r="N22" s="40">
        <v>0.6</v>
      </c>
      <c r="O22" s="56">
        <f t="shared" si="3"/>
        <v>1.284538963054952</v>
      </c>
    </row>
    <row r="23" spans="1:15">
      <c r="A23" s="52" t="s">
        <v>92</v>
      </c>
      <c r="B23" s="29" t="s">
        <v>93</v>
      </c>
      <c r="C23" s="10">
        <v>6341</v>
      </c>
      <c r="D23" s="8">
        <v>6410</v>
      </c>
      <c r="E23" s="6">
        <v>1330089</v>
      </c>
      <c r="F23" s="6">
        <v>1328188</v>
      </c>
      <c r="G23" s="6">
        <v>1314350</v>
      </c>
      <c r="H23" s="27">
        <f t="shared" si="0"/>
        <v>0.47673501547640801</v>
      </c>
      <c r="I23" s="8">
        <v>0.5</v>
      </c>
      <c r="J23" s="8">
        <f t="shared" si="1"/>
        <v>47.673501547640804</v>
      </c>
      <c r="K23" s="8">
        <f t="shared" si="1"/>
        <v>48.261240125644861</v>
      </c>
      <c r="L23" s="8">
        <f t="shared" si="4"/>
        <v>-0.58773857800405693</v>
      </c>
      <c r="M23" s="27">
        <f t="shared" si="2"/>
        <v>0.48261240125644861</v>
      </c>
      <c r="N23" s="8">
        <v>0.5</v>
      </c>
      <c r="O23" s="37">
        <f t="shared" si="3"/>
        <v>-1.076443057722309</v>
      </c>
    </row>
    <row r="24" spans="1:15">
      <c r="A24" s="52" t="s">
        <v>94</v>
      </c>
      <c r="B24" s="29" t="s">
        <v>95</v>
      </c>
      <c r="C24" s="10">
        <v>25707</v>
      </c>
      <c r="D24" s="8">
        <v>25665</v>
      </c>
      <c r="E24" s="6">
        <v>5976407</v>
      </c>
      <c r="F24" s="6">
        <v>5828289</v>
      </c>
      <c r="G24" s="6">
        <v>5793471</v>
      </c>
      <c r="H24" s="27">
        <f t="shared" si="0"/>
        <v>0.43014138762637816</v>
      </c>
      <c r="I24" s="8">
        <v>0.4</v>
      </c>
      <c r="J24" s="8">
        <f t="shared" si="1"/>
        <v>43.014138762637813</v>
      </c>
      <c r="K24" s="8">
        <f t="shared" si="1"/>
        <v>44.035222000830778</v>
      </c>
      <c r="L24" s="8">
        <f t="shared" si="4"/>
        <v>-1.0210832381929649</v>
      </c>
      <c r="M24" s="27">
        <f t="shared" si="2"/>
        <v>0.44035222000830776</v>
      </c>
      <c r="N24" s="8">
        <v>0.4</v>
      </c>
      <c r="O24" s="37">
        <f t="shared" si="3"/>
        <v>0.16364699006428987</v>
      </c>
    </row>
    <row r="25" spans="1:15">
      <c r="A25" s="52" t="s">
        <v>96</v>
      </c>
      <c r="B25" s="29" t="s">
        <v>97</v>
      </c>
      <c r="C25" s="10">
        <v>42464</v>
      </c>
      <c r="D25" s="8">
        <v>43463</v>
      </c>
      <c r="E25" s="6">
        <v>6745408</v>
      </c>
      <c r="F25" s="6">
        <v>6587536</v>
      </c>
      <c r="G25" s="6">
        <v>6578631</v>
      </c>
      <c r="H25" s="27">
        <f t="shared" si="0"/>
        <v>0.62952455952256703</v>
      </c>
      <c r="I25" s="8">
        <v>0.6</v>
      </c>
      <c r="J25" s="8">
        <f t="shared" si="1"/>
        <v>62.952455952256706</v>
      </c>
      <c r="K25" s="8">
        <f t="shared" si="1"/>
        <v>65.977628053949161</v>
      </c>
      <c r="L25" s="8">
        <f t="shared" si="4"/>
        <v>-3.0251721016924549</v>
      </c>
      <c r="M25" s="27">
        <f t="shared" si="2"/>
        <v>0.65977628053949156</v>
      </c>
      <c r="N25" s="8">
        <v>0.7</v>
      </c>
      <c r="O25" s="37">
        <f t="shared" si="3"/>
        <v>-2.2985067758783333</v>
      </c>
    </row>
    <row r="26" spans="1:15">
      <c r="A26" s="52" t="s">
        <v>98</v>
      </c>
      <c r="B26" s="29" t="s">
        <v>99</v>
      </c>
      <c r="C26" s="10">
        <v>41372</v>
      </c>
      <c r="D26" s="8">
        <v>41961</v>
      </c>
      <c r="E26" s="6">
        <v>9909877</v>
      </c>
      <c r="F26" s="6">
        <v>9876187</v>
      </c>
      <c r="G26" s="6">
        <v>9777157</v>
      </c>
      <c r="H26" s="27">
        <f t="shared" si="0"/>
        <v>0.41748247733044513</v>
      </c>
      <c r="I26" s="8">
        <v>0.4</v>
      </c>
      <c r="J26" s="8">
        <f t="shared" si="1"/>
        <v>41.748247733044515</v>
      </c>
      <c r="K26" s="8">
        <f t="shared" si="1"/>
        <v>42.487044848381259</v>
      </c>
      <c r="L26" s="8">
        <f t="shared" si="4"/>
        <v>-0.73879711533674453</v>
      </c>
      <c r="M26" s="27">
        <f t="shared" si="2"/>
        <v>0.42487044848381261</v>
      </c>
      <c r="N26" s="8">
        <v>0.4</v>
      </c>
      <c r="O26" s="37">
        <f t="shared" si="3"/>
        <v>-1.4036843735849955</v>
      </c>
    </row>
    <row r="27" spans="1:15">
      <c r="A27" s="52" t="s">
        <v>100</v>
      </c>
      <c r="B27" s="29" t="s">
        <v>101</v>
      </c>
      <c r="C27" s="10">
        <v>26855</v>
      </c>
      <c r="D27" s="8">
        <v>28416</v>
      </c>
      <c r="E27" s="6">
        <v>5457173</v>
      </c>
      <c r="F27" s="6">
        <v>5344861</v>
      </c>
      <c r="G27" s="6">
        <v>5325251</v>
      </c>
      <c r="H27" s="27">
        <f t="shared" si="0"/>
        <v>0.49210461167347996</v>
      </c>
      <c r="I27" s="8">
        <v>0.5</v>
      </c>
      <c r="J27" s="8">
        <f t="shared" si="1"/>
        <v>49.210461167348001</v>
      </c>
      <c r="K27" s="8">
        <f t="shared" si="1"/>
        <v>53.165086987294906</v>
      </c>
      <c r="L27" s="8">
        <f t="shared" si="4"/>
        <v>-3.9546258199469051</v>
      </c>
      <c r="M27" s="27">
        <f t="shared" si="2"/>
        <v>0.53165086987294907</v>
      </c>
      <c r="N27" s="8">
        <v>0.5</v>
      </c>
      <c r="O27" s="37">
        <f t="shared" si="3"/>
        <v>-5.4933840090090094</v>
      </c>
    </row>
    <row r="28" spans="1:15">
      <c r="A28" s="52" t="s">
        <v>102</v>
      </c>
      <c r="B28" s="29" t="s">
        <v>103</v>
      </c>
      <c r="C28" s="10">
        <v>16104</v>
      </c>
      <c r="D28" s="8">
        <v>16128</v>
      </c>
      <c r="E28" s="6">
        <v>2994079</v>
      </c>
      <c r="F28" s="6">
        <v>2978512</v>
      </c>
      <c r="G28" s="6">
        <v>2916635</v>
      </c>
      <c r="H28" s="27">
        <f t="shared" si="0"/>
        <v>0.53786155943113056</v>
      </c>
      <c r="I28" s="8">
        <v>0.5</v>
      </c>
      <c r="J28" s="8">
        <f t="shared" si="1"/>
        <v>53.786155943113059</v>
      </c>
      <c r="K28" s="8">
        <f t="shared" si="1"/>
        <v>54.147842949768204</v>
      </c>
      <c r="L28" s="8">
        <f t="shared" si="4"/>
        <v>-0.36168700665514564</v>
      </c>
      <c r="M28" s="27">
        <f t="shared" si="2"/>
        <v>0.5414784294976821</v>
      </c>
      <c r="N28" s="8">
        <v>0.5</v>
      </c>
      <c r="O28" s="37">
        <f t="shared" si="3"/>
        <v>-0.14880952380952381</v>
      </c>
    </row>
    <row r="29" spans="1:15">
      <c r="A29" s="52" t="s">
        <v>104</v>
      </c>
      <c r="B29" s="29" t="s">
        <v>105</v>
      </c>
      <c r="C29" s="10">
        <v>39119</v>
      </c>
      <c r="D29" s="8">
        <v>38843</v>
      </c>
      <c r="E29" s="6">
        <v>6063589</v>
      </c>
      <c r="F29" s="6">
        <v>6010688</v>
      </c>
      <c r="G29" s="6">
        <v>5914681</v>
      </c>
      <c r="H29" s="27">
        <f t="shared" si="0"/>
        <v>0.6451459688313308</v>
      </c>
      <c r="I29" s="8">
        <v>0.6</v>
      </c>
      <c r="J29" s="8">
        <f t="shared" si="1"/>
        <v>64.51459688313308</v>
      </c>
      <c r="K29" s="8">
        <f t="shared" si="1"/>
        <v>64.623217841285395</v>
      </c>
      <c r="L29" s="8">
        <f t="shared" si="4"/>
        <v>-0.10862095815231498</v>
      </c>
      <c r="M29" s="27">
        <f t="shared" si="2"/>
        <v>0.64623217841285385</v>
      </c>
      <c r="N29" s="8">
        <v>0.6</v>
      </c>
      <c r="O29" s="37">
        <f t="shared" si="3"/>
        <v>0.7105527379450608</v>
      </c>
    </row>
    <row r="30" spans="1:15">
      <c r="A30" s="52" t="s">
        <v>106</v>
      </c>
      <c r="B30" s="29" t="s">
        <v>107</v>
      </c>
      <c r="C30" s="10">
        <v>4571</v>
      </c>
      <c r="D30" s="8">
        <v>4801</v>
      </c>
      <c r="E30" s="6">
        <v>1023579</v>
      </c>
      <c r="F30" s="6">
        <v>998199</v>
      </c>
      <c r="G30" s="6">
        <v>991001</v>
      </c>
      <c r="H30" s="27">
        <f t="shared" si="0"/>
        <v>0.44657031846100786</v>
      </c>
      <c r="I30" s="8">
        <v>0.4</v>
      </c>
      <c r="J30" s="8">
        <f t="shared" si="1"/>
        <v>44.657031846100786</v>
      </c>
      <c r="K30" s="8">
        <f t="shared" si="1"/>
        <v>48.096622016251267</v>
      </c>
      <c r="L30" s="8">
        <f t="shared" si="4"/>
        <v>-3.4395901701504812</v>
      </c>
      <c r="M30" s="27">
        <f t="shared" si="2"/>
        <v>0.48096622016251267</v>
      </c>
      <c r="N30" s="8">
        <v>0.5</v>
      </c>
      <c r="O30" s="37">
        <f t="shared" si="3"/>
        <v>-4.7906686107061027</v>
      </c>
    </row>
    <row r="31" spans="1:15">
      <c r="A31" s="52" t="s">
        <v>108</v>
      </c>
      <c r="B31" s="29" t="s">
        <v>109</v>
      </c>
      <c r="C31" s="10">
        <v>12330</v>
      </c>
      <c r="D31" s="8">
        <v>12663</v>
      </c>
      <c r="E31" s="6">
        <v>1881503</v>
      </c>
      <c r="F31" s="6">
        <v>1842641</v>
      </c>
      <c r="G31" s="6">
        <v>1827507</v>
      </c>
      <c r="H31" s="27">
        <f t="shared" si="0"/>
        <v>0.65532715068750891</v>
      </c>
      <c r="I31" s="8">
        <v>0.7</v>
      </c>
      <c r="J31" s="8">
        <f t="shared" si="1"/>
        <v>65.532715068750889</v>
      </c>
      <c r="K31" s="8">
        <f t="shared" si="1"/>
        <v>68.72201367493723</v>
      </c>
      <c r="L31" s="8">
        <f t="shared" si="4"/>
        <v>-3.1892986061863411</v>
      </c>
      <c r="M31" s="27">
        <f t="shared" si="2"/>
        <v>0.68722013674937221</v>
      </c>
      <c r="N31" s="8">
        <v>0.7</v>
      </c>
      <c r="O31" s="37">
        <f t="shared" si="3"/>
        <v>-2.6297085998578535</v>
      </c>
    </row>
    <row r="32" spans="1:15">
      <c r="A32" s="52" t="s">
        <v>110</v>
      </c>
      <c r="B32" s="29" t="s">
        <v>111</v>
      </c>
      <c r="C32" s="10">
        <v>5061</v>
      </c>
      <c r="D32" s="8">
        <v>5024</v>
      </c>
      <c r="E32" s="6">
        <v>2839099</v>
      </c>
      <c r="F32" s="6">
        <v>2723322</v>
      </c>
      <c r="G32" s="6">
        <v>2726356</v>
      </c>
      <c r="H32" s="27">
        <f t="shared" si="0"/>
        <v>0.17826077921199648</v>
      </c>
      <c r="I32" s="8">
        <v>0.2</v>
      </c>
      <c r="J32" s="8">
        <f t="shared" si="1"/>
        <v>17.826077921199648</v>
      </c>
      <c r="K32" s="8">
        <f t="shared" si="1"/>
        <v>18.448057188977288</v>
      </c>
      <c r="L32" s="8">
        <f t="shared" si="4"/>
        <v>-0.62197926777763968</v>
      </c>
      <c r="M32" s="27">
        <f t="shared" si="2"/>
        <v>0.18448057188977285</v>
      </c>
      <c r="N32" s="8">
        <v>0.2</v>
      </c>
      <c r="O32" s="37">
        <f t="shared" si="3"/>
        <v>0.73646496815286622</v>
      </c>
    </row>
    <row r="33" spans="1:15">
      <c r="A33" s="52" t="s">
        <v>112</v>
      </c>
      <c r="B33" s="29" t="s">
        <v>113</v>
      </c>
      <c r="C33" s="10">
        <v>6875</v>
      </c>
      <c r="D33" s="8">
        <v>7090</v>
      </c>
      <c r="E33" s="6">
        <v>1326813</v>
      </c>
      <c r="F33" s="6">
        <v>1318194</v>
      </c>
      <c r="G33" s="6">
        <v>1306315</v>
      </c>
      <c r="H33" s="27">
        <f t="shared" si="0"/>
        <v>0.51815892669125196</v>
      </c>
      <c r="I33" s="8">
        <v>0.5</v>
      </c>
      <c r="J33" s="8">
        <f t="shared" si="1"/>
        <v>51.815892669125191</v>
      </c>
      <c r="K33" s="8">
        <f t="shared" si="1"/>
        <v>53.785709842405595</v>
      </c>
      <c r="L33" s="8">
        <f t="shared" si="4"/>
        <v>-1.9698171732804042</v>
      </c>
      <c r="M33" s="27">
        <f t="shared" si="2"/>
        <v>0.53785709842405593</v>
      </c>
      <c r="N33" s="8">
        <v>0.5</v>
      </c>
      <c r="O33" s="37">
        <f t="shared" si="3"/>
        <v>-3.0324400564174896</v>
      </c>
    </row>
    <row r="34" spans="1:15">
      <c r="A34" s="52" t="s">
        <v>114</v>
      </c>
      <c r="B34" s="29" t="s">
        <v>115</v>
      </c>
      <c r="C34" s="10">
        <v>46366</v>
      </c>
      <c r="D34" s="8">
        <v>47141</v>
      </c>
      <c r="E34" s="6">
        <v>8938175</v>
      </c>
      <c r="F34" s="6">
        <v>8821155</v>
      </c>
      <c r="G34" s="6">
        <v>8766669</v>
      </c>
      <c r="H34" s="27">
        <f t="shared" si="0"/>
        <v>0.51874124192019067</v>
      </c>
      <c r="I34" s="8">
        <v>0.5</v>
      </c>
      <c r="J34" s="8">
        <f t="shared" si="1"/>
        <v>51.874124192019067</v>
      </c>
      <c r="K34" s="8">
        <f t="shared" si="1"/>
        <v>53.440847598755497</v>
      </c>
      <c r="L34" s="8">
        <f t="shared" si="4"/>
        <v>-1.5667234067364291</v>
      </c>
      <c r="M34" s="27">
        <f t="shared" si="2"/>
        <v>0.53440847598755492</v>
      </c>
      <c r="N34" s="8">
        <v>0.5</v>
      </c>
      <c r="O34" s="37">
        <f t="shared" si="3"/>
        <v>-1.6440041577395474</v>
      </c>
    </row>
    <row r="35" spans="1:15">
      <c r="A35" s="52" t="s">
        <v>116</v>
      </c>
      <c r="B35" s="29" t="s">
        <v>117</v>
      </c>
      <c r="C35" s="10">
        <v>5809</v>
      </c>
      <c r="D35" s="8">
        <v>6240</v>
      </c>
      <c r="E35" s="6">
        <v>2085572</v>
      </c>
      <c r="F35" s="6">
        <v>2082224</v>
      </c>
      <c r="G35" s="6">
        <v>2046051</v>
      </c>
      <c r="H35" s="27">
        <f t="shared" si="0"/>
        <v>0.27853269990199331</v>
      </c>
      <c r="I35" s="8">
        <v>0.3</v>
      </c>
      <c r="J35" s="8">
        <f t="shared" si="1"/>
        <v>27.85326999019933</v>
      </c>
      <c r="K35" s="8">
        <f t="shared" si="1"/>
        <v>29.967957337923298</v>
      </c>
      <c r="L35" s="8">
        <f t="shared" si="4"/>
        <v>-2.1146873477239687</v>
      </c>
      <c r="M35" s="27">
        <f t="shared" si="2"/>
        <v>0.29967957337923301</v>
      </c>
      <c r="N35" s="8">
        <v>0.3</v>
      </c>
      <c r="O35" s="37">
        <f t="shared" si="3"/>
        <v>-6.9070512820512828</v>
      </c>
    </row>
    <row r="36" spans="1:15">
      <c r="A36" s="52" t="s">
        <v>118</v>
      </c>
      <c r="B36" s="29" t="s">
        <v>119</v>
      </c>
      <c r="C36" s="10">
        <v>108291</v>
      </c>
      <c r="D36" s="8">
        <v>112846</v>
      </c>
      <c r="E36" s="6">
        <v>19746227</v>
      </c>
      <c r="F36" s="6">
        <v>19465197</v>
      </c>
      <c r="G36" s="6">
        <v>19342657</v>
      </c>
      <c r="H36" s="27">
        <f t="shared" si="0"/>
        <v>0.54841362858838805</v>
      </c>
      <c r="I36" s="8">
        <v>0.5</v>
      </c>
      <c r="J36" s="8">
        <f t="shared" ref="J36:K56" si="5">C36/E36*10000</f>
        <v>54.841362858838806</v>
      </c>
      <c r="K36" s="8">
        <f t="shared" si="5"/>
        <v>57.973212395435816</v>
      </c>
      <c r="L36" s="8">
        <f t="shared" si="4"/>
        <v>-3.1318495365970094</v>
      </c>
      <c r="M36" s="27">
        <f t="shared" si="2"/>
        <v>0.57973212395435814</v>
      </c>
      <c r="N36" s="8">
        <v>0.6</v>
      </c>
      <c r="O36" s="37">
        <f t="shared" si="3"/>
        <v>-4.0364744873544476</v>
      </c>
    </row>
    <row r="37" spans="1:15">
      <c r="A37" s="52" t="s">
        <v>120</v>
      </c>
      <c r="B37" s="29" t="s">
        <v>121</v>
      </c>
      <c r="C37" s="10">
        <v>37827</v>
      </c>
      <c r="D37" s="8">
        <v>38438</v>
      </c>
      <c r="E37" s="6">
        <v>9943964</v>
      </c>
      <c r="F37" s="6">
        <v>9656401</v>
      </c>
      <c r="G37" s="6">
        <v>9551760</v>
      </c>
      <c r="H37" s="27">
        <f t="shared" si="0"/>
        <v>0.38040161850947968</v>
      </c>
      <c r="I37" s="8">
        <v>0.4</v>
      </c>
      <c r="J37" s="8">
        <f t="shared" si="5"/>
        <v>38.040161850947968</v>
      </c>
      <c r="K37" s="8">
        <f t="shared" si="5"/>
        <v>39.805720578505387</v>
      </c>
      <c r="L37" s="8">
        <f t="shared" si="4"/>
        <v>-1.7655587275574192</v>
      </c>
      <c r="M37" s="27">
        <f t="shared" si="2"/>
        <v>0.39805720578505388</v>
      </c>
      <c r="N37" s="8">
        <v>0.4</v>
      </c>
      <c r="O37" s="37">
        <f t="shared" si="3"/>
        <v>-1.5895728185649618</v>
      </c>
    </row>
    <row r="38" spans="1:15">
      <c r="A38" s="52" t="s">
        <v>122</v>
      </c>
      <c r="B38" s="29" t="s">
        <v>123</v>
      </c>
      <c r="C38" s="10">
        <v>5531</v>
      </c>
      <c r="D38" s="8">
        <v>5719</v>
      </c>
      <c r="E38" s="6">
        <v>739482</v>
      </c>
      <c r="F38" s="6">
        <v>683932</v>
      </c>
      <c r="G38" s="6">
        <v>690161</v>
      </c>
      <c r="H38" s="27">
        <f t="shared" si="0"/>
        <v>0.74795600163357601</v>
      </c>
      <c r="I38" s="8">
        <v>0.8</v>
      </c>
      <c r="J38" s="8">
        <f t="shared" si="5"/>
        <v>74.795600163357591</v>
      </c>
      <c r="K38" s="8">
        <f t="shared" si="5"/>
        <v>83.619424153278388</v>
      </c>
      <c r="L38" s="8">
        <f t="shared" si="4"/>
        <v>-8.8238239899207969</v>
      </c>
      <c r="M38" s="27">
        <f t="shared" si="2"/>
        <v>0.83619424153278388</v>
      </c>
      <c r="N38" s="8">
        <v>0.8</v>
      </c>
      <c r="O38" s="37">
        <f t="shared" si="3"/>
        <v>-3.2872879874103864</v>
      </c>
    </row>
    <row r="39" spans="1:15">
      <c r="A39" s="52" t="s">
        <v>124</v>
      </c>
      <c r="B39" s="29" t="s">
        <v>125</v>
      </c>
      <c r="C39" s="10">
        <v>77859</v>
      </c>
      <c r="D39" s="8">
        <v>80011</v>
      </c>
      <c r="E39" s="6">
        <v>11594163</v>
      </c>
      <c r="F39" s="6">
        <v>11544951</v>
      </c>
      <c r="G39" s="6">
        <v>11386433</v>
      </c>
      <c r="H39" s="27">
        <f t="shared" si="0"/>
        <v>0.67153618592389985</v>
      </c>
      <c r="I39" s="8">
        <v>0.7</v>
      </c>
      <c r="J39" s="8">
        <f t="shared" si="5"/>
        <v>67.153618592389975</v>
      </c>
      <c r="K39" s="8">
        <f t="shared" si="5"/>
        <v>69.303888773542653</v>
      </c>
      <c r="L39" s="8">
        <f t="shared" si="4"/>
        <v>-2.1502701811526777</v>
      </c>
      <c r="M39" s="27">
        <f t="shared" si="2"/>
        <v>0.69303888773542643</v>
      </c>
      <c r="N39" s="8">
        <v>0.7</v>
      </c>
      <c r="O39" s="37">
        <f t="shared" si="3"/>
        <v>-2.6896301758508203</v>
      </c>
    </row>
    <row r="40" spans="1:15">
      <c r="A40" s="52" t="s">
        <v>126</v>
      </c>
      <c r="B40" s="29" t="s">
        <v>127</v>
      </c>
      <c r="C40" s="10">
        <v>18844</v>
      </c>
      <c r="D40" s="8">
        <v>19547</v>
      </c>
      <c r="E40" s="6">
        <v>3878051</v>
      </c>
      <c r="F40" s="6">
        <v>3791508</v>
      </c>
      <c r="G40" s="6">
        <v>3737426</v>
      </c>
      <c r="H40" s="27">
        <f t="shared" si="0"/>
        <v>0.48591418730697455</v>
      </c>
      <c r="I40" s="8">
        <v>0.5</v>
      </c>
      <c r="J40" s="8">
        <f t="shared" si="5"/>
        <v>48.591418730697455</v>
      </c>
      <c r="K40" s="8">
        <f t="shared" si="5"/>
        <v>51.554684837800686</v>
      </c>
      <c r="L40" s="8">
        <f t="shared" si="4"/>
        <v>-2.9632661071032302</v>
      </c>
      <c r="M40" s="27">
        <f t="shared" si="2"/>
        <v>0.51554684837800691</v>
      </c>
      <c r="N40" s="8">
        <v>0.5</v>
      </c>
      <c r="O40" s="37">
        <f t="shared" si="3"/>
        <v>-3.5964598148053408</v>
      </c>
    </row>
    <row r="41" spans="1:15">
      <c r="A41" s="52" t="s">
        <v>128</v>
      </c>
      <c r="B41" s="29" t="s">
        <v>129</v>
      </c>
      <c r="C41" s="10">
        <v>7882</v>
      </c>
      <c r="D41" s="8">
        <v>7808</v>
      </c>
      <c r="E41" s="6">
        <v>3970239</v>
      </c>
      <c r="F41" s="6">
        <v>3871859</v>
      </c>
      <c r="G41" s="6">
        <v>3861453</v>
      </c>
      <c r="H41" s="27">
        <f t="shared" si="0"/>
        <v>0.1985270911902281</v>
      </c>
      <c r="I41" s="8">
        <v>0.2</v>
      </c>
      <c r="J41" s="8">
        <f t="shared" si="5"/>
        <v>19.852709119022812</v>
      </c>
      <c r="K41" s="8">
        <f t="shared" si="5"/>
        <v>20.16602360778117</v>
      </c>
      <c r="L41" s="8">
        <f t="shared" si="4"/>
        <v>-0.31331448875835832</v>
      </c>
      <c r="M41" s="27">
        <f t="shared" si="2"/>
        <v>0.20166023607781172</v>
      </c>
      <c r="N41" s="8">
        <v>0.2</v>
      </c>
      <c r="O41" s="37">
        <f t="shared" si="3"/>
        <v>0.94774590163934425</v>
      </c>
    </row>
    <row r="42" spans="1:15">
      <c r="A42" s="52" t="s">
        <v>130</v>
      </c>
      <c r="B42" s="29" t="s">
        <v>131</v>
      </c>
      <c r="C42" s="10">
        <v>80331</v>
      </c>
      <c r="D42" s="8">
        <v>80903</v>
      </c>
      <c r="E42" s="6">
        <v>12787209</v>
      </c>
      <c r="F42" s="6">
        <v>12742886</v>
      </c>
      <c r="G42" s="6">
        <v>12553967</v>
      </c>
      <c r="H42" s="27">
        <f t="shared" si="0"/>
        <v>0.62821370949673228</v>
      </c>
      <c r="I42" s="8">
        <v>0.6</v>
      </c>
      <c r="J42" s="8">
        <f t="shared" si="5"/>
        <v>62.821370949673224</v>
      </c>
      <c r="K42" s="8">
        <f t="shared" si="5"/>
        <v>63.488757570302369</v>
      </c>
      <c r="L42" s="8">
        <f t="shared" si="4"/>
        <v>-0.667386620629145</v>
      </c>
      <c r="M42" s="27">
        <f t="shared" si="2"/>
        <v>0.63488757570302368</v>
      </c>
      <c r="N42" s="8">
        <v>0.6</v>
      </c>
      <c r="O42" s="37">
        <f t="shared" si="3"/>
        <v>-0.70701951719960943</v>
      </c>
    </row>
    <row r="43" spans="1:15">
      <c r="A43" s="52" t="s">
        <v>132</v>
      </c>
      <c r="B43" s="29" t="s">
        <v>133</v>
      </c>
      <c r="C43" s="10">
        <v>8215</v>
      </c>
      <c r="D43" s="8">
        <v>8348</v>
      </c>
      <c r="E43" s="6">
        <v>1055173</v>
      </c>
      <c r="F43" s="6">
        <v>1051302</v>
      </c>
      <c r="G43" s="6">
        <v>1037156</v>
      </c>
      <c r="H43" s="27">
        <f t="shared" si="0"/>
        <v>0.77854531910880964</v>
      </c>
      <c r="I43" s="8">
        <v>0.8</v>
      </c>
      <c r="J43" s="8">
        <f t="shared" si="5"/>
        <v>77.854531910880965</v>
      </c>
      <c r="K43" s="8">
        <f t="shared" si="5"/>
        <v>79.406298095123958</v>
      </c>
      <c r="L43" s="8">
        <f t="shared" si="4"/>
        <v>-1.5517661842429931</v>
      </c>
      <c r="M43" s="27">
        <f t="shared" si="2"/>
        <v>0.79406298095123962</v>
      </c>
      <c r="N43" s="8">
        <v>0.8</v>
      </c>
      <c r="O43" s="37">
        <f t="shared" si="3"/>
        <v>-1.5931959750838525</v>
      </c>
    </row>
    <row r="44" spans="1:15">
      <c r="A44" s="52" t="s">
        <v>134</v>
      </c>
      <c r="B44" s="29" t="s">
        <v>135</v>
      </c>
      <c r="C44" s="10">
        <v>16914</v>
      </c>
      <c r="D44" s="8">
        <v>17302</v>
      </c>
      <c r="E44" s="6">
        <v>4832482</v>
      </c>
      <c r="F44" s="6">
        <v>4679230</v>
      </c>
      <c r="G44" s="6">
        <v>4628136</v>
      </c>
      <c r="H44" s="27">
        <f t="shared" si="0"/>
        <v>0.35000647700291487</v>
      </c>
      <c r="I44" s="8">
        <v>0.4</v>
      </c>
      <c r="J44" s="8">
        <f t="shared" si="5"/>
        <v>35.000647700291488</v>
      </c>
      <c r="K44" s="8">
        <f t="shared" si="5"/>
        <v>36.976169156036356</v>
      </c>
      <c r="L44" s="8">
        <f t="shared" si="4"/>
        <v>-1.9755214557448681</v>
      </c>
      <c r="M44" s="27">
        <f t="shared" si="2"/>
        <v>0.36976169156036359</v>
      </c>
      <c r="N44" s="8">
        <v>0.4</v>
      </c>
      <c r="O44" s="37">
        <f t="shared" si="3"/>
        <v>-2.2425153161484221</v>
      </c>
    </row>
    <row r="45" spans="1:15">
      <c r="A45" s="52" t="s">
        <v>136</v>
      </c>
      <c r="B45" s="29" t="s">
        <v>137</v>
      </c>
      <c r="C45" s="10">
        <v>6336</v>
      </c>
      <c r="D45" s="8">
        <v>6394</v>
      </c>
      <c r="E45" s="6">
        <v>853175</v>
      </c>
      <c r="F45" s="6">
        <v>824082</v>
      </c>
      <c r="G45" s="6">
        <v>816989</v>
      </c>
      <c r="H45" s="27">
        <f t="shared" si="0"/>
        <v>0.74263779412195619</v>
      </c>
      <c r="I45" s="8">
        <v>0.7</v>
      </c>
      <c r="J45" s="8">
        <f t="shared" si="5"/>
        <v>74.263779412195618</v>
      </c>
      <c r="K45" s="8">
        <f t="shared" si="5"/>
        <v>77.589366106770939</v>
      </c>
      <c r="L45" s="8">
        <f t="shared" si="4"/>
        <v>-3.3255866945753212</v>
      </c>
      <c r="M45" s="27">
        <f t="shared" si="2"/>
        <v>0.77589366106770929</v>
      </c>
      <c r="N45" s="8">
        <v>0.8</v>
      </c>
      <c r="O45" s="37">
        <f t="shared" si="3"/>
        <v>-0.90710040663121683</v>
      </c>
    </row>
    <row r="46" spans="1:15">
      <c r="A46" s="52" t="s">
        <v>138</v>
      </c>
      <c r="B46" s="29" t="s">
        <v>139</v>
      </c>
      <c r="C46" s="10">
        <v>29179</v>
      </c>
      <c r="D46" s="8">
        <v>31852</v>
      </c>
      <c r="E46" s="6">
        <v>6549352</v>
      </c>
      <c r="F46" s="6">
        <v>6403353</v>
      </c>
      <c r="G46" s="6">
        <v>6350480</v>
      </c>
      <c r="H46" s="27">
        <f t="shared" si="0"/>
        <v>0.44552499239619431</v>
      </c>
      <c r="I46" s="8">
        <v>0.4</v>
      </c>
      <c r="J46" s="8">
        <f t="shared" si="5"/>
        <v>44.552499239619429</v>
      </c>
      <c r="K46" s="8">
        <f t="shared" si="5"/>
        <v>49.742689494082242</v>
      </c>
      <c r="L46" s="8">
        <f t="shared" si="4"/>
        <v>-5.1901902544628129</v>
      </c>
      <c r="M46" s="27">
        <f t="shared" si="2"/>
        <v>0.49742689494082243</v>
      </c>
      <c r="N46" s="8">
        <v>0.5</v>
      </c>
      <c r="O46" s="37">
        <f t="shared" si="3"/>
        <v>-8.3919377119176186</v>
      </c>
    </row>
    <row r="47" spans="1:15">
      <c r="A47" s="52" t="s">
        <v>140</v>
      </c>
      <c r="B47" s="29" t="s">
        <v>141</v>
      </c>
      <c r="C47" s="10">
        <v>98413</v>
      </c>
      <c r="D47" s="8">
        <v>101411</v>
      </c>
      <c r="E47" s="6">
        <v>26956958</v>
      </c>
      <c r="F47" s="6">
        <v>25674681</v>
      </c>
      <c r="G47" s="6">
        <v>25613334</v>
      </c>
      <c r="H47" s="27">
        <f t="shared" si="0"/>
        <v>0.36507457555114342</v>
      </c>
      <c r="I47" s="8">
        <v>0.4</v>
      </c>
      <c r="J47" s="8">
        <f t="shared" si="5"/>
        <v>36.507457555114343</v>
      </c>
      <c r="K47" s="8">
        <f t="shared" si="5"/>
        <v>39.498445959270143</v>
      </c>
      <c r="L47" s="8">
        <f t="shared" si="4"/>
        <v>-2.9909884041558001</v>
      </c>
      <c r="M47" s="27">
        <f t="shared" si="2"/>
        <v>0.39498445959270145</v>
      </c>
      <c r="N47" s="8">
        <v>0.4</v>
      </c>
      <c r="O47" s="37">
        <f t="shared" si="3"/>
        <v>-2.9562867933458898</v>
      </c>
    </row>
    <row r="48" spans="1:15">
      <c r="A48" s="52" t="s">
        <v>142</v>
      </c>
      <c r="B48" s="29" t="s">
        <v>143</v>
      </c>
      <c r="C48" s="10">
        <v>5873</v>
      </c>
      <c r="D48" s="8">
        <v>5990</v>
      </c>
      <c r="E48" s="6">
        <v>2942902</v>
      </c>
      <c r="F48" s="6">
        <v>2817222</v>
      </c>
      <c r="G48" s="6">
        <v>2831323</v>
      </c>
      <c r="H48" s="27">
        <f t="shared" si="0"/>
        <v>0.19956491925317255</v>
      </c>
      <c r="I48" s="8">
        <v>0.2</v>
      </c>
      <c r="J48" s="8">
        <f t="shared" si="5"/>
        <v>19.956491925317252</v>
      </c>
      <c r="K48" s="8">
        <f t="shared" si="5"/>
        <v>21.262080162656687</v>
      </c>
      <c r="L48" s="8">
        <f t="shared" si="4"/>
        <v>-1.3055882373394354</v>
      </c>
      <c r="M48" s="27">
        <f t="shared" si="2"/>
        <v>0.21262080162656685</v>
      </c>
      <c r="N48" s="8">
        <v>0.2</v>
      </c>
      <c r="O48" s="37">
        <f t="shared" si="3"/>
        <v>-1.9532554257095158</v>
      </c>
    </row>
    <row r="49" spans="1:15">
      <c r="A49" s="52" t="s">
        <v>144</v>
      </c>
      <c r="B49" s="29" t="s">
        <v>145</v>
      </c>
      <c r="C49" s="10">
        <v>2728</v>
      </c>
      <c r="D49" s="8">
        <v>2857</v>
      </c>
      <c r="E49" s="6">
        <v>626562</v>
      </c>
      <c r="F49" s="6">
        <v>626431</v>
      </c>
      <c r="G49" s="6">
        <v>620279</v>
      </c>
      <c r="H49" s="27">
        <f t="shared" si="0"/>
        <v>0.43539186864189017</v>
      </c>
      <c r="I49" s="8">
        <v>0.4</v>
      </c>
      <c r="J49" s="8">
        <f t="shared" si="5"/>
        <v>43.53918686418902</v>
      </c>
      <c r="K49" s="8">
        <f t="shared" si="5"/>
        <v>45.607576891948199</v>
      </c>
      <c r="L49" s="8">
        <f t="shared" si="4"/>
        <v>-2.0683900277591789</v>
      </c>
      <c r="M49" s="27">
        <f t="shared" si="2"/>
        <v>0.45607576891948198</v>
      </c>
      <c r="N49" s="8">
        <v>0.5</v>
      </c>
      <c r="O49" s="37">
        <f t="shared" si="3"/>
        <v>-4.5152257612880646</v>
      </c>
    </row>
    <row r="50" spans="1:15">
      <c r="A50" s="52" t="s">
        <v>146</v>
      </c>
      <c r="B50" s="29" t="s">
        <v>147</v>
      </c>
      <c r="C50" s="10">
        <v>29183</v>
      </c>
      <c r="D50" s="8">
        <v>29606</v>
      </c>
      <c r="E50" s="6">
        <v>8326289</v>
      </c>
      <c r="F50" s="6">
        <v>8096604</v>
      </c>
      <c r="G50" s="6">
        <v>7972925</v>
      </c>
      <c r="H50" s="27">
        <f t="shared" si="0"/>
        <v>0.35049227813255102</v>
      </c>
      <c r="I50" s="8">
        <v>0.4</v>
      </c>
      <c r="J50" s="8">
        <f t="shared" si="5"/>
        <v>35.049227813255101</v>
      </c>
      <c r="K50" s="8">
        <f t="shared" si="5"/>
        <v>36.565947896179679</v>
      </c>
      <c r="L50" s="8">
        <f t="shared" si="4"/>
        <v>-1.5167200829245786</v>
      </c>
      <c r="M50" s="27">
        <f t="shared" si="2"/>
        <v>0.36565947896179685</v>
      </c>
      <c r="N50" s="8">
        <v>0.4</v>
      </c>
      <c r="O50" s="37">
        <f t="shared" si="3"/>
        <v>-1.4287644396406134</v>
      </c>
    </row>
    <row r="51" spans="1:15">
      <c r="A51" s="52" t="s">
        <v>148</v>
      </c>
      <c r="B51" s="29" t="s">
        <v>149</v>
      </c>
      <c r="C51" s="10">
        <v>17736</v>
      </c>
      <c r="D51" s="8">
        <v>17898</v>
      </c>
      <c r="E51" s="6">
        <v>7061530</v>
      </c>
      <c r="F51" s="6">
        <v>6830038</v>
      </c>
      <c r="G51" s="6">
        <v>6792627</v>
      </c>
      <c r="H51" s="27">
        <f t="shared" si="0"/>
        <v>0.25116369965149193</v>
      </c>
      <c r="I51" s="8">
        <v>0.3</v>
      </c>
      <c r="J51" s="8">
        <f t="shared" si="5"/>
        <v>25.116369965149193</v>
      </c>
      <c r="K51" s="8">
        <f t="shared" si="5"/>
        <v>26.204832242514609</v>
      </c>
      <c r="L51" s="8">
        <f t="shared" si="4"/>
        <v>-1.0884622773654158</v>
      </c>
      <c r="M51" s="27">
        <f t="shared" si="2"/>
        <v>0.26204832242514609</v>
      </c>
      <c r="N51" s="8">
        <v>0.3</v>
      </c>
      <c r="O51" s="37">
        <f t="shared" si="3"/>
        <v>-0.90512906469996635</v>
      </c>
    </row>
    <row r="52" spans="1:15">
      <c r="A52" s="52" t="s">
        <v>150</v>
      </c>
      <c r="B52" s="29" t="s">
        <v>151</v>
      </c>
      <c r="C52" s="11">
        <v>9556</v>
      </c>
      <c r="D52" s="22">
        <v>9696</v>
      </c>
      <c r="E52" s="6">
        <v>1850326</v>
      </c>
      <c r="F52" s="6">
        <v>1855364</v>
      </c>
      <c r="G52" s="6">
        <v>1824283</v>
      </c>
      <c r="H52" s="27">
        <f t="shared" si="0"/>
        <v>0.51644953375783509</v>
      </c>
      <c r="I52" s="22">
        <v>0.5</v>
      </c>
      <c r="J52" s="8">
        <f t="shared" si="5"/>
        <v>51.644953375783516</v>
      </c>
      <c r="K52" s="8">
        <f t="shared" si="5"/>
        <v>52.259287126407543</v>
      </c>
      <c r="L52" s="8">
        <f t="shared" si="4"/>
        <v>-0.61433375062402718</v>
      </c>
      <c r="M52" s="27">
        <f t="shared" si="2"/>
        <v>0.52259287126407539</v>
      </c>
      <c r="N52" s="8">
        <v>0.5</v>
      </c>
      <c r="O52" s="37">
        <f t="shared" si="3"/>
        <v>-1.4438943894389438</v>
      </c>
    </row>
    <row r="53" spans="1:15">
      <c r="A53" s="52" t="s">
        <v>152</v>
      </c>
      <c r="B53" s="29" t="s">
        <v>153</v>
      </c>
      <c r="C53" s="12">
        <v>27511</v>
      </c>
      <c r="D53" s="23">
        <v>30117</v>
      </c>
      <c r="E53" s="6">
        <v>5757564</v>
      </c>
      <c r="F53" s="6">
        <v>5711767</v>
      </c>
      <c r="G53" s="6">
        <v>5649703</v>
      </c>
      <c r="H53" s="27">
        <f t="shared" si="0"/>
        <v>0.4778236073450508</v>
      </c>
      <c r="I53" s="23">
        <v>0.5</v>
      </c>
      <c r="J53" s="8">
        <f t="shared" si="5"/>
        <v>47.782360734505076</v>
      </c>
      <c r="K53" s="8">
        <f t="shared" si="5"/>
        <v>52.727991180312507</v>
      </c>
      <c r="L53" s="8">
        <f t="shared" si="4"/>
        <v>-4.9456304458074314</v>
      </c>
      <c r="M53" s="27">
        <f t="shared" si="2"/>
        <v>0.52727991180312506</v>
      </c>
      <c r="N53" s="22">
        <v>0.5</v>
      </c>
      <c r="O53" s="37">
        <f t="shared" si="3"/>
        <v>-8.652920277584089</v>
      </c>
    </row>
    <row r="54" spans="1:15">
      <c r="A54" s="52" t="s">
        <v>154</v>
      </c>
      <c r="B54" s="29" t="s">
        <v>155</v>
      </c>
      <c r="C54" s="13">
        <v>2306</v>
      </c>
      <c r="D54" s="24">
        <v>2453</v>
      </c>
      <c r="E54" s="6">
        <v>584153</v>
      </c>
      <c r="F54" s="6">
        <v>568158</v>
      </c>
      <c r="G54" s="6">
        <v>565737</v>
      </c>
      <c r="H54" s="27">
        <f t="shared" si="0"/>
        <v>0.39475959209316736</v>
      </c>
      <c r="I54" s="24">
        <v>0.4</v>
      </c>
      <c r="J54" s="8">
        <f t="shared" si="5"/>
        <v>39.475959209316734</v>
      </c>
      <c r="K54" s="8">
        <f t="shared" si="5"/>
        <v>43.174609879646162</v>
      </c>
      <c r="L54" s="8">
        <f t="shared" si="4"/>
        <v>-3.6986506703294282</v>
      </c>
      <c r="M54" s="27">
        <f t="shared" si="2"/>
        <v>0.43174609879646159</v>
      </c>
      <c r="N54" s="23">
        <v>0.4</v>
      </c>
      <c r="O54" s="37">
        <f t="shared" si="3"/>
        <v>-5.992662046473705</v>
      </c>
    </row>
    <row r="55" spans="1:15" ht="17" thickBot="1">
      <c r="A55" s="53" t="s">
        <v>156</v>
      </c>
      <c r="B55" s="32" t="s">
        <v>157</v>
      </c>
      <c r="C55" s="14" t="s">
        <v>166</v>
      </c>
      <c r="D55" s="25" t="s">
        <v>166</v>
      </c>
      <c r="E55" s="24">
        <v>3548397</v>
      </c>
      <c r="F55" s="6">
        <v>3706690</v>
      </c>
      <c r="G55" s="16">
        <v>3612464</v>
      </c>
      <c r="H55" s="28"/>
      <c r="I55" s="25"/>
      <c r="J55" s="8" t="e">
        <f t="shared" si="5"/>
        <v>#VALUE!</v>
      </c>
      <c r="K55" s="8" t="e">
        <f t="shared" si="5"/>
        <v>#VALUE!</v>
      </c>
      <c r="L55" s="8" t="e">
        <f t="shared" si="4"/>
        <v>#VALUE!</v>
      </c>
      <c r="M55" s="25"/>
      <c r="N55" s="25"/>
      <c r="O55" s="37"/>
    </row>
    <row r="56" spans="1:15">
      <c r="A56" s="53"/>
      <c r="B56" s="32"/>
      <c r="C56" s="10">
        <v>1406220</v>
      </c>
      <c r="D56" s="26">
        <v>1431730</v>
      </c>
      <c r="E56" s="7">
        <v>318857056</v>
      </c>
      <c r="F56" s="6">
        <v>311591919</v>
      </c>
      <c r="G56" s="5">
        <v>311516332</v>
      </c>
      <c r="H56" s="27">
        <f>C56/E56*100</f>
        <v>0.44101893733849185</v>
      </c>
      <c r="I56" s="8">
        <v>0.4</v>
      </c>
      <c r="J56" s="8">
        <f t="shared" si="5"/>
        <v>44.101893733849188</v>
      </c>
      <c r="K56" s="8">
        <f t="shared" si="5"/>
        <v>45.948880978521139</v>
      </c>
      <c r="L56" s="8">
        <f t="shared" si="4"/>
        <v>-1.8469872446719506</v>
      </c>
      <c r="M56" s="27">
        <f>D56/F56*100</f>
        <v>0.45948880978521134</v>
      </c>
      <c r="N56" s="8">
        <v>0.5</v>
      </c>
      <c r="O56" s="37">
        <f>((C56-D56)/D56)*100</f>
        <v>-1.7817605274737556</v>
      </c>
    </row>
    <row r="57" spans="1:15">
      <c r="A57" s="45"/>
      <c r="B57" s="2"/>
      <c r="C57" s="9"/>
      <c r="D57" s="9"/>
      <c r="E57" s="9"/>
      <c r="F57" s="38"/>
      <c r="G57" s="9"/>
      <c r="H57" s="9"/>
      <c r="I57" s="9"/>
      <c r="J57" s="9"/>
      <c r="K57" s="9"/>
      <c r="L57" s="9"/>
      <c r="M57" s="38"/>
      <c r="N57" s="38"/>
      <c r="O57" s="38"/>
    </row>
    <row r="58" spans="1:15">
      <c r="A58" s="45"/>
      <c r="B58" s="44"/>
      <c r="C58" s="9"/>
      <c r="D58" s="9"/>
      <c r="E58" s="9"/>
      <c r="F58" s="38"/>
      <c r="G58" s="9"/>
      <c r="H58" s="9"/>
      <c r="I58" s="9"/>
      <c r="J58" s="9"/>
      <c r="K58" s="9"/>
      <c r="L58" s="9"/>
      <c r="M58" s="38"/>
      <c r="N58" s="38"/>
      <c r="O58" s="38"/>
    </row>
    <row r="59" spans="1:15">
      <c r="A59" s="45"/>
      <c r="B59" s="2"/>
      <c r="C59" s="9"/>
      <c r="D59" s="9"/>
      <c r="E59" s="9"/>
      <c r="F59" s="38"/>
      <c r="G59" s="9"/>
      <c r="H59" s="9"/>
      <c r="I59" s="9"/>
      <c r="J59" s="9"/>
      <c r="K59" s="9"/>
      <c r="L59" s="9"/>
      <c r="M59" s="38"/>
      <c r="N59" s="38"/>
      <c r="O59" s="38"/>
    </row>
    <row r="60" spans="1:15">
      <c r="A60" s="45"/>
      <c r="B60" s="2"/>
      <c r="C60" s="9"/>
      <c r="D60" s="9"/>
      <c r="E60" s="9"/>
      <c r="F60" s="38"/>
      <c r="G60" s="9"/>
      <c r="H60" s="9"/>
      <c r="I60" s="9"/>
      <c r="J60" s="9"/>
      <c r="K60" s="9"/>
      <c r="L60" s="9"/>
      <c r="M60" s="38"/>
      <c r="N60" s="38"/>
      <c r="O60" s="38"/>
    </row>
    <row r="61" spans="1:15">
      <c r="A61" s="45"/>
      <c r="B61" s="1"/>
      <c r="C61" s="9"/>
      <c r="D61" s="9"/>
      <c r="E61" s="9"/>
      <c r="F61" s="38"/>
      <c r="G61" s="9"/>
      <c r="H61" s="9"/>
      <c r="I61" s="9"/>
      <c r="J61" s="9"/>
      <c r="K61" s="9"/>
      <c r="L61" s="9"/>
      <c r="M61" s="38"/>
      <c r="N61" s="38"/>
      <c r="O61" s="38"/>
    </row>
    <row r="62" spans="1:15">
      <c r="A62" s="45"/>
      <c r="B62" s="1"/>
      <c r="C62" s="9"/>
      <c r="D62" s="9"/>
      <c r="E62" s="9"/>
      <c r="F62" s="38"/>
      <c r="G62" s="9"/>
      <c r="H62" s="9"/>
      <c r="I62" s="9"/>
      <c r="J62" s="9"/>
      <c r="K62" s="9"/>
      <c r="L62" s="9"/>
      <c r="M62" s="38"/>
      <c r="N62" s="38"/>
      <c r="O62" s="38"/>
    </row>
    <row r="63" spans="1:15">
      <c r="A63" s="45"/>
      <c r="B63" s="1"/>
      <c r="C63" s="9"/>
      <c r="D63" s="9"/>
      <c r="E63" s="9"/>
      <c r="F63" s="38"/>
      <c r="G63" s="9"/>
      <c r="H63" s="9"/>
      <c r="I63" s="9"/>
      <c r="J63" s="9"/>
      <c r="K63" s="9"/>
      <c r="L63" s="9"/>
      <c r="M63" s="38"/>
      <c r="N63" s="38"/>
      <c r="O63" s="38"/>
    </row>
    <row r="64" spans="1:15">
      <c r="A64" s="45"/>
      <c r="B64" s="1"/>
      <c r="C64" s="9"/>
      <c r="D64" s="9"/>
      <c r="E64" s="9"/>
      <c r="F64" s="38"/>
      <c r="G64" s="9"/>
      <c r="H64" s="9"/>
      <c r="I64" s="9"/>
      <c r="J64" s="9"/>
      <c r="K64" s="9"/>
      <c r="L64" s="9"/>
      <c r="M64" s="38"/>
      <c r="N64" s="38"/>
      <c r="O64" s="38"/>
    </row>
    <row r="65" spans="1:15">
      <c r="A65" s="45"/>
      <c r="B65" s="1"/>
      <c r="C65" s="9"/>
      <c r="D65" s="9"/>
      <c r="E65" s="9"/>
      <c r="F65" s="38"/>
      <c r="G65" s="9"/>
      <c r="H65" s="9"/>
      <c r="I65" s="9"/>
      <c r="J65" s="9"/>
      <c r="K65" s="9"/>
      <c r="L65" s="9"/>
      <c r="M65" s="38"/>
      <c r="N65" s="38"/>
      <c r="O65" s="38"/>
    </row>
    <row r="66" spans="1:15">
      <c r="A66" s="45"/>
      <c r="B66" s="1"/>
      <c r="C66" s="9"/>
      <c r="D66" s="9"/>
      <c r="E66" s="9"/>
      <c r="F66" s="38"/>
      <c r="G66" s="9"/>
      <c r="H66" s="9"/>
      <c r="I66" s="9"/>
      <c r="J66" s="9"/>
      <c r="K66" s="9"/>
      <c r="L66" s="9"/>
      <c r="M66" s="38"/>
      <c r="N66" s="38"/>
      <c r="O66" s="38"/>
    </row>
    <row r="67" spans="1:15">
      <c r="A67" s="45"/>
      <c r="B67" s="1"/>
      <c r="C67" s="9"/>
      <c r="D67" s="9"/>
      <c r="E67" s="9"/>
      <c r="F67" s="38"/>
      <c r="G67" s="9"/>
      <c r="H67" s="9"/>
      <c r="I67" s="9"/>
      <c r="J67" s="9"/>
      <c r="K67" s="9"/>
      <c r="L67" s="9"/>
      <c r="M67" s="38"/>
      <c r="N67" s="38"/>
      <c r="O67" s="38"/>
    </row>
    <row r="68" spans="1:15">
      <c r="A68" s="45"/>
      <c r="B68" s="1"/>
      <c r="C68" s="9"/>
      <c r="D68" s="9"/>
      <c r="E68" s="38"/>
      <c r="F68" s="9"/>
      <c r="G68" s="9"/>
      <c r="H68" s="9"/>
      <c r="I68" s="9"/>
      <c r="J68" s="9"/>
      <c r="K68" s="9"/>
      <c r="L68" s="9"/>
      <c r="M68" s="38"/>
      <c r="N68" s="38"/>
      <c r="O68" s="38"/>
    </row>
    <row r="69" spans="1:15">
      <c r="A69" s="45"/>
      <c r="B69" s="1"/>
      <c r="C69" s="9"/>
      <c r="D69" s="9"/>
      <c r="E69" s="38"/>
      <c r="F69" s="9"/>
      <c r="G69" s="9"/>
      <c r="H69" s="9"/>
      <c r="I69" s="9"/>
      <c r="J69" s="9"/>
      <c r="K69" s="9"/>
      <c r="L69" s="9"/>
      <c r="M69" s="38"/>
      <c r="N69" s="38"/>
      <c r="O69" s="38"/>
    </row>
    <row r="70" spans="1:15">
      <c r="A70" s="45"/>
      <c r="B70" s="1"/>
      <c r="C70" s="9"/>
      <c r="D70" s="9"/>
      <c r="E70" s="38"/>
      <c r="F70" s="9"/>
      <c r="G70" s="9"/>
      <c r="H70" s="9"/>
      <c r="I70" s="9"/>
      <c r="J70" s="9"/>
      <c r="K70" s="9"/>
      <c r="L70" s="9"/>
      <c r="M70" s="38"/>
      <c r="N70" s="38"/>
      <c r="O70" s="38"/>
    </row>
    <row r="71" spans="1:15">
      <c r="A71" s="45"/>
      <c r="B71" s="1"/>
      <c r="C71" s="9"/>
      <c r="D71" s="9"/>
      <c r="E71" s="38"/>
      <c r="F71" s="9"/>
      <c r="G71" s="9"/>
      <c r="H71" s="9"/>
      <c r="I71" s="9"/>
      <c r="J71" s="9"/>
      <c r="K71" s="9"/>
      <c r="L71" s="9"/>
      <c r="M71" s="38"/>
      <c r="N71" s="38"/>
      <c r="O71" s="38"/>
    </row>
    <row r="72" spans="1:15">
      <c r="A72" s="45"/>
      <c r="B72" s="1"/>
      <c r="C72" s="9"/>
      <c r="D72" s="9"/>
      <c r="E72" s="38"/>
      <c r="F72" s="9"/>
      <c r="G72" s="9"/>
      <c r="H72" s="9"/>
      <c r="I72" s="9"/>
      <c r="J72" s="9"/>
      <c r="K72" s="9"/>
      <c r="L72" s="9"/>
      <c r="M72" s="38"/>
      <c r="N72" s="38"/>
      <c r="O72" s="38"/>
    </row>
    <row r="73" spans="1:15">
      <c r="A73" s="45"/>
      <c r="B73" s="1"/>
      <c r="C73" s="9"/>
      <c r="D73" s="9"/>
      <c r="E73" s="38"/>
      <c r="F73" s="9"/>
      <c r="G73" s="9"/>
      <c r="H73" s="9"/>
      <c r="I73" s="9"/>
      <c r="J73" s="9"/>
      <c r="K73" s="9"/>
      <c r="L73" s="9"/>
      <c r="M73" s="38"/>
      <c r="N73" s="38"/>
      <c r="O73" s="38"/>
    </row>
    <row r="74" spans="1:15">
      <c r="A74" s="45"/>
      <c r="B74" s="1"/>
      <c r="C74" s="9"/>
      <c r="D74" s="9"/>
      <c r="E74" s="38"/>
      <c r="F74" s="9"/>
      <c r="G74" s="9"/>
      <c r="H74" s="9"/>
      <c r="I74" s="9"/>
      <c r="J74" s="9"/>
      <c r="K74" s="9"/>
      <c r="L74" s="9"/>
      <c r="M74" s="38"/>
      <c r="N74" s="38"/>
      <c r="O74" s="38"/>
    </row>
    <row r="75" spans="1:15">
      <c r="A75" s="45"/>
      <c r="B75" s="1"/>
      <c r="C75" s="9"/>
      <c r="D75" s="9"/>
      <c r="E75" s="38"/>
      <c r="F75" s="9"/>
      <c r="G75" s="9"/>
      <c r="H75" s="9"/>
      <c r="I75" s="9"/>
      <c r="J75" s="9"/>
      <c r="K75" s="9"/>
      <c r="L75" s="9"/>
      <c r="M75" s="38"/>
      <c r="N75" s="38"/>
      <c r="O75" s="38"/>
    </row>
    <row r="76" spans="1:15">
      <c r="A76" s="45"/>
      <c r="B76" s="1"/>
      <c r="C76" s="9"/>
      <c r="D76" s="9"/>
      <c r="E76" s="38"/>
      <c r="F76" s="9"/>
      <c r="G76" s="9"/>
      <c r="H76" s="9"/>
      <c r="I76" s="9"/>
      <c r="J76" s="9"/>
      <c r="K76" s="9"/>
      <c r="L76" s="9"/>
      <c r="M76" s="38"/>
      <c r="N76" s="38"/>
      <c r="O76" s="38"/>
    </row>
    <row r="77" spans="1:15">
      <c r="A77" s="45"/>
      <c r="B77" s="1"/>
      <c r="C77" s="9"/>
      <c r="D77" s="9"/>
      <c r="E77" s="38"/>
      <c r="F77" s="9"/>
      <c r="G77" s="9"/>
      <c r="H77" s="9"/>
      <c r="I77" s="9"/>
      <c r="J77" s="9"/>
      <c r="K77" s="9"/>
      <c r="L77" s="9"/>
      <c r="M77" s="38"/>
      <c r="N77" s="38"/>
      <c r="O77" s="38"/>
    </row>
    <row r="78" spans="1:15">
      <c r="A78" s="45"/>
      <c r="B78" s="1"/>
      <c r="C78" s="9"/>
      <c r="D78" s="9"/>
      <c r="E78" s="38"/>
      <c r="F78" s="9"/>
      <c r="G78" s="9"/>
      <c r="H78" s="9"/>
      <c r="I78" s="9"/>
      <c r="J78" s="9"/>
      <c r="K78" s="9"/>
      <c r="L78" s="9"/>
      <c r="M78" s="38"/>
      <c r="N78" s="38"/>
      <c r="O78" s="38"/>
    </row>
    <row r="79" spans="1:15">
      <c r="A79" s="45"/>
      <c r="B79" s="1"/>
      <c r="C79" s="9"/>
      <c r="D79" s="9"/>
      <c r="E79" s="38"/>
      <c r="F79" s="9"/>
      <c r="G79" s="9"/>
      <c r="H79" s="9"/>
      <c r="I79" s="9"/>
      <c r="J79" s="9"/>
      <c r="K79" s="9"/>
      <c r="L79" s="9"/>
      <c r="M79" s="38"/>
      <c r="N79" s="38"/>
      <c r="O79" s="38"/>
    </row>
    <row r="80" spans="1:15">
      <c r="A80" s="45"/>
      <c r="B80" s="1"/>
      <c r="C80" s="9"/>
      <c r="D80" s="9"/>
      <c r="E80" s="38"/>
      <c r="F80" s="9"/>
      <c r="G80" s="9"/>
      <c r="H80" s="9"/>
      <c r="I80" s="9"/>
      <c r="J80" s="9"/>
      <c r="K80" s="9"/>
      <c r="L80" s="9"/>
      <c r="M80" s="38"/>
      <c r="N80" s="38"/>
      <c r="O80" s="38"/>
    </row>
    <row r="81" spans="3:15">
      <c r="C81" s="9"/>
      <c r="D81" s="9"/>
      <c r="E81" s="38"/>
      <c r="F81" s="9"/>
      <c r="G81" s="9"/>
      <c r="H81" s="9"/>
      <c r="I81" s="9"/>
      <c r="J81" s="9"/>
      <c r="K81" s="9"/>
      <c r="L81" s="9"/>
      <c r="M81" s="38"/>
      <c r="N81" s="38"/>
      <c r="O81" s="38"/>
    </row>
    <row r="82" spans="3:15">
      <c r="C82" s="9"/>
      <c r="D82" s="9"/>
      <c r="E82" s="9"/>
      <c r="F82" s="9"/>
      <c r="G82" s="9"/>
      <c r="H82" s="9"/>
      <c r="I82" s="9"/>
      <c r="J82" s="9"/>
      <c r="K82" s="9"/>
      <c r="L82" s="9"/>
      <c r="M82" s="38"/>
      <c r="N82" s="38"/>
      <c r="O82" s="38"/>
    </row>
    <row r="83" spans="3:15">
      <c r="C83" s="9"/>
      <c r="D83" s="9"/>
      <c r="E83" s="9"/>
      <c r="F83" s="9"/>
      <c r="G83" s="9"/>
      <c r="H83" s="9"/>
      <c r="I83" s="9"/>
      <c r="J83" s="9"/>
      <c r="K83" s="9"/>
      <c r="L83" s="9"/>
      <c r="M83" s="38"/>
      <c r="N83" s="38"/>
      <c r="O83" s="38"/>
    </row>
    <row r="84" spans="3:15">
      <c r="C84" s="9"/>
      <c r="D84" s="9"/>
      <c r="E84" s="9"/>
      <c r="F84" s="9"/>
      <c r="G84" s="9"/>
      <c r="H84" s="9"/>
      <c r="I84" s="9"/>
      <c r="J84" s="9"/>
      <c r="K84" s="9"/>
      <c r="L84" s="9"/>
      <c r="M84" s="38"/>
      <c r="N84" s="38"/>
      <c r="O84" s="38"/>
    </row>
    <row r="85" spans="3:15">
      <c r="C85" s="9"/>
      <c r="D85" s="9"/>
      <c r="E85" s="9"/>
      <c r="F85" s="9"/>
      <c r="G85" s="9"/>
      <c r="H85" s="9"/>
      <c r="I85" s="9"/>
      <c r="J85" s="9"/>
      <c r="K85" s="9"/>
      <c r="L85" s="9"/>
      <c r="M85" s="38"/>
      <c r="N85" s="38"/>
      <c r="O85" s="38"/>
    </row>
    <row r="86" spans="3:15">
      <c r="C86" s="9"/>
      <c r="D86" s="9"/>
      <c r="E86" s="9"/>
      <c r="F86" s="9"/>
      <c r="G86" s="9"/>
      <c r="H86" s="9"/>
      <c r="I86" s="9"/>
      <c r="J86" s="9"/>
      <c r="K86" s="9"/>
      <c r="L86" s="9"/>
      <c r="M86" s="38"/>
      <c r="N86" s="38"/>
      <c r="O86" s="38"/>
    </row>
    <row r="87" spans="3:15">
      <c r="C87" s="9"/>
      <c r="D87" s="9"/>
      <c r="E87" s="9"/>
      <c r="F87" s="9"/>
      <c r="G87" s="9"/>
      <c r="H87" s="9"/>
      <c r="I87" s="9"/>
      <c r="J87" s="9"/>
      <c r="K87" s="9"/>
      <c r="L87" s="9"/>
      <c r="M87" s="38"/>
      <c r="N87" s="38"/>
      <c r="O87" s="38"/>
    </row>
    <row r="88" spans="3:15">
      <c r="C88" s="9"/>
      <c r="D88" s="9"/>
      <c r="E88" s="9"/>
      <c r="F88" s="9"/>
      <c r="G88" s="9"/>
      <c r="H88" s="9"/>
      <c r="I88" s="9"/>
      <c r="J88" s="9"/>
      <c r="K88" s="9"/>
      <c r="L88" s="9"/>
      <c r="M88" s="38"/>
      <c r="N88" s="38"/>
      <c r="O88" s="38"/>
    </row>
    <row r="89" spans="3:15">
      <c r="C89" s="9"/>
      <c r="D89" s="9"/>
      <c r="E89" s="9"/>
      <c r="F89" s="9"/>
      <c r="G89" s="9"/>
      <c r="H89" s="9"/>
      <c r="I89" s="9"/>
      <c r="J89" s="9"/>
      <c r="K89" s="9"/>
      <c r="L89" s="9"/>
      <c r="M89" s="38"/>
      <c r="N89" s="38"/>
      <c r="O89" s="38"/>
    </row>
    <row r="90" spans="3:15">
      <c r="C90" s="9"/>
      <c r="D90" s="9"/>
      <c r="E90" s="9"/>
      <c r="F90" s="9"/>
      <c r="G90" s="9"/>
      <c r="H90" s="9"/>
      <c r="I90" s="9"/>
      <c r="J90" s="9"/>
      <c r="K90" s="9"/>
      <c r="L90" s="9"/>
      <c r="M90" s="38"/>
      <c r="N90" s="38"/>
      <c r="O90" s="38"/>
    </row>
    <row r="91" spans="3:15">
      <c r="C91" s="9"/>
      <c r="D91" s="9"/>
      <c r="E91" s="9"/>
      <c r="F91" s="9"/>
      <c r="G91" s="9"/>
      <c r="H91" s="9"/>
      <c r="I91" s="9"/>
      <c r="J91" s="9"/>
      <c r="K91" s="9"/>
      <c r="L91" s="9"/>
      <c r="M91" s="38"/>
      <c r="N91" s="38"/>
      <c r="O91" s="38"/>
    </row>
    <row r="92" spans="3:15">
      <c r="C92" s="9"/>
      <c r="D92" s="9"/>
      <c r="E92" s="9"/>
      <c r="F92" s="9"/>
      <c r="G92" s="9"/>
      <c r="H92" s="9"/>
      <c r="I92" s="9"/>
      <c r="J92" s="9"/>
      <c r="K92" s="9"/>
      <c r="L92" s="9"/>
      <c r="M92" s="38"/>
      <c r="N92" s="38"/>
      <c r="O92" s="38"/>
    </row>
    <row r="93" spans="3:15">
      <c r="C93" s="9"/>
      <c r="D93" s="9"/>
      <c r="E93" s="9"/>
      <c r="F93" s="9"/>
      <c r="G93" s="9"/>
      <c r="H93" s="9"/>
      <c r="I93" s="9"/>
      <c r="J93" s="9"/>
      <c r="K93" s="9"/>
      <c r="L93" s="9"/>
      <c r="M93" s="38"/>
      <c r="N93" s="38"/>
      <c r="O93" s="38"/>
    </row>
    <row r="94" spans="3:15">
      <c r="C94" s="9"/>
      <c r="D94" s="9"/>
      <c r="E94" s="9"/>
      <c r="F94" s="9"/>
      <c r="G94" s="9"/>
      <c r="H94" s="9"/>
      <c r="I94" s="9"/>
      <c r="J94" s="9"/>
      <c r="K94" s="9"/>
      <c r="L94" s="9"/>
      <c r="M94" s="38"/>
      <c r="N94" s="38"/>
      <c r="O94" s="38"/>
    </row>
    <row r="95" spans="3:15">
      <c r="C95" s="9"/>
      <c r="D95" s="9"/>
      <c r="E95" s="9"/>
      <c r="F95" s="9"/>
      <c r="G95" s="9"/>
      <c r="H95" s="9"/>
      <c r="I95" s="9"/>
      <c r="J95" s="9"/>
      <c r="K95" s="9"/>
      <c r="L95" s="9"/>
      <c r="M95" s="38"/>
      <c r="N95" s="38"/>
      <c r="O95" s="38"/>
    </row>
    <row r="96" spans="3:15">
      <c r="C96" s="9"/>
      <c r="D96" s="9"/>
      <c r="E96" s="9"/>
      <c r="F96" s="9"/>
      <c r="G96" s="9"/>
      <c r="H96" s="9"/>
      <c r="I96" s="9"/>
      <c r="J96" s="9"/>
      <c r="K96" s="9"/>
      <c r="L96" s="9"/>
      <c r="M96" s="38"/>
      <c r="N96" s="38"/>
      <c r="O96" s="38"/>
    </row>
    <row r="97" spans="3:15">
      <c r="C97" s="9"/>
      <c r="D97" s="9"/>
      <c r="E97" s="9"/>
      <c r="F97" s="9"/>
      <c r="G97" s="9"/>
      <c r="H97" s="9"/>
      <c r="I97" s="9"/>
      <c r="J97" s="9"/>
      <c r="K97" s="9"/>
      <c r="L97" s="9"/>
      <c r="M97" s="38"/>
      <c r="N97" s="38"/>
      <c r="O97" s="38"/>
    </row>
    <row r="98" spans="3:15">
      <c r="C98" s="9"/>
      <c r="D98" s="9"/>
      <c r="E98" s="9"/>
      <c r="F98" s="9"/>
      <c r="G98" s="9"/>
      <c r="H98" s="9"/>
      <c r="I98" s="9"/>
      <c r="J98" s="9"/>
      <c r="K98" s="9"/>
      <c r="L98" s="9"/>
      <c r="M98" s="38"/>
      <c r="N98" s="38"/>
      <c r="O98" s="38"/>
    </row>
    <row r="99" spans="3:15">
      <c r="C99" s="9"/>
      <c r="D99" s="9"/>
      <c r="E99" s="9"/>
      <c r="F99" s="9"/>
      <c r="G99" s="9"/>
      <c r="H99" s="9"/>
      <c r="I99" s="9"/>
      <c r="J99" s="9"/>
      <c r="K99" s="9"/>
      <c r="L99" s="9"/>
      <c r="M99" s="38"/>
      <c r="N99" s="38"/>
      <c r="O99" s="38"/>
    </row>
    <row r="100" spans="3:1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38"/>
      <c r="N100" s="38"/>
      <c r="O100" s="38"/>
    </row>
    <row r="101" spans="3:1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38"/>
      <c r="N101" s="38"/>
      <c r="O101" s="38"/>
    </row>
    <row r="102" spans="3:1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38"/>
      <c r="N102" s="38"/>
      <c r="O102" s="38"/>
    </row>
    <row r="103" spans="3:1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38"/>
      <c r="N103" s="38"/>
      <c r="O103" s="38"/>
    </row>
    <row r="104" spans="3:1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38"/>
      <c r="N104" s="38"/>
      <c r="O104" s="38"/>
    </row>
    <row r="105" spans="3:15">
      <c r="C105" s="8"/>
      <c r="D105" s="8"/>
      <c r="E105" s="8"/>
      <c r="F105" s="8"/>
      <c r="G105" s="8"/>
      <c r="H105" s="8"/>
      <c r="I105" s="37"/>
      <c r="J105" s="37"/>
      <c r="K105" s="37"/>
      <c r="L105" s="37"/>
      <c r="M105" s="37"/>
      <c r="N105" s="37"/>
      <c r="O105" s="37"/>
    </row>
    <row r="106" spans="3:15">
      <c r="C106" s="8"/>
      <c r="D106" s="8"/>
      <c r="E106" s="8"/>
      <c r="F106" s="8"/>
      <c r="G106" s="8"/>
      <c r="H106" s="8"/>
      <c r="I106" s="37"/>
      <c r="J106" s="37"/>
      <c r="K106" s="37"/>
      <c r="L106" s="37"/>
      <c r="M106" s="37"/>
      <c r="N106" s="37"/>
      <c r="O106" s="37"/>
    </row>
    <row r="107" spans="3:15">
      <c r="C107" s="8"/>
      <c r="D107" s="8"/>
      <c r="E107" s="8"/>
      <c r="F107" s="8"/>
      <c r="G107" s="8"/>
      <c r="H107" s="8"/>
      <c r="I107" s="37"/>
      <c r="J107" s="37"/>
      <c r="K107" s="37"/>
      <c r="L107" s="37"/>
      <c r="M107" s="37"/>
      <c r="N107" s="37"/>
      <c r="O107" s="37"/>
    </row>
    <row r="108" spans="3:15">
      <c r="C108" s="8"/>
      <c r="D108" s="8"/>
      <c r="E108" s="8"/>
      <c r="F108" s="8"/>
      <c r="G108" s="8"/>
      <c r="H108" s="8"/>
      <c r="I108" s="37"/>
      <c r="J108" s="37"/>
      <c r="K108" s="37"/>
      <c r="L108" s="37"/>
      <c r="M108" s="37"/>
      <c r="N108" s="37"/>
      <c r="O108" s="37"/>
    </row>
    <row r="109" spans="3:15">
      <c r="C109" s="8"/>
      <c r="D109" s="8"/>
      <c r="E109" s="8"/>
      <c r="F109" s="8"/>
      <c r="G109" s="8"/>
      <c r="H109" s="8"/>
      <c r="I109" s="37"/>
      <c r="J109" s="37"/>
      <c r="K109" s="37"/>
      <c r="L109" s="37"/>
      <c r="M109" s="37"/>
      <c r="N109" s="37"/>
      <c r="O109" s="37"/>
    </row>
    <row r="110" spans="3:15">
      <c r="C110" s="8"/>
      <c r="D110" s="8"/>
      <c r="E110" s="8"/>
      <c r="F110" s="8"/>
      <c r="G110" s="8"/>
      <c r="H110" s="8"/>
      <c r="I110" s="37"/>
      <c r="J110" s="37"/>
      <c r="K110" s="37"/>
      <c r="L110" s="37"/>
      <c r="M110" s="37"/>
      <c r="N110" s="37"/>
      <c r="O110" s="37"/>
    </row>
    <row r="111" spans="3:15">
      <c r="C111" s="8"/>
      <c r="D111" s="8"/>
      <c r="E111" s="8"/>
      <c r="F111" s="8"/>
      <c r="G111" s="8"/>
      <c r="H111" s="8"/>
      <c r="I111" s="37"/>
      <c r="J111" s="37"/>
      <c r="K111" s="37"/>
      <c r="L111" s="37"/>
      <c r="M111" s="37"/>
      <c r="N111" s="37"/>
      <c r="O111" s="37"/>
    </row>
    <row r="112" spans="3:15">
      <c r="C112" s="8"/>
      <c r="D112" s="8"/>
      <c r="E112" s="8"/>
      <c r="F112" s="8"/>
      <c r="G112" s="8"/>
      <c r="H112" s="8"/>
      <c r="I112" s="37"/>
      <c r="J112" s="37"/>
      <c r="K112" s="37"/>
      <c r="L112" s="37"/>
      <c r="M112" s="37"/>
      <c r="N112" s="37"/>
      <c r="O112" s="37"/>
    </row>
    <row r="113" spans="3:15">
      <c r="C113" s="8"/>
      <c r="D113" s="8"/>
      <c r="E113" s="8"/>
      <c r="F113" s="8"/>
      <c r="G113" s="8"/>
      <c r="H113" s="8"/>
      <c r="I113" s="37"/>
      <c r="J113" s="37"/>
      <c r="K113" s="37"/>
      <c r="L113" s="37"/>
      <c r="M113" s="37"/>
      <c r="N113" s="37"/>
      <c r="O113" s="37"/>
    </row>
    <row r="114" spans="3:15">
      <c r="C114" s="8"/>
      <c r="D114" s="8"/>
      <c r="E114" s="8"/>
      <c r="F114" s="8"/>
      <c r="G114" s="8"/>
      <c r="H114" s="8"/>
      <c r="I114" s="37"/>
      <c r="J114" s="37"/>
      <c r="K114" s="37"/>
      <c r="L114" s="37"/>
      <c r="M114" s="37"/>
      <c r="N114" s="37"/>
      <c r="O114" s="37"/>
    </row>
    <row r="115" spans="3:15">
      <c r="C115" s="8"/>
      <c r="D115" s="8"/>
      <c r="E115" s="8"/>
      <c r="F115" s="8"/>
      <c r="G115" s="8"/>
      <c r="H115" s="8"/>
      <c r="I115" s="37"/>
      <c r="J115" s="37"/>
      <c r="K115" s="37"/>
      <c r="L115" s="37"/>
      <c r="M115" s="37"/>
      <c r="N115" s="37"/>
      <c r="O115" s="37"/>
    </row>
    <row r="116" spans="3:15">
      <c r="C116" s="8"/>
      <c r="D116" s="8"/>
      <c r="E116" s="8"/>
      <c r="F116" s="8"/>
      <c r="G116" s="8"/>
      <c r="H116" s="8"/>
      <c r="I116" s="37"/>
      <c r="J116" s="37"/>
      <c r="K116" s="37"/>
      <c r="L116" s="37"/>
      <c r="M116" s="37"/>
      <c r="N116" s="37"/>
      <c r="O116" s="37"/>
    </row>
    <row r="117" spans="3:15">
      <c r="C117" s="8"/>
      <c r="D117" s="8"/>
      <c r="E117" s="8"/>
      <c r="F117" s="8"/>
      <c r="G117" s="8"/>
      <c r="H117" s="8"/>
      <c r="I117" s="37"/>
      <c r="J117" s="37"/>
      <c r="K117" s="37"/>
      <c r="L117" s="37"/>
      <c r="M117" s="37"/>
      <c r="N117" s="37"/>
      <c r="O117" s="37"/>
    </row>
    <row r="118" spans="3:15">
      <c r="C118" s="8"/>
      <c r="D118" s="8"/>
      <c r="E118" s="8"/>
      <c r="F118" s="8"/>
      <c r="G118" s="8"/>
      <c r="H118" s="8"/>
      <c r="I118" s="37"/>
      <c r="J118" s="37"/>
      <c r="K118" s="37"/>
      <c r="L118" s="37"/>
      <c r="M118" s="37"/>
      <c r="N118" s="37"/>
      <c r="O118" s="37"/>
    </row>
    <row r="119" spans="3:15">
      <c r="C119" s="8"/>
      <c r="D119" s="8"/>
      <c r="E119" s="8"/>
      <c r="F119" s="8"/>
      <c r="G119" s="8"/>
      <c r="H119" s="8"/>
      <c r="I119" s="37"/>
      <c r="J119" s="37"/>
      <c r="K119" s="37"/>
      <c r="L119" s="37"/>
      <c r="M119" s="37"/>
      <c r="N119" s="37"/>
      <c r="O119" s="37"/>
    </row>
    <row r="120" spans="3:15">
      <c r="C120" s="8"/>
      <c r="D120" s="8"/>
      <c r="E120" s="8"/>
      <c r="F120" s="8"/>
      <c r="G120" s="8"/>
      <c r="H120" s="8"/>
      <c r="I120" s="37"/>
      <c r="J120" s="37"/>
      <c r="K120" s="37"/>
      <c r="L120" s="37"/>
      <c r="M120" s="37"/>
      <c r="N120" s="37"/>
      <c r="O120" s="37"/>
    </row>
    <row r="121" spans="3:15">
      <c r="C121" s="8"/>
      <c r="D121" s="8"/>
      <c r="E121" s="8"/>
      <c r="F121" s="8"/>
      <c r="G121" s="8"/>
      <c r="H121" s="8"/>
      <c r="I121" s="37"/>
      <c r="J121" s="37"/>
      <c r="K121" s="37"/>
      <c r="L121" s="37"/>
      <c r="M121" s="37"/>
      <c r="N121" s="37"/>
      <c r="O121" s="37"/>
    </row>
    <row r="122" spans="3:15">
      <c r="C122" s="8"/>
      <c r="D122" s="8"/>
      <c r="E122" s="8"/>
      <c r="F122" s="8"/>
      <c r="G122" s="8"/>
      <c r="H122" s="8"/>
      <c r="I122" s="37"/>
      <c r="J122" s="37"/>
      <c r="K122" s="37"/>
      <c r="L122" s="37"/>
      <c r="M122" s="37"/>
      <c r="N122" s="37"/>
      <c r="O122" s="37"/>
    </row>
    <row r="123" spans="3:15">
      <c r="C123" s="8"/>
      <c r="D123" s="8"/>
      <c r="E123" s="8"/>
      <c r="F123" s="8"/>
      <c r="G123" s="8"/>
      <c r="H123" s="8"/>
      <c r="I123" s="37"/>
      <c r="J123" s="37"/>
      <c r="K123" s="37"/>
      <c r="L123" s="37"/>
      <c r="M123" s="37"/>
      <c r="N123" s="37"/>
      <c r="O123" s="37"/>
    </row>
    <row r="124" spans="3:15">
      <c r="C124" s="8"/>
      <c r="D124" s="8"/>
      <c r="E124" s="8"/>
      <c r="F124" s="8"/>
      <c r="G124" s="8"/>
      <c r="H124" s="8"/>
      <c r="I124" s="37"/>
      <c r="J124" s="37"/>
      <c r="K124" s="37"/>
      <c r="L124" s="37"/>
      <c r="M124" s="37"/>
      <c r="N124" s="37"/>
      <c r="O124" s="37"/>
    </row>
    <row r="125" spans="3:15">
      <c r="C125" s="8"/>
      <c r="D125" s="8"/>
      <c r="E125" s="8"/>
      <c r="F125" s="8"/>
      <c r="G125" s="8"/>
      <c r="H125" s="8"/>
      <c r="I125" s="37"/>
      <c r="J125" s="37"/>
      <c r="K125" s="37"/>
      <c r="L125" s="37"/>
      <c r="M125" s="37"/>
      <c r="N125" s="37"/>
      <c r="O125" s="37"/>
    </row>
    <row r="126" spans="3:15">
      <c r="C126" s="8"/>
      <c r="D126" s="8"/>
      <c r="E126" s="8"/>
      <c r="F126" s="8"/>
      <c r="G126" s="8"/>
      <c r="H126" s="8"/>
      <c r="I126" s="37"/>
      <c r="J126" s="37"/>
      <c r="K126" s="37"/>
      <c r="L126" s="37"/>
      <c r="M126" s="37"/>
      <c r="N126" s="37"/>
      <c r="O126" s="37"/>
    </row>
    <row r="127" spans="3:15">
      <c r="C127" s="8"/>
      <c r="D127" s="8"/>
      <c r="E127" s="8"/>
      <c r="F127" s="8"/>
      <c r="G127" s="8"/>
      <c r="H127" s="8"/>
      <c r="I127" s="37"/>
      <c r="J127" s="37"/>
      <c r="K127" s="37"/>
      <c r="L127" s="37"/>
      <c r="M127" s="37"/>
      <c r="N127" s="37"/>
      <c r="O127" s="37"/>
    </row>
    <row r="128" spans="3:15">
      <c r="C128" s="8"/>
      <c r="D128" s="8"/>
      <c r="E128" s="8"/>
      <c r="F128" s="8"/>
      <c r="G128" s="8"/>
      <c r="H128" s="8"/>
      <c r="I128" s="37"/>
      <c r="J128" s="37"/>
      <c r="K128" s="37"/>
      <c r="L128" s="37"/>
      <c r="M128" s="37"/>
      <c r="N128" s="37"/>
      <c r="O128" s="37"/>
    </row>
    <row r="129" spans="3:15">
      <c r="C129" s="8"/>
      <c r="D129" s="8"/>
      <c r="E129" s="8"/>
      <c r="F129" s="8"/>
      <c r="G129" s="8"/>
      <c r="H129" s="8"/>
      <c r="I129" s="37"/>
      <c r="J129" s="37"/>
      <c r="K129" s="37"/>
      <c r="L129" s="37"/>
      <c r="M129" s="37"/>
      <c r="N129" s="37"/>
      <c r="O129" s="37"/>
    </row>
    <row r="130" spans="3:15">
      <c r="C130" s="8"/>
      <c r="D130" s="8"/>
      <c r="E130" s="8"/>
      <c r="F130" s="8"/>
      <c r="G130" s="8"/>
      <c r="H130" s="8"/>
      <c r="I130" s="37"/>
      <c r="J130" s="37"/>
      <c r="K130" s="37"/>
      <c r="L130" s="37"/>
      <c r="M130" s="37"/>
      <c r="N130" s="37"/>
      <c r="O130" s="37"/>
    </row>
    <row r="131" spans="3:15">
      <c r="C131" s="8"/>
      <c r="D131" s="8"/>
      <c r="E131" s="8"/>
      <c r="F131" s="8"/>
      <c r="G131" s="8"/>
      <c r="H131" s="8"/>
      <c r="I131" s="37"/>
      <c r="J131" s="37"/>
      <c r="K131" s="37"/>
      <c r="L131" s="37"/>
      <c r="M131" s="37"/>
      <c r="N131" s="37"/>
      <c r="O131" s="37"/>
    </row>
    <row r="132" spans="3:15">
      <c r="C132" s="8"/>
      <c r="D132" s="8"/>
      <c r="E132" s="8"/>
      <c r="F132" s="8"/>
      <c r="G132" s="8"/>
      <c r="H132" s="8"/>
      <c r="I132" s="37"/>
      <c r="J132" s="37"/>
      <c r="K132" s="37"/>
      <c r="L132" s="37"/>
      <c r="M132" s="37"/>
      <c r="N132" s="37"/>
      <c r="O132" s="37"/>
    </row>
    <row r="133" spans="3:15">
      <c r="C133" s="8"/>
      <c r="D133" s="8"/>
      <c r="E133" s="8"/>
      <c r="F133" s="8"/>
      <c r="G133" s="8"/>
      <c r="H133" s="8"/>
      <c r="I133" s="37"/>
      <c r="J133" s="37"/>
      <c r="K133" s="37"/>
      <c r="L133" s="37"/>
      <c r="M133" s="37"/>
      <c r="N133" s="37"/>
      <c r="O133" s="37"/>
    </row>
    <row r="134" spans="3:15">
      <c r="C134" s="8"/>
      <c r="D134" s="8"/>
      <c r="E134" s="8"/>
      <c r="F134" s="8"/>
      <c r="G134" s="8"/>
      <c r="H134" s="8"/>
      <c r="I134" s="37"/>
      <c r="J134" s="37"/>
      <c r="K134" s="37"/>
      <c r="L134" s="37"/>
      <c r="M134" s="37"/>
      <c r="N134" s="37"/>
      <c r="O134" s="37"/>
    </row>
    <row r="135" spans="3:15">
      <c r="C135" s="8"/>
      <c r="D135" s="8"/>
      <c r="E135" s="8"/>
      <c r="F135" s="8"/>
      <c r="G135" s="8"/>
      <c r="H135" s="8"/>
      <c r="I135" s="37"/>
      <c r="J135" s="37"/>
      <c r="K135" s="37"/>
      <c r="L135" s="37"/>
      <c r="M135" s="37"/>
      <c r="N135" s="37"/>
      <c r="O135" s="37"/>
    </row>
    <row r="136" spans="3:15">
      <c r="C136" s="8"/>
      <c r="D136" s="8"/>
      <c r="E136" s="8"/>
      <c r="F136" s="8"/>
      <c r="G136" s="8"/>
      <c r="H136" s="8"/>
      <c r="I136" s="37"/>
      <c r="J136" s="37"/>
      <c r="K136" s="37"/>
      <c r="L136" s="37"/>
      <c r="M136" s="37"/>
      <c r="N136" s="37"/>
      <c r="O136" s="37"/>
    </row>
    <row r="137" spans="3:15">
      <c r="C137" s="8"/>
      <c r="D137" s="8"/>
      <c r="E137" s="8"/>
      <c r="F137" s="8"/>
      <c r="G137" s="8"/>
      <c r="H137" s="8"/>
      <c r="I137" s="37"/>
      <c r="J137" s="37"/>
      <c r="K137" s="37"/>
      <c r="L137" s="37"/>
      <c r="M137" s="37"/>
      <c r="N137" s="37"/>
      <c r="O137" s="37"/>
    </row>
    <row r="138" spans="3:15">
      <c r="C138" s="8"/>
      <c r="D138" s="8"/>
      <c r="E138" s="8"/>
      <c r="F138" s="8"/>
      <c r="G138" s="8"/>
      <c r="H138" s="8"/>
      <c r="I138" s="37"/>
      <c r="J138" s="37"/>
      <c r="K138" s="37"/>
      <c r="L138" s="37"/>
      <c r="M138" s="37"/>
      <c r="N138" s="37"/>
      <c r="O138" s="37"/>
    </row>
    <row r="139" spans="3:15">
      <c r="C139" s="8"/>
      <c r="D139" s="8"/>
      <c r="E139" s="8"/>
      <c r="F139" s="8"/>
      <c r="G139" s="8"/>
      <c r="H139" s="8"/>
      <c r="I139" s="37"/>
      <c r="J139" s="37"/>
      <c r="K139" s="37"/>
      <c r="L139" s="37"/>
      <c r="M139" s="37"/>
      <c r="N139" s="37"/>
      <c r="O139" s="37"/>
    </row>
    <row r="140" spans="3:15">
      <c r="C140" s="8"/>
      <c r="D140" s="8"/>
      <c r="E140" s="8"/>
      <c r="F140" s="8"/>
      <c r="G140" s="8"/>
      <c r="H140" s="8"/>
      <c r="I140" s="37"/>
      <c r="J140" s="37"/>
      <c r="K140" s="37"/>
      <c r="L140" s="37"/>
      <c r="M140" s="37"/>
      <c r="N140" s="37"/>
      <c r="O140" s="37"/>
    </row>
    <row r="141" spans="3:15">
      <c r="C141" s="8"/>
      <c r="D141" s="8"/>
      <c r="E141" s="8"/>
      <c r="F141" s="8"/>
      <c r="G141" s="8"/>
      <c r="H141" s="8"/>
      <c r="I141" s="37"/>
      <c r="J141" s="37"/>
      <c r="K141" s="37"/>
      <c r="L141" s="37"/>
      <c r="M141" s="37"/>
      <c r="N141" s="37"/>
      <c r="O141" s="37"/>
    </row>
    <row r="142" spans="3:15">
      <c r="C142" s="8"/>
      <c r="D142" s="8"/>
      <c r="E142" s="8"/>
      <c r="F142" s="8"/>
      <c r="G142" s="8"/>
      <c r="H142" s="8"/>
      <c r="I142" s="37"/>
      <c r="J142" s="37"/>
      <c r="K142" s="37"/>
      <c r="L142" s="37"/>
      <c r="M142" s="37"/>
      <c r="N142" s="37"/>
      <c r="O142" s="37"/>
    </row>
    <row r="143" spans="3:15">
      <c r="C143" s="8"/>
      <c r="D143" s="8"/>
      <c r="E143" s="8"/>
      <c r="F143" s="8"/>
      <c r="G143" s="8"/>
      <c r="H143" s="8"/>
      <c r="I143" s="37"/>
      <c r="J143" s="37"/>
      <c r="K143" s="37"/>
      <c r="L143" s="37"/>
      <c r="M143" s="37"/>
      <c r="N143" s="37"/>
      <c r="O143" s="37"/>
    </row>
    <row r="144" spans="3:15">
      <c r="C144" s="8"/>
      <c r="D144" s="8"/>
      <c r="E144" s="8"/>
      <c r="F144" s="8"/>
      <c r="G144" s="8"/>
      <c r="H144" s="8"/>
      <c r="I144" s="37"/>
      <c r="J144" s="37"/>
      <c r="K144" s="37"/>
      <c r="L144" s="37"/>
      <c r="M144" s="37"/>
      <c r="N144" s="37"/>
      <c r="O144" s="37"/>
    </row>
    <row r="145" spans="3:15">
      <c r="C145" s="8"/>
      <c r="D145" s="8"/>
      <c r="E145" s="8"/>
      <c r="F145" s="8"/>
      <c r="G145" s="8"/>
      <c r="H145" s="8"/>
      <c r="I145" s="37"/>
      <c r="J145" s="37"/>
      <c r="K145" s="37"/>
      <c r="L145" s="37"/>
      <c r="M145" s="37"/>
      <c r="N145" s="37"/>
      <c r="O145" s="37"/>
    </row>
    <row r="146" spans="3:15">
      <c r="C146" s="8"/>
      <c r="D146" s="8"/>
      <c r="E146" s="8"/>
      <c r="F146" s="8"/>
      <c r="G146" s="8"/>
      <c r="H146" s="8"/>
      <c r="I146" s="37"/>
      <c r="J146" s="37"/>
      <c r="K146" s="37"/>
      <c r="L146" s="37"/>
      <c r="M146" s="37"/>
      <c r="N146" s="37"/>
      <c r="O146" s="37"/>
    </row>
    <row r="147" spans="3:15">
      <c r="C147" s="8"/>
      <c r="D147" s="8"/>
      <c r="E147" s="8"/>
      <c r="F147" s="8"/>
      <c r="G147" s="8"/>
      <c r="H147" s="8"/>
      <c r="I147" s="37"/>
      <c r="J147" s="37"/>
      <c r="K147" s="37"/>
      <c r="L147" s="37"/>
      <c r="M147" s="37"/>
      <c r="N147" s="37"/>
      <c r="O147" s="37"/>
    </row>
    <row r="148" spans="3:15">
      <c r="C148" s="8"/>
      <c r="D148" s="8"/>
      <c r="E148" s="8"/>
      <c r="F148" s="8"/>
      <c r="G148" s="8"/>
      <c r="H148" s="8"/>
      <c r="I148" s="37"/>
      <c r="J148" s="37"/>
      <c r="K148" s="37"/>
      <c r="L148" s="37"/>
      <c r="M148" s="37"/>
      <c r="N148" s="37"/>
      <c r="O148" s="37"/>
    </row>
    <row r="149" spans="3:15">
      <c r="C149" s="8"/>
      <c r="D149" s="8"/>
      <c r="E149" s="8"/>
      <c r="F149" s="8"/>
      <c r="G149" s="8"/>
      <c r="H149" s="8"/>
      <c r="I149" s="37"/>
      <c r="J149" s="37"/>
      <c r="K149" s="37"/>
      <c r="L149" s="37"/>
      <c r="M149" s="37"/>
      <c r="N149" s="37"/>
      <c r="O149" s="37"/>
    </row>
    <row r="150" spans="3:15">
      <c r="C150" s="8"/>
      <c r="D150" s="8"/>
      <c r="E150" s="8"/>
      <c r="F150" s="8"/>
      <c r="G150" s="8"/>
      <c r="H150" s="8"/>
      <c r="I150" s="37"/>
      <c r="J150" s="37"/>
      <c r="K150" s="37"/>
      <c r="L150" s="37"/>
      <c r="M150" s="37"/>
      <c r="N150" s="37"/>
      <c r="O150" s="37"/>
    </row>
    <row r="151" spans="3:15">
      <c r="C151" s="8"/>
      <c r="D151" s="8"/>
      <c r="E151" s="8"/>
      <c r="F151" s="8"/>
      <c r="G151" s="8"/>
      <c r="H151" s="8"/>
      <c r="I151" s="37"/>
      <c r="J151" s="37"/>
      <c r="K151" s="37"/>
      <c r="L151" s="37"/>
      <c r="M151" s="37"/>
      <c r="N151" s="37"/>
      <c r="O151" s="37"/>
    </row>
    <row r="152" spans="3:15">
      <c r="C152" s="8"/>
      <c r="D152" s="8"/>
      <c r="E152" s="8"/>
      <c r="F152" s="8"/>
      <c r="G152" s="8"/>
      <c r="H152" s="8"/>
      <c r="I152" s="37"/>
      <c r="J152" s="37"/>
      <c r="K152" s="37"/>
      <c r="L152" s="37"/>
      <c r="M152" s="37"/>
      <c r="N152" s="37"/>
      <c r="O152" s="37"/>
    </row>
    <row r="153" spans="3:15">
      <c r="C153" s="8"/>
      <c r="D153" s="8"/>
      <c r="E153" s="8"/>
      <c r="F153" s="8"/>
      <c r="G153" s="8"/>
      <c r="H153" s="8"/>
      <c r="I153" s="37"/>
      <c r="J153" s="37"/>
      <c r="K153" s="37"/>
      <c r="L153" s="37"/>
      <c r="M153" s="37"/>
      <c r="N153" s="37"/>
      <c r="O153" s="37"/>
    </row>
    <row r="154" spans="3:15">
      <c r="C154" s="8"/>
      <c r="D154" s="8"/>
      <c r="E154" s="8"/>
      <c r="F154" s="8"/>
      <c r="G154" s="8"/>
      <c r="H154" s="8"/>
      <c r="I154" s="37"/>
      <c r="J154" s="37"/>
      <c r="K154" s="37"/>
      <c r="L154" s="37"/>
      <c r="M154" s="37"/>
      <c r="N154" s="37"/>
      <c r="O154" s="37"/>
    </row>
    <row r="155" spans="3:15">
      <c r="C155" s="8"/>
      <c r="D155" s="8"/>
      <c r="E155" s="8"/>
      <c r="F155" s="8"/>
      <c r="G155" s="8"/>
      <c r="H155" s="8"/>
      <c r="I155" s="37"/>
      <c r="J155" s="37"/>
      <c r="K155" s="37"/>
      <c r="L155" s="37"/>
      <c r="M155" s="37"/>
      <c r="N155" s="37"/>
      <c r="O155" s="37"/>
    </row>
    <row r="156" spans="3:15">
      <c r="C156" s="8"/>
      <c r="D156" s="8"/>
      <c r="E156" s="8"/>
      <c r="F156" s="8"/>
      <c r="G156" s="8"/>
      <c r="H156" s="8"/>
      <c r="I156" s="37"/>
      <c r="J156" s="37"/>
      <c r="K156" s="37"/>
      <c r="L156" s="37"/>
      <c r="M156" s="37"/>
      <c r="N156" s="37"/>
      <c r="O156" s="37"/>
    </row>
    <row r="157" spans="3:15">
      <c r="C157" s="8"/>
      <c r="D157" s="8"/>
      <c r="E157" s="8"/>
      <c r="F157" s="8"/>
      <c r="G157" s="8"/>
      <c r="H157" s="8"/>
      <c r="I157" s="37"/>
      <c r="J157" s="37"/>
      <c r="K157" s="37"/>
      <c r="L157" s="37"/>
      <c r="M157" s="37"/>
      <c r="N157" s="37"/>
      <c r="O157" s="37"/>
    </row>
    <row r="158" spans="3:15">
      <c r="C158" s="8"/>
      <c r="D158" s="8"/>
      <c r="E158" s="8"/>
      <c r="F158" s="8"/>
      <c r="G158" s="8"/>
      <c r="H158" s="8"/>
      <c r="I158" s="37"/>
      <c r="J158" s="37"/>
      <c r="K158" s="37"/>
      <c r="L158" s="37"/>
      <c r="M158" s="37"/>
      <c r="N158" s="37"/>
      <c r="O158" s="37"/>
    </row>
    <row r="159" spans="3:15">
      <c r="C159" s="8"/>
      <c r="D159" s="8"/>
      <c r="E159" s="8"/>
      <c r="F159" s="8"/>
      <c r="G159" s="8"/>
      <c r="H159" s="8"/>
      <c r="I159" s="37"/>
      <c r="J159" s="37"/>
      <c r="K159" s="37"/>
      <c r="L159" s="37"/>
      <c r="M159" s="37"/>
      <c r="N159" s="37"/>
      <c r="O159" s="37"/>
    </row>
    <row r="160" spans="3:15">
      <c r="C160" s="8"/>
      <c r="D160" s="8"/>
      <c r="E160" s="8"/>
      <c r="F160" s="8"/>
      <c r="G160" s="8"/>
      <c r="H160" s="8"/>
      <c r="I160" s="37"/>
      <c r="J160" s="37"/>
      <c r="K160" s="37"/>
      <c r="L160" s="37"/>
      <c r="M160" s="37"/>
      <c r="N160" s="37"/>
      <c r="O160" s="37"/>
    </row>
    <row r="161" spans="3:15">
      <c r="C161" s="8"/>
      <c r="D161" s="8"/>
      <c r="E161" s="8"/>
      <c r="F161" s="8"/>
      <c r="G161" s="8"/>
      <c r="H161" s="8"/>
      <c r="I161" s="37"/>
      <c r="J161" s="37"/>
      <c r="K161" s="37"/>
      <c r="L161" s="37"/>
      <c r="M161" s="37"/>
      <c r="N161" s="37"/>
      <c r="O161" s="37"/>
    </row>
    <row r="162" spans="3:15">
      <c r="C162" s="8"/>
      <c r="D162" s="8"/>
      <c r="E162" s="8"/>
      <c r="F162" s="8"/>
      <c r="G162" s="8"/>
      <c r="H162" s="8"/>
      <c r="I162" s="37"/>
      <c r="J162" s="37"/>
      <c r="K162" s="37"/>
      <c r="L162" s="37"/>
      <c r="M162" s="37"/>
      <c r="N162" s="37"/>
      <c r="O162" s="37"/>
    </row>
    <row r="163" spans="3:15">
      <c r="C163" s="8"/>
      <c r="D163" s="8"/>
      <c r="E163" s="8"/>
      <c r="F163" s="8"/>
      <c r="G163" s="8"/>
      <c r="H163" s="8"/>
      <c r="I163" s="37"/>
      <c r="J163" s="37"/>
      <c r="K163" s="37"/>
      <c r="L163" s="37"/>
      <c r="M163" s="37"/>
      <c r="N163" s="37"/>
      <c r="O163" s="37"/>
    </row>
    <row r="164" spans="3:15">
      <c r="C164" s="8"/>
      <c r="D164" s="8"/>
      <c r="E164" s="8"/>
      <c r="F164" s="8"/>
      <c r="G164" s="8"/>
      <c r="H164" s="8"/>
      <c r="I164" s="37"/>
      <c r="J164" s="37"/>
      <c r="K164" s="37"/>
      <c r="L164" s="37"/>
      <c r="M164" s="37"/>
      <c r="N164" s="37"/>
      <c r="O164" s="37"/>
    </row>
    <row r="165" spans="3:15">
      <c r="C165" s="8"/>
      <c r="D165" s="8"/>
      <c r="E165" s="8"/>
      <c r="F165" s="8"/>
      <c r="G165" s="8"/>
      <c r="H165" s="8"/>
      <c r="I165" s="37"/>
      <c r="J165" s="37"/>
      <c r="K165" s="37"/>
      <c r="L165" s="37"/>
      <c r="M165" s="37"/>
      <c r="N165" s="37"/>
      <c r="O165" s="37"/>
    </row>
    <row r="166" spans="3:15">
      <c r="C166" s="8"/>
      <c r="D166" s="8"/>
      <c r="E166" s="8"/>
      <c r="F166" s="8"/>
      <c r="G166" s="8"/>
      <c r="H166" s="8"/>
      <c r="I166" s="37"/>
      <c r="J166" s="37"/>
      <c r="K166" s="37"/>
      <c r="L166" s="37"/>
      <c r="M166" s="37"/>
      <c r="N166" s="37"/>
      <c r="O166" s="37"/>
    </row>
    <row r="167" spans="3:15">
      <c r="C167" s="8"/>
      <c r="D167" s="8"/>
      <c r="E167" s="8"/>
      <c r="F167" s="8"/>
      <c r="G167" s="8"/>
      <c r="H167" s="8"/>
      <c r="I167" s="37"/>
      <c r="J167" s="37"/>
      <c r="K167" s="37"/>
      <c r="L167" s="37"/>
      <c r="M167" s="37"/>
      <c r="N167" s="37"/>
      <c r="O167" s="37"/>
    </row>
    <row r="168" spans="3:15">
      <c r="C168" s="8"/>
      <c r="D168" s="8"/>
      <c r="E168" s="8"/>
      <c r="F168" s="8"/>
      <c r="G168" s="8"/>
      <c r="H168" s="8"/>
      <c r="I168" s="37"/>
      <c r="J168" s="37"/>
      <c r="K168" s="37"/>
      <c r="L168" s="37"/>
      <c r="M168" s="37"/>
      <c r="N168" s="37"/>
      <c r="O168" s="37"/>
    </row>
    <row r="169" spans="3:15">
      <c r="C169" s="8"/>
      <c r="D169" s="8"/>
      <c r="E169" s="8"/>
      <c r="F169" s="8"/>
      <c r="G169" s="8"/>
      <c r="H169" s="8"/>
      <c r="I169" s="37"/>
      <c r="J169" s="37"/>
      <c r="K169" s="37"/>
      <c r="L169" s="37"/>
      <c r="M169" s="37"/>
      <c r="N169" s="37"/>
      <c r="O169" s="37"/>
    </row>
    <row r="170" spans="3:15">
      <c r="C170" s="8"/>
      <c r="D170" s="8"/>
      <c r="E170" s="8"/>
      <c r="F170" s="8"/>
      <c r="G170" s="8"/>
      <c r="H170" s="8"/>
      <c r="I170" s="37"/>
      <c r="J170" s="37"/>
      <c r="K170" s="37"/>
      <c r="L170" s="37"/>
      <c r="M170" s="37"/>
      <c r="N170" s="37"/>
      <c r="O170" s="37"/>
    </row>
    <row r="171" spans="3:15">
      <c r="C171" s="8"/>
      <c r="D171" s="8"/>
      <c r="E171" s="8"/>
      <c r="F171" s="8"/>
      <c r="G171" s="8"/>
      <c r="H171" s="8"/>
      <c r="I171" s="37"/>
      <c r="J171" s="37"/>
      <c r="K171" s="37"/>
      <c r="L171" s="37"/>
      <c r="M171" s="37"/>
      <c r="N171" s="37"/>
      <c r="O171" s="37"/>
    </row>
    <row r="172" spans="3:15">
      <c r="C172" s="8"/>
      <c r="D172" s="8"/>
      <c r="E172" s="8"/>
      <c r="F172" s="8"/>
      <c r="G172" s="8"/>
      <c r="H172" s="8"/>
      <c r="I172" s="37"/>
      <c r="J172" s="37"/>
      <c r="K172" s="37"/>
      <c r="L172" s="37"/>
      <c r="M172" s="37"/>
      <c r="N172" s="37"/>
      <c r="O172" s="37"/>
    </row>
    <row r="173" spans="3:15">
      <c r="C173" s="8"/>
      <c r="D173" s="8"/>
      <c r="E173" s="8"/>
      <c r="F173" s="8"/>
      <c r="G173" s="8"/>
      <c r="H173" s="8"/>
      <c r="I173" s="37"/>
      <c r="J173" s="37"/>
      <c r="K173" s="37"/>
      <c r="L173" s="37"/>
      <c r="M173" s="37"/>
      <c r="N173" s="37"/>
      <c r="O173" s="37"/>
    </row>
    <row r="174" spans="3:15">
      <c r="C174" s="8"/>
      <c r="D174" s="8"/>
      <c r="E174" s="8"/>
      <c r="F174" s="8"/>
      <c r="G174" s="8"/>
      <c r="H174" s="8"/>
      <c r="I174" s="37"/>
      <c r="J174" s="37"/>
      <c r="K174" s="37"/>
      <c r="L174" s="37"/>
      <c r="M174" s="37"/>
      <c r="N174" s="37"/>
      <c r="O174" s="37"/>
    </row>
    <row r="175" spans="3:15">
      <c r="C175" s="8"/>
      <c r="D175" s="8"/>
      <c r="E175" s="8"/>
      <c r="F175" s="8"/>
      <c r="G175" s="8"/>
      <c r="H175" s="8"/>
      <c r="I175" s="37"/>
      <c r="J175" s="37"/>
      <c r="K175" s="37"/>
      <c r="L175" s="37"/>
      <c r="M175" s="37"/>
      <c r="N175" s="37"/>
      <c r="O175" s="37"/>
    </row>
    <row r="176" spans="3:15">
      <c r="C176" s="8"/>
      <c r="D176" s="8"/>
      <c r="E176" s="8"/>
      <c r="F176" s="8"/>
      <c r="G176" s="8"/>
      <c r="H176" s="8"/>
      <c r="I176" s="37"/>
      <c r="J176" s="37"/>
      <c r="K176" s="37"/>
      <c r="L176" s="37"/>
      <c r="M176" s="37"/>
      <c r="N176" s="37"/>
      <c r="O176" s="37"/>
    </row>
    <row r="177" spans="3:15">
      <c r="C177" s="8"/>
      <c r="D177" s="8"/>
      <c r="E177" s="8"/>
      <c r="F177" s="8"/>
      <c r="G177" s="8"/>
      <c r="H177" s="8"/>
      <c r="I177" s="37"/>
      <c r="J177" s="37"/>
      <c r="K177" s="37"/>
      <c r="L177" s="37"/>
      <c r="M177" s="37"/>
      <c r="N177" s="37"/>
      <c r="O177" s="37"/>
    </row>
    <row r="178" spans="3:15">
      <c r="C178" s="8"/>
      <c r="D178" s="8"/>
      <c r="E178" s="8"/>
      <c r="F178" s="8"/>
      <c r="G178" s="8"/>
      <c r="H178" s="8"/>
      <c r="I178" s="37"/>
      <c r="J178" s="37"/>
      <c r="K178" s="37"/>
      <c r="L178" s="37"/>
      <c r="M178" s="37"/>
      <c r="N178" s="37"/>
      <c r="O178" s="37"/>
    </row>
    <row r="179" spans="3:15">
      <c r="C179" s="8"/>
      <c r="D179" s="8"/>
      <c r="E179" s="8"/>
      <c r="F179" s="8"/>
      <c r="G179" s="8"/>
      <c r="H179" s="8"/>
      <c r="I179" s="37"/>
      <c r="J179" s="37"/>
      <c r="K179" s="37"/>
      <c r="L179" s="37"/>
      <c r="M179" s="37"/>
      <c r="N179" s="37"/>
      <c r="O179" s="37"/>
    </row>
    <row r="180" spans="3:15">
      <c r="C180" s="8"/>
      <c r="D180" s="8"/>
      <c r="E180" s="8"/>
      <c r="F180" s="8"/>
      <c r="G180" s="8"/>
      <c r="H180" s="8"/>
      <c r="I180" s="37"/>
      <c r="J180" s="37"/>
      <c r="K180" s="37"/>
      <c r="L180" s="37"/>
      <c r="M180" s="37"/>
      <c r="N180" s="37"/>
      <c r="O180" s="37"/>
    </row>
    <row r="181" spans="3:15">
      <c r="C181" s="8"/>
      <c r="D181" s="8"/>
      <c r="E181" s="8"/>
      <c r="F181" s="8"/>
      <c r="G181" s="8"/>
      <c r="H181" s="8"/>
      <c r="I181" s="37"/>
      <c r="J181" s="37"/>
      <c r="K181" s="37"/>
      <c r="L181" s="37"/>
      <c r="M181" s="37"/>
      <c r="N181" s="37"/>
      <c r="O181" s="37"/>
    </row>
    <row r="182" spans="3:15">
      <c r="C182" s="8"/>
      <c r="D182" s="8"/>
      <c r="E182" s="8"/>
      <c r="F182" s="8"/>
      <c r="G182" s="8"/>
      <c r="H182" s="8"/>
      <c r="I182" s="37"/>
      <c r="J182" s="37"/>
      <c r="K182" s="37"/>
      <c r="L182" s="37"/>
      <c r="M182" s="37"/>
      <c r="N182" s="37"/>
      <c r="O182" s="37"/>
    </row>
    <row r="183" spans="3:15">
      <c r="C183" s="8"/>
      <c r="D183" s="8"/>
      <c r="E183" s="8"/>
      <c r="F183" s="8"/>
      <c r="G183" s="8"/>
      <c r="H183" s="8"/>
      <c r="I183" s="37"/>
      <c r="J183" s="37"/>
      <c r="K183" s="37"/>
      <c r="L183" s="37"/>
      <c r="M183" s="37"/>
      <c r="N183" s="37"/>
      <c r="O183" s="37"/>
    </row>
    <row r="184" spans="3:15">
      <c r="C184" s="8"/>
      <c r="D184" s="8"/>
      <c r="E184" s="8"/>
      <c r="F184" s="8"/>
      <c r="G184" s="8"/>
      <c r="H184" s="8"/>
      <c r="I184" s="37"/>
      <c r="J184" s="37"/>
      <c r="K184" s="37"/>
      <c r="L184" s="37"/>
      <c r="M184" s="37"/>
      <c r="N184" s="37"/>
      <c r="O184" s="37"/>
    </row>
    <row r="185" spans="3:15">
      <c r="C185" s="8"/>
      <c r="D185" s="8"/>
      <c r="E185" s="8"/>
      <c r="F185" s="8"/>
      <c r="G185" s="8"/>
      <c r="H185" s="8"/>
      <c r="I185" s="37"/>
      <c r="J185" s="37"/>
      <c r="K185" s="37"/>
      <c r="L185" s="37"/>
      <c r="M185" s="37"/>
      <c r="N185" s="37"/>
      <c r="O185" s="37"/>
    </row>
    <row r="186" spans="3:15">
      <c r="C186" s="8"/>
      <c r="D186" s="8"/>
      <c r="E186" s="8"/>
      <c r="F186" s="8"/>
      <c r="G186" s="8"/>
      <c r="H186" s="8"/>
      <c r="I186" s="37"/>
      <c r="J186" s="37"/>
      <c r="K186" s="37"/>
      <c r="L186" s="37"/>
      <c r="M186" s="37"/>
      <c r="N186" s="37"/>
      <c r="O186" s="37"/>
    </row>
    <row r="187" spans="3:15">
      <c r="C187" s="8"/>
      <c r="D187" s="8"/>
      <c r="E187" s="8"/>
      <c r="F187" s="8"/>
      <c r="G187" s="8"/>
      <c r="H187" s="8"/>
      <c r="I187" s="37"/>
      <c r="J187" s="37"/>
      <c r="K187" s="37"/>
      <c r="L187" s="37"/>
      <c r="M187" s="37"/>
      <c r="N187" s="37"/>
      <c r="O187" s="37"/>
    </row>
    <row r="188" spans="3:15">
      <c r="C188" s="8"/>
      <c r="D188" s="8"/>
      <c r="E188" s="8"/>
      <c r="F188" s="8"/>
      <c r="G188" s="8"/>
      <c r="H188" s="8"/>
      <c r="I188" s="37"/>
      <c r="J188" s="37"/>
      <c r="K188" s="37"/>
      <c r="L188" s="37"/>
      <c r="M188" s="37"/>
      <c r="N188" s="37"/>
      <c r="O188" s="37"/>
    </row>
    <row r="189" spans="3:15">
      <c r="C189" s="8"/>
      <c r="D189" s="8"/>
      <c r="E189" s="8"/>
      <c r="F189" s="8"/>
      <c r="G189" s="8"/>
      <c r="H189" s="8"/>
      <c r="I189" s="37"/>
      <c r="J189" s="37"/>
      <c r="K189" s="37"/>
      <c r="L189" s="37"/>
      <c r="M189" s="37"/>
      <c r="N189" s="37"/>
      <c r="O189" s="37"/>
    </row>
    <row r="190" spans="3:15">
      <c r="C190" s="8"/>
      <c r="D190" s="8"/>
      <c r="E190" s="8"/>
      <c r="F190" s="8"/>
      <c r="G190" s="8"/>
      <c r="H190" s="8"/>
      <c r="I190" s="37"/>
      <c r="J190" s="37"/>
      <c r="K190" s="37"/>
      <c r="L190" s="37"/>
      <c r="M190" s="37"/>
      <c r="N190" s="37"/>
      <c r="O190" s="37"/>
    </row>
    <row r="191" spans="3:15">
      <c r="C191" s="8"/>
      <c r="D191" s="8"/>
      <c r="E191" s="8"/>
      <c r="F191" s="8"/>
      <c r="G191" s="8"/>
      <c r="H191" s="8"/>
      <c r="I191" s="37"/>
      <c r="J191" s="37"/>
      <c r="K191" s="37"/>
      <c r="L191" s="37"/>
      <c r="M191" s="37"/>
      <c r="N191" s="37"/>
      <c r="O191" s="37"/>
    </row>
    <row r="192" spans="3:15">
      <c r="C192" s="8"/>
      <c r="D192" s="8"/>
      <c r="E192" s="8"/>
      <c r="F192" s="8"/>
      <c r="G192" s="8"/>
      <c r="H192" s="8"/>
      <c r="I192" s="37"/>
      <c r="J192" s="37"/>
      <c r="K192" s="37"/>
      <c r="L192" s="37"/>
      <c r="M192" s="37"/>
      <c r="N192" s="37"/>
      <c r="O192" s="37"/>
    </row>
    <row r="193" spans="3:15">
      <c r="C193" s="8"/>
      <c r="D193" s="8"/>
      <c r="E193" s="8"/>
      <c r="F193" s="8"/>
      <c r="G193" s="8"/>
      <c r="H193" s="8"/>
      <c r="I193" s="37"/>
      <c r="J193" s="37"/>
      <c r="K193" s="37"/>
      <c r="L193" s="37"/>
      <c r="M193" s="37"/>
      <c r="N193" s="37"/>
      <c r="O193" s="37"/>
    </row>
    <row r="194" spans="3:15">
      <c r="C194" s="8"/>
      <c r="D194" s="8"/>
      <c r="E194" s="8"/>
      <c r="F194" s="8"/>
      <c r="G194" s="8"/>
      <c r="H194" s="8"/>
      <c r="I194" s="37"/>
      <c r="J194" s="37"/>
      <c r="K194" s="37"/>
      <c r="L194" s="37"/>
      <c r="M194" s="37"/>
      <c r="N194" s="37"/>
      <c r="O194" s="37"/>
    </row>
    <row r="195" spans="3:15">
      <c r="C195" s="8"/>
      <c r="D195" s="8"/>
      <c r="E195" s="8"/>
      <c r="F195" s="8"/>
      <c r="G195" s="8"/>
      <c r="H195" s="8"/>
      <c r="I195" s="37"/>
      <c r="J195" s="37"/>
      <c r="K195" s="37"/>
      <c r="L195" s="37"/>
      <c r="M195" s="37"/>
      <c r="N195" s="37"/>
      <c r="O195" s="37"/>
    </row>
    <row r="196" spans="3:15">
      <c r="C196" s="8"/>
      <c r="D196" s="8"/>
      <c r="E196" s="8"/>
      <c r="F196" s="8"/>
      <c r="G196" s="8"/>
      <c r="H196" s="8"/>
      <c r="I196" s="37"/>
      <c r="J196" s="37"/>
      <c r="K196" s="37"/>
      <c r="L196" s="37"/>
      <c r="M196" s="37"/>
      <c r="N196" s="37"/>
      <c r="O196" s="37"/>
    </row>
    <row r="197" spans="3:15">
      <c r="C197" s="8"/>
      <c r="D197" s="8"/>
      <c r="E197" s="8"/>
      <c r="F197" s="8"/>
      <c r="G197" s="8"/>
      <c r="H197" s="8"/>
      <c r="I197" s="37"/>
      <c r="J197" s="37"/>
      <c r="K197" s="37"/>
      <c r="L197" s="37"/>
      <c r="M197" s="37"/>
      <c r="N197" s="37"/>
      <c r="O197" s="37"/>
    </row>
    <row r="198" spans="3:15">
      <c r="C198" s="8"/>
      <c r="D198" s="8"/>
      <c r="E198" s="8"/>
      <c r="F198" s="8"/>
      <c r="G198" s="8"/>
      <c r="H198" s="8"/>
      <c r="I198" s="37"/>
      <c r="J198" s="37"/>
      <c r="K198" s="37"/>
      <c r="L198" s="37"/>
      <c r="M198" s="37"/>
      <c r="N198" s="37"/>
      <c r="O198" s="37"/>
    </row>
    <row r="199" spans="3:15">
      <c r="C199" s="8"/>
      <c r="D199" s="8"/>
      <c r="E199" s="8"/>
      <c r="F199" s="8"/>
      <c r="G199" s="8"/>
      <c r="H199" s="8"/>
      <c r="I199" s="37"/>
      <c r="J199" s="37"/>
      <c r="K199" s="37"/>
      <c r="L199" s="37"/>
      <c r="M199" s="37"/>
      <c r="N199" s="37"/>
      <c r="O199" s="37"/>
    </row>
    <row r="200" spans="3:15">
      <c r="C200" s="8"/>
      <c r="D200" s="8"/>
      <c r="E200" s="8"/>
      <c r="F200" s="8"/>
      <c r="G200" s="8"/>
      <c r="H200" s="8"/>
      <c r="I200" s="37"/>
      <c r="J200" s="37"/>
      <c r="K200" s="37"/>
      <c r="L200" s="37"/>
      <c r="M200" s="37"/>
      <c r="N200" s="37"/>
      <c r="O200" s="37"/>
    </row>
    <row r="201" spans="3:15">
      <c r="C201" s="8"/>
      <c r="D201" s="8"/>
      <c r="E201" s="8"/>
      <c r="F201" s="8"/>
      <c r="G201" s="8"/>
      <c r="H201" s="8"/>
      <c r="I201" s="37"/>
      <c r="J201" s="37"/>
      <c r="K201" s="37"/>
      <c r="L201" s="37"/>
      <c r="M201" s="37"/>
      <c r="N201" s="37"/>
      <c r="O201" s="37"/>
    </row>
    <row r="202" spans="3:15">
      <c r="C202" s="8"/>
      <c r="D202" s="8"/>
      <c r="E202" s="8"/>
      <c r="F202" s="8"/>
      <c r="G202" s="8"/>
      <c r="H202" s="8"/>
      <c r="I202" s="37"/>
      <c r="J202" s="37"/>
      <c r="K202" s="37"/>
      <c r="L202" s="37"/>
      <c r="M202" s="37"/>
      <c r="N202" s="37"/>
      <c r="O202" s="37"/>
    </row>
    <row r="203" spans="3:15">
      <c r="C203" s="8"/>
      <c r="D203" s="8"/>
      <c r="E203" s="8"/>
      <c r="F203" s="8"/>
      <c r="G203" s="8"/>
      <c r="H203" s="8"/>
      <c r="I203" s="37"/>
      <c r="J203" s="37"/>
      <c r="K203" s="37"/>
      <c r="L203" s="37"/>
      <c r="M203" s="37"/>
      <c r="N203" s="37"/>
      <c r="O203" s="37"/>
    </row>
    <row r="204" spans="3:15">
      <c r="C204" s="8"/>
      <c r="D204" s="8"/>
      <c r="E204" s="8"/>
      <c r="F204" s="8"/>
      <c r="G204" s="8"/>
      <c r="H204" s="8"/>
      <c r="I204" s="37"/>
      <c r="J204" s="37"/>
      <c r="K204" s="37"/>
      <c r="L204" s="37"/>
      <c r="M204" s="37"/>
      <c r="N204" s="37"/>
      <c r="O204" s="37"/>
    </row>
    <row r="205" spans="3:15">
      <c r="C205" s="8"/>
      <c r="D205" s="8"/>
      <c r="E205" s="8"/>
      <c r="F205" s="8"/>
      <c r="G205" s="8"/>
      <c r="H205" s="8"/>
      <c r="I205" s="37"/>
      <c r="J205" s="37"/>
      <c r="K205" s="37"/>
      <c r="L205" s="37"/>
      <c r="M205" s="37"/>
      <c r="N205" s="37"/>
      <c r="O205" s="37"/>
    </row>
    <row r="206" spans="3:15">
      <c r="C206" s="8"/>
      <c r="D206" s="8"/>
      <c r="E206" s="8"/>
      <c r="F206" s="8"/>
      <c r="G206" s="8"/>
      <c r="H206" s="8"/>
      <c r="I206" s="37"/>
      <c r="J206" s="37"/>
      <c r="K206" s="37"/>
      <c r="L206" s="37"/>
      <c r="M206" s="37"/>
      <c r="N206" s="37"/>
      <c r="O206" s="37"/>
    </row>
    <row r="207" spans="3:15">
      <c r="C207" s="8"/>
      <c r="D207" s="8"/>
      <c r="E207" s="8"/>
      <c r="F207" s="8"/>
      <c r="G207" s="8"/>
      <c r="H207" s="8"/>
      <c r="I207" s="37"/>
      <c r="J207" s="37"/>
      <c r="K207" s="37"/>
      <c r="L207" s="37"/>
      <c r="M207" s="37"/>
      <c r="N207" s="37"/>
      <c r="O207" s="37"/>
    </row>
    <row r="208" spans="3:15">
      <c r="C208" s="8"/>
      <c r="D208" s="8"/>
      <c r="E208" s="8"/>
      <c r="F208" s="8"/>
      <c r="G208" s="8"/>
      <c r="H208" s="8"/>
      <c r="I208" s="37"/>
      <c r="J208" s="37"/>
      <c r="K208" s="37"/>
      <c r="L208" s="37"/>
      <c r="M208" s="37"/>
      <c r="N208" s="37"/>
      <c r="O208" s="37"/>
    </row>
    <row r="209" spans="3:15">
      <c r="C209" s="8"/>
      <c r="D209" s="8"/>
      <c r="E209" s="8"/>
      <c r="F209" s="8"/>
      <c r="G209" s="8"/>
      <c r="H209" s="8"/>
      <c r="I209" s="37"/>
      <c r="J209" s="37"/>
      <c r="K209" s="37"/>
      <c r="L209" s="37"/>
      <c r="M209" s="37"/>
      <c r="N209" s="37"/>
      <c r="O209" s="37"/>
    </row>
    <row r="210" spans="3:15">
      <c r="C210" s="8"/>
      <c r="D210" s="8"/>
      <c r="E210" s="8"/>
      <c r="F210" s="8"/>
      <c r="G210" s="8"/>
      <c r="H210" s="8"/>
      <c r="I210" s="37"/>
      <c r="J210" s="37"/>
      <c r="K210" s="37"/>
      <c r="L210" s="37"/>
      <c r="M210" s="37"/>
      <c r="N210" s="37"/>
      <c r="O210" s="37"/>
    </row>
    <row r="211" spans="3:15">
      <c r="C211" s="8"/>
      <c r="D211" s="8"/>
      <c r="E211" s="8"/>
      <c r="F211" s="8"/>
      <c r="G211" s="8"/>
      <c r="H211" s="8"/>
      <c r="I211" s="37"/>
      <c r="J211" s="37"/>
      <c r="K211" s="37"/>
      <c r="L211" s="37"/>
      <c r="M211" s="37"/>
      <c r="N211" s="37"/>
      <c r="O211" s="37"/>
    </row>
    <row r="212" spans="3:15">
      <c r="C212" s="8"/>
      <c r="D212" s="8"/>
      <c r="E212" s="8"/>
      <c r="F212" s="8"/>
      <c r="G212" s="8"/>
      <c r="H212" s="8"/>
      <c r="I212" s="37"/>
      <c r="J212" s="37"/>
      <c r="K212" s="37"/>
      <c r="L212" s="37"/>
      <c r="M212" s="37"/>
      <c r="N212" s="37"/>
      <c r="O212" s="37"/>
    </row>
    <row r="213" spans="3:15">
      <c r="C213" s="8"/>
      <c r="D213" s="8"/>
      <c r="E213" s="8"/>
      <c r="F213" s="8"/>
      <c r="G213" s="8"/>
      <c r="H213" s="8"/>
      <c r="I213" s="37"/>
      <c r="J213" s="37"/>
      <c r="K213" s="37"/>
      <c r="L213" s="37"/>
      <c r="M213" s="37"/>
      <c r="N213" s="37"/>
      <c r="O213" s="37"/>
    </row>
    <row r="214" spans="3:15">
      <c r="C214" s="8"/>
      <c r="D214" s="8"/>
      <c r="E214" s="8"/>
      <c r="F214" s="8"/>
      <c r="G214" s="8"/>
      <c r="H214" s="8"/>
      <c r="I214" s="37"/>
      <c r="J214" s="37"/>
      <c r="K214" s="37"/>
      <c r="L214" s="37"/>
      <c r="M214" s="37"/>
      <c r="N214" s="37"/>
      <c r="O214" s="37"/>
    </row>
    <row r="215" spans="3:15">
      <c r="C215" s="8"/>
      <c r="D215" s="8"/>
      <c r="E215" s="8"/>
      <c r="F215" s="8"/>
      <c r="G215" s="8"/>
      <c r="H215" s="8"/>
      <c r="I215" s="37"/>
      <c r="J215" s="37"/>
      <c r="K215" s="37"/>
      <c r="L215" s="37"/>
      <c r="M215" s="37"/>
      <c r="N215" s="37"/>
      <c r="O215" s="37"/>
    </row>
    <row r="216" spans="3:15">
      <c r="C216" s="8"/>
      <c r="D216" s="8"/>
      <c r="E216" s="8"/>
      <c r="F216" s="8"/>
      <c r="G216" s="8"/>
      <c r="H216" s="8"/>
      <c r="I216" s="37"/>
      <c r="J216" s="37"/>
      <c r="K216" s="37"/>
      <c r="L216" s="37"/>
      <c r="M216" s="37"/>
      <c r="N216" s="37"/>
      <c r="O216" s="37"/>
    </row>
    <row r="217" spans="3:15">
      <c r="C217" s="8"/>
      <c r="D217" s="8"/>
      <c r="E217" s="8"/>
      <c r="F217" s="8"/>
      <c r="G217" s="8"/>
      <c r="H217" s="8"/>
      <c r="I217" s="37"/>
      <c r="J217" s="37"/>
      <c r="K217" s="37"/>
      <c r="L217" s="37"/>
      <c r="M217" s="37"/>
      <c r="N217" s="37"/>
      <c r="O217" s="37"/>
    </row>
    <row r="218" spans="3:15">
      <c r="C218" s="8"/>
      <c r="D218" s="8"/>
      <c r="E218" s="8"/>
      <c r="F218" s="8"/>
      <c r="G218" s="8"/>
      <c r="H218" s="8"/>
      <c r="I218" s="37"/>
      <c r="J218" s="37"/>
      <c r="K218" s="37"/>
      <c r="L218" s="37"/>
      <c r="M218" s="37"/>
      <c r="N218" s="37"/>
      <c r="O218" s="37"/>
    </row>
    <row r="219" spans="3:15">
      <c r="C219" s="8"/>
      <c r="D219" s="8"/>
      <c r="E219" s="8"/>
      <c r="F219" s="8"/>
      <c r="G219" s="8"/>
      <c r="H219" s="8"/>
      <c r="I219" s="37"/>
      <c r="J219" s="37"/>
      <c r="K219" s="37"/>
      <c r="L219" s="37"/>
      <c r="M219" s="37"/>
      <c r="N219" s="37"/>
      <c r="O219" s="37"/>
    </row>
    <row r="220" spans="3:15">
      <c r="C220" s="8"/>
      <c r="D220" s="8"/>
      <c r="E220" s="8"/>
      <c r="F220" s="8"/>
      <c r="G220" s="8"/>
      <c r="H220" s="8"/>
      <c r="I220" s="37"/>
      <c r="J220" s="37"/>
      <c r="K220" s="37"/>
      <c r="L220" s="37"/>
      <c r="M220" s="37"/>
      <c r="N220" s="37"/>
      <c r="O220" s="37"/>
    </row>
    <row r="221" spans="3:15">
      <c r="C221" s="8"/>
      <c r="D221" s="8"/>
      <c r="E221" s="8"/>
      <c r="F221" s="8"/>
      <c r="G221" s="8"/>
      <c r="H221" s="8"/>
      <c r="I221" s="37"/>
      <c r="J221" s="37"/>
      <c r="K221" s="37"/>
      <c r="L221" s="37"/>
      <c r="M221" s="37"/>
      <c r="N221" s="37"/>
      <c r="O221" s="37"/>
    </row>
    <row r="222" spans="3:15">
      <c r="C222" s="8"/>
      <c r="D222" s="8"/>
      <c r="E222" s="8"/>
      <c r="F222" s="8"/>
      <c r="G222" s="8"/>
      <c r="H222" s="8"/>
      <c r="I222" s="37"/>
      <c r="J222" s="37"/>
      <c r="K222" s="37"/>
      <c r="L222" s="37"/>
      <c r="M222" s="37"/>
      <c r="N222" s="37"/>
      <c r="O222" s="37"/>
    </row>
    <row r="223" spans="3:15">
      <c r="C223" s="8"/>
      <c r="D223" s="8"/>
      <c r="E223" s="8"/>
      <c r="F223" s="8"/>
      <c r="G223" s="8"/>
      <c r="H223" s="8"/>
      <c r="I223" s="37"/>
      <c r="J223" s="37"/>
      <c r="K223" s="37"/>
      <c r="L223" s="37"/>
      <c r="M223" s="37"/>
      <c r="N223" s="37"/>
      <c r="O223" s="37"/>
    </row>
    <row r="224" spans="3:15">
      <c r="C224" s="8"/>
      <c r="D224" s="8"/>
      <c r="E224" s="8"/>
      <c r="F224" s="8"/>
      <c r="G224" s="8"/>
      <c r="H224" s="8"/>
      <c r="I224" s="37"/>
      <c r="J224" s="37"/>
      <c r="K224" s="37"/>
      <c r="L224" s="37"/>
      <c r="M224" s="37"/>
      <c r="N224" s="37"/>
      <c r="O224" s="37"/>
    </row>
    <row r="225" spans="3:15">
      <c r="C225" s="8"/>
      <c r="D225" s="8"/>
      <c r="E225" s="8"/>
      <c r="F225" s="8"/>
      <c r="G225" s="8"/>
      <c r="H225" s="8"/>
      <c r="I225" s="37"/>
      <c r="J225" s="37"/>
      <c r="K225" s="37"/>
      <c r="L225" s="37"/>
      <c r="M225" s="37"/>
      <c r="N225" s="37"/>
      <c r="O225" s="37"/>
    </row>
    <row r="226" spans="3:15">
      <c r="C226" s="8"/>
      <c r="D226" s="8"/>
      <c r="E226" s="8"/>
      <c r="F226" s="8"/>
      <c r="G226" s="8"/>
      <c r="H226" s="8"/>
      <c r="I226" s="37"/>
      <c r="J226" s="37"/>
      <c r="K226" s="37"/>
      <c r="L226" s="37"/>
      <c r="M226" s="37"/>
      <c r="N226" s="37"/>
      <c r="O226" s="37"/>
    </row>
    <row r="227" spans="3:15">
      <c r="C227" s="8"/>
      <c r="D227" s="8"/>
      <c r="E227" s="8"/>
      <c r="F227" s="8"/>
      <c r="G227" s="8"/>
      <c r="H227" s="8"/>
      <c r="I227" s="37"/>
      <c r="J227" s="37"/>
      <c r="K227" s="37"/>
      <c r="L227" s="37"/>
      <c r="M227" s="37"/>
      <c r="N227" s="37"/>
      <c r="O227" s="37"/>
    </row>
    <row r="228" spans="3:15">
      <c r="C228" s="8"/>
      <c r="D228" s="8"/>
      <c r="E228" s="8"/>
      <c r="F228" s="8"/>
      <c r="G228" s="8"/>
      <c r="H228" s="8"/>
      <c r="I228" s="37"/>
      <c r="J228" s="37"/>
      <c r="K228" s="37"/>
      <c r="L228" s="37"/>
      <c r="M228" s="37"/>
      <c r="N228" s="37"/>
      <c r="O228" s="37"/>
    </row>
    <row r="229" spans="3:15">
      <c r="C229" s="8"/>
      <c r="D229" s="8"/>
      <c r="E229" s="8"/>
      <c r="F229" s="8"/>
      <c r="G229" s="8"/>
      <c r="H229" s="8"/>
      <c r="I229" s="37"/>
      <c r="J229" s="37"/>
      <c r="K229" s="37"/>
      <c r="L229" s="37"/>
      <c r="M229" s="37"/>
      <c r="N229" s="37"/>
      <c r="O229" s="37"/>
    </row>
    <row r="230" spans="3:15">
      <c r="C230" s="8"/>
      <c r="D230" s="8"/>
      <c r="E230" s="8"/>
      <c r="F230" s="8"/>
      <c r="G230" s="8"/>
      <c r="H230" s="8"/>
      <c r="I230" s="37"/>
      <c r="J230" s="37"/>
      <c r="K230" s="37"/>
      <c r="L230" s="37"/>
      <c r="M230" s="37"/>
      <c r="N230" s="37"/>
      <c r="O230" s="37"/>
    </row>
    <row r="231" spans="3:15">
      <c r="C231" s="8"/>
      <c r="D231" s="8"/>
      <c r="E231" s="8"/>
      <c r="F231" s="8"/>
      <c r="G231" s="8"/>
      <c r="H231" s="8"/>
      <c r="I231" s="37"/>
      <c r="J231" s="37"/>
      <c r="K231" s="37"/>
      <c r="L231" s="37"/>
      <c r="M231" s="37"/>
      <c r="N231" s="37"/>
      <c r="O231" s="37"/>
    </row>
    <row r="232" spans="3:15">
      <c r="C232" s="8"/>
      <c r="D232" s="8"/>
      <c r="E232" s="8"/>
      <c r="F232" s="8"/>
      <c r="G232" s="8"/>
      <c r="H232" s="8"/>
      <c r="I232" s="37"/>
      <c r="J232" s="37"/>
      <c r="K232" s="37"/>
      <c r="L232" s="37"/>
      <c r="M232" s="37"/>
      <c r="N232" s="37"/>
      <c r="O232" s="37"/>
    </row>
    <row r="233" spans="3:15">
      <c r="C233" s="8"/>
      <c r="D233" s="8"/>
      <c r="E233" s="8"/>
      <c r="F233" s="8"/>
      <c r="G233" s="8"/>
      <c r="H233" s="8"/>
      <c r="I233" s="37"/>
      <c r="J233" s="37"/>
      <c r="K233" s="37"/>
      <c r="L233" s="37"/>
      <c r="M233" s="37"/>
      <c r="N233" s="37"/>
      <c r="O233" s="37"/>
    </row>
    <row r="234" spans="3:15">
      <c r="C234" s="8"/>
      <c r="D234" s="8"/>
      <c r="E234" s="8"/>
      <c r="F234" s="8"/>
      <c r="G234" s="8"/>
      <c r="H234" s="8"/>
      <c r="I234" s="37"/>
      <c r="J234" s="37"/>
      <c r="K234" s="37"/>
      <c r="L234" s="37"/>
      <c r="M234" s="37"/>
      <c r="N234" s="37"/>
      <c r="O234" s="37"/>
    </row>
    <row r="235" spans="3:15">
      <c r="C235" s="8"/>
      <c r="D235" s="8"/>
      <c r="E235" s="8"/>
      <c r="F235" s="8"/>
      <c r="G235" s="8"/>
      <c r="H235" s="8"/>
      <c r="I235" s="37"/>
      <c r="J235" s="37"/>
      <c r="K235" s="37"/>
      <c r="L235" s="37"/>
      <c r="M235" s="37"/>
      <c r="N235" s="37"/>
      <c r="O235" s="37"/>
    </row>
    <row r="236" spans="3:15">
      <c r="C236" s="8"/>
      <c r="D236" s="8"/>
      <c r="E236" s="8"/>
      <c r="F236" s="8"/>
      <c r="G236" s="8"/>
      <c r="H236" s="8"/>
      <c r="I236" s="37"/>
      <c r="J236" s="37"/>
      <c r="K236" s="37"/>
      <c r="L236" s="37"/>
      <c r="M236" s="37"/>
      <c r="N236" s="37"/>
      <c r="O236" s="37"/>
    </row>
    <row r="237" spans="3:15">
      <c r="C237" s="8"/>
      <c r="D237" s="8"/>
      <c r="E237" s="8"/>
      <c r="F237" s="8"/>
      <c r="G237" s="8"/>
      <c r="H237" s="8"/>
      <c r="I237" s="37"/>
      <c r="J237" s="37"/>
      <c r="K237" s="37"/>
      <c r="L237" s="37"/>
      <c r="M237" s="37"/>
      <c r="N237" s="37"/>
      <c r="O237" s="37"/>
    </row>
    <row r="238" spans="3:15">
      <c r="C238" s="8"/>
      <c r="D238" s="8"/>
      <c r="E238" s="8"/>
      <c r="F238" s="8"/>
      <c r="G238" s="8"/>
      <c r="H238" s="8"/>
      <c r="I238" s="37"/>
      <c r="J238" s="37"/>
      <c r="K238" s="37"/>
      <c r="L238" s="37"/>
      <c r="M238" s="37"/>
      <c r="N238" s="37"/>
      <c r="O238" s="37"/>
    </row>
    <row r="239" spans="3:15">
      <c r="C239" s="8"/>
      <c r="D239" s="8"/>
      <c r="E239" s="8"/>
      <c r="F239" s="8"/>
      <c r="G239" s="8"/>
      <c r="H239" s="8"/>
      <c r="I239" s="37"/>
      <c r="J239" s="37"/>
      <c r="K239" s="37"/>
      <c r="L239" s="37"/>
      <c r="M239" s="37"/>
      <c r="N239" s="37"/>
      <c r="O239" s="37"/>
    </row>
    <row r="240" spans="3:15">
      <c r="C240" s="8"/>
      <c r="D240" s="8"/>
      <c r="E240" s="8"/>
      <c r="F240" s="8"/>
      <c r="G240" s="8"/>
      <c r="H240" s="8"/>
      <c r="I240" s="37"/>
      <c r="J240" s="37"/>
      <c r="K240" s="37"/>
      <c r="L240" s="37"/>
      <c r="M240" s="37"/>
      <c r="N240" s="37"/>
      <c r="O240" s="37"/>
    </row>
    <row r="241" spans="3:15">
      <c r="C241" s="8"/>
      <c r="D241" s="8"/>
      <c r="E241" s="8"/>
      <c r="F241" s="8"/>
      <c r="G241" s="8"/>
      <c r="H241" s="8"/>
      <c r="I241" s="37"/>
      <c r="J241" s="37"/>
      <c r="K241" s="37"/>
      <c r="L241" s="37"/>
      <c r="M241" s="37"/>
      <c r="N241" s="37"/>
      <c r="O241" s="37"/>
    </row>
    <row r="242" spans="3:15">
      <c r="C242" s="8"/>
      <c r="D242" s="8"/>
      <c r="E242" s="8"/>
      <c r="F242" s="8"/>
      <c r="G242" s="8"/>
      <c r="H242" s="8"/>
      <c r="I242" s="37"/>
      <c r="J242" s="37"/>
      <c r="K242" s="37"/>
      <c r="L242" s="37"/>
      <c r="M242" s="37"/>
      <c r="N242" s="37"/>
      <c r="O242" s="37"/>
    </row>
    <row r="243" spans="3:15">
      <c r="C243" s="8"/>
      <c r="D243" s="8"/>
      <c r="E243" s="8"/>
      <c r="F243" s="8"/>
      <c r="G243" s="8"/>
      <c r="H243" s="8"/>
      <c r="I243" s="37"/>
      <c r="J243" s="37"/>
      <c r="K243" s="37"/>
      <c r="L243" s="37"/>
      <c r="M243" s="37"/>
      <c r="N243" s="37"/>
      <c r="O243" s="37"/>
    </row>
    <row r="244" spans="3:15">
      <c r="C244" s="8"/>
      <c r="D244" s="8"/>
      <c r="E244" s="8"/>
      <c r="F244" s="8"/>
      <c r="G244" s="8"/>
      <c r="H244" s="8"/>
      <c r="I244" s="37"/>
      <c r="J244" s="37"/>
      <c r="K244" s="37"/>
      <c r="L244" s="37"/>
      <c r="M244" s="37"/>
      <c r="N244" s="37"/>
      <c r="O244" s="37"/>
    </row>
    <row r="245" spans="3:15">
      <c r="C245" s="8"/>
      <c r="D245" s="8"/>
      <c r="E245" s="8"/>
      <c r="F245" s="8"/>
      <c r="G245" s="8"/>
      <c r="H245" s="8"/>
      <c r="I245" s="37"/>
      <c r="J245" s="37"/>
      <c r="K245" s="37"/>
      <c r="L245" s="37"/>
      <c r="M245" s="37"/>
      <c r="N245" s="37"/>
      <c r="O245" s="37"/>
    </row>
    <row r="246" spans="3:15">
      <c r="C246" s="8"/>
      <c r="D246" s="8"/>
      <c r="E246" s="8"/>
      <c r="F246" s="8"/>
      <c r="G246" s="8"/>
      <c r="H246" s="8"/>
      <c r="I246" s="37"/>
      <c r="J246" s="37"/>
      <c r="K246" s="37"/>
      <c r="L246" s="37"/>
      <c r="M246" s="37"/>
      <c r="N246" s="37"/>
      <c r="O246" s="37"/>
    </row>
    <row r="247" spans="3:15">
      <c r="C247" s="8"/>
      <c r="D247" s="8"/>
      <c r="E247" s="8"/>
      <c r="F247" s="8"/>
      <c r="G247" s="8"/>
      <c r="H247" s="8"/>
      <c r="I247" s="37"/>
      <c r="J247" s="37"/>
      <c r="K247" s="37"/>
      <c r="L247" s="37"/>
      <c r="M247" s="37"/>
      <c r="N247" s="37"/>
      <c r="O247" s="37"/>
    </row>
    <row r="248" spans="3:15">
      <c r="C248" s="8"/>
      <c r="D248" s="8"/>
      <c r="E248" s="8"/>
      <c r="F248" s="8"/>
      <c r="G248" s="8"/>
      <c r="H248" s="8"/>
      <c r="I248" s="37"/>
      <c r="J248" s="37"/>
      <c r="K248" s="37"/>
      <c r="L248" s="37"/>
      <c r="M248" s="37"/>
      <c r="N248" s="37"/>
      <c r="O248" s="37"/>
    </row>
    <row r="249" spans="3:15">
      <c r="C249" s="8"/>
      <c r="D249" s="8"/>
      <c r="E249" s="8"/>
      <c r="F249" s="8"/>
      <c r="G249" s="8"/>
      <c r="H249" s="8"/>
      <c r="I249" s="37"/>
      <c r="J249" s="37"/>
      <c r="K249" s="37"/>
      <c r="L249" s="37"/>
      <c r="M249" s="37"/>
      <c r="N249" s="37"/>
      <c r="O249" s="37"/>
    </row>
    <row r="250" spans="3:15">
      <c r="C250" s="8"/>
      <c r="D250" s="8"/>
      <c r="E250" s="8"/>
      <c r="F250" s="8"/>
      <c r="G250" s="8"/>
      <c r="H250" s="8"/>
      <c r="I250" s="37"/>
      <c r="J250" s="37"/>
      <c r="K250" s="37"/>
      <c r="L250" s="37"/>
      <c r="M250" s="37"/>
      <c r="N250" s="37"/>
      <c r="O250" s="37"/>
    </row>
    <row r="251" spans="3:15">
      <c r="C251" s="8"/>
      <c r="D251" s="8"/>
      <c r="E251" s="8"/>
      <c r="F251" s="8"/>
      <c r="G251" s="8"/>
      <c r="H251" s="8"/>
      <c r="I251" s="37"/>
      <c r="J251" s="37"/>
      <c r="K251" s="37"/>
      <c r="L251" s="37"/>
      <c r="M251" s="37"/>
      <c r="N251" s="37"/>
      <c r="O251" s="37"/>
    </row>
    <row r="252" spans="3:15">
      <c r="C252" s="8"/>
      <c r="D252" s="8"/>
      <c r="E252" s="8"/>
      <c r="F252" s="8"/>
      <c r="G252" s="8"/>
      <c r="H252" s="8"/>
      <c r="I252" s="37"/>
      <c r="J252" s="37"/>
      <c r="K252" s="37"/>
      <c r="L252" s="37"/>
      <c r="M252" s="37"/>
      <c r="N252" s="37"/>
      <c r="O252" s="37"/>
    </row>
    <row r="253" spans="3:15">
      <c r="C253" s="8"/>
      <c r="D253" s="8"/>
      <c r="E253" s="8"/>
      <c r="F253" s="8"/>
      <c r="G253" s="8"/>
      <c r="H253" s="8"/>
      <c r="I253" s="37"/>
      <c r="J253" s="37"/>
      <c r="K253" s="37"/>
      <c r="L253" s="37"/>
      <c r="M253" s="37"/>
      <c r="N253" s="37"/>
      <c r="O253" s="37"/>
    </row>
    <row r="254" spans="3:15">
      <c r="C254" s="8"/>
      <c r="D254" s="8"/>
      <c r="E254" s="8"/>
      <c r="F254" s="8"/>
      <c r="G254" s="8"/>
      <c r="H254" s="8"/>
      <c r="I254" s="37"/>
      <c r="J254" s="37"/>
      <c r="K254" s="37"/>
      <c r="L254" s="37"/>
      <c r="M254" s="37"/>
      <c r="N254" s="37"/>
      <c r="O254" s="37"/>
    </row>
    <row r="255" spans="3:15">
      <c r="C255" s="8"/>
      <c r="D255" s="8"/>
      <c r="E255" s="8"/>
      <c r="F255" s="8"/>
      <c r="G255" s="8"/>
      <c r="H255" s="8"/>
      <c r="I255" s="37"/>
      <c r="J255" s="37"/>
      <c r="K255" s="37"/>
      <c r="L255" s="37"/>
      <c r="M255" s="37"/>
      <c r="N255" s="37"/>
      <c r="O255" s="37"/>
    </row>
    <row r="256" spans="3:15">
      <c r="C256" s="8"/>
      <c r="D256" s="8"/>
      <c r="E256" s="8"/>
      <c r="F256" s="8"/>
      <c r="G256" s="8"/>
      <c r="H256" s="8"/>
      <c r="I256" s="37"/>
      <c r="J256" s="37"/>
      <c r="K256" s="37"/>
      <c r="L256" s="37"/>
      <c r="M256" s="37"/>
      <c r="N256" s="37"/>
      <c r="O256" s="37"/>
    </row>
    <row r="257" spans="3:15">
      <c r="C257" s="8"/>
      <c r="D257" s="8"/>
      <c r="E257" s="8"/>
      <c r="F257" s="8"/>
      <c r="G257" s="8"/>
      <c r="H257" s="8"/>
      <c r="I257" s="37"/>
      <c r="J257" s="37"/>
      <c r="K257" s="37"/>
      <c r="L257" s="37"/>
      <c r="M257" s="37"/>
      <c r="N257" s="37"/>
      <c r="O257" s="37"/>
    </row>
    <row r="258" spans="3:15">
      <c r="C258" s="8"/>
      <c r="D258" s="8"/>
      <c r="E258" s="8"/>
      <c r="F258" s="8"/>
      <c r="G258" s="8"/>
      <c r="H258" s="8"/>
      <c r="I258" s="37"/>
      <c r="J258" s="37"/>
      <c r="K258" s="37"/>
      <c r="L258" s="37"/>
      <c r="M258" s="37"/>
      <c r="N258" s="37"/>
      <c r="O258" s="37"/>
    </row>
    <row r="259" spans="3:15">
      <c r="C259" s="8"/>
      <c r="D259" s="8"/>
      <c r="E259" s="8"/>
      <c r="F259" s="8"/>
      <c r="G259" s="8"/>
      <c r="H259" s="8"/>
      <c r="I259" s="37"/>
      <c r="J259" s="37"/>
      <c r="K259" s="37"/>
      <c r="L259" s="37"/>
      <c r="M259" s="37"/>
      <c r="N259" s="37"/>
      <c r="O259" s="37"/>
    </row>
    <row r="260" spans="3:15">
      <c r="C260" s="8"/>
      <c r="D260" s="8"/>
      <c r="E260" s="8"/>
      <c r="F260" s="8"/>
      <c r="G260" s="8"/>
      <c r="H260" s="8"/>
      <c r="I260" s="37"/>
      <c r="J260" s="37"/>
      <c r="K260" s="37"/>
      <c r="L260" s="37"/>
      <c r="M260" s="37"/>
      <c r="N260" s="37"/>
      <c r="O260" s="37"/>
    </row>
    <row r="261" spans="3:15">
      <c r="C261" s="8"/>
      <c r="D261" s="8"/>
      <c r="E261" s="8"/>
      <c r="F261" s="8"/>
      <c r="G261" s="8"/>
      <c r="H261" s="8"/>
      <c r="I261" s="37"/>
      <c r="J261" s="37"/>
      <c r="K261" s="37"/>
      <c r="L261" s="37"/>
      <c r="M261" s="37"/>
      <c r="N261" s="37"/>
      <c r="O261" s="37"/>
    </row>
    <row r="262" spans="3:15">
      <c r="C262" s="8"/>
      <c r="D262" s="8"/>
      <c r="E262" s="8"/>
      <c r="F262" s="8"/>
      <c r="G262" s="8"/>
      <c r="H262" s="8"/>
      <c r="I262" s="37"/>
      <c r="J262" s="37"/>
      <c r="K262" s="37"/>
      <c r="L262" s="37"/>
      <c r="M262" s="37"/>
      <c r="N262" s="37"/>
      <c r="O262" s="37"/>
    </row>
    <row r="263" spans="3:15">
      <c r="C263" s="8"/>
      <c r="D263" s="8"/>
      <c r="E263" s="8"/>
      <c r="F263" s="8"/>
      <c r="G263" s="8"/>
      <c r="H263" s="8"/>
      <c r="I263" s="37"/>
      <c r="J263" s="37"/>
      <c r="K263" s="37"/>
      <c r="L263" s="37"/>
      <c r="M263" s="37"/>
      <c r="N263" s="37"/>
      <c r="O263" s="37"/>
    </row>
    <row r="264" spans="3:15">
      <c r="C264" s="8"/>
      <c r="D264" s="8"/>
      <c r="E264" s="8"/>
      <c r="F264" s="8"/>
      <c r="G264" s="8"/>
      <c r="H264" s="8"/>
      <c r="I264" s="37"/>
      <c r="J264" s="37"/>
      <c r="K264" s="37"/>
      <c r="L264" s="37"/>
      <c r="M264" s="37"/>
      <c r="N264" s="37"/>
      <c r="O264" s="37"/>
    </row>
    <row r="265" spans="3:15">
      <c r="C265" s="8"/>
      <c r="D265" s="8"/>
      <c r="E265" s="8"/>
      <c r="F265" s="8"/>
      <c r="G265" s="8"/>
      <c r="H265" s="8"/>
      <c r="I265" s="37"/>
      <c r="J265" s="37"/>
      <c r="K265" s="37"/>
      <c r="L265" s="37"/>
      <c r="M265" s="37"/>
      <c r="N265" s="37"/>
      <c r="O265" s="37"/>
    </row>
    <row r="266" spans="3:15">
      <c r="C266" s="8"/>
      <c r="D266" s="8"/>
      <c r="E266" s="8"/>
      <c r="F266" s="8"/>
      <c r="G266" s="8"/>
      <c r="H266" s="8"/>
      <c r="I266" s="37"/>
      <c r="J266" s="37"/>
      <c r="K266" s="37"/>
      <c r="L266" s="37"/>
      <c r="M266" s="37"/>
      <c r="N266" s="37"/>
      <c r="O266" s="37"/>
    </row>
    <row r="267" spans="3:15">
      <c r="C267" s="8"/>
      <c r="D267" s="8"/>
      <c r="E267" s="8"/>
      <c r="F267" s="8"/>
      <c r="G267" s="8"/>
      <c r="H267" s="8"/>
      <c r="I267" s="37"/>
      <c r="J267" s="37"/>
      <c r="K267" s="37"/>
      <c r="L267" s="37"/>
      <c r="M267" s="37"/>
      <c r="N267" s="37"/>
      <c r="O267" s="37"/>
    </row>
    <row r="268" spans="3:15">
      <c r="C268" s="8"/>
      <c r="D268" s="8"/>
      <c r="E268" s="8"/>
      <c r="F268" s="8"/>
      <c r="G268" s="8"/>
      <c r="H268" s="8"/>
      <c r="I268" s="37"/>
      <c r="J268" s="37"/>
      <c r="K268" s="37"/>
      <c r="L268" s="37"/>
      <c r="M268" s="37"/>
      <c r="N268" s="37"/>
      <c r="O268" s="37"/>
    </row>
    <row r="269" spans="3:15">
      <c r="C269" s="8"/>
      <c r="D269" s="8"/>
      <c r="E269" s="8"/>
      <c r="F269" s="8"/>
      <c r="G269" s="8"/>
      <c r="H269" s="8"/>
      <c r="I269" s="37"/>
      <c r="J269" s="37"/>
      <c r="K269" s="37"/>
      <c r="L269" s="37"/>
      <c r="M269" s="37"/>
      <c r="N269" s="37"/>
      <c r="O269" s="37"/>
    </row>
    <row r="270" spans="3:15">
      <c r="C270" s="8"/>
      <c r="D270" s="8"/>
      <c r="E270" s="8"/>
      <c r="F270" s="8"/>
      <c r="G270" s="8"/>
      <c r="H270" s="8"/>
      <c r="I270" s="37"/>
      <c r="J270" s="37"/>
      <c r="K270" s="37"/>
      <c r="L270" s="37"/>
      <c r="M270" s="37"/>
      <c r="N270" s="37"/>
      <c r="O270" s="37"/>
    </row>
    <row r="271" spans="3:15">
      <c r="C271" s="8"/>
      <c r="D271" s="8"/>
      <c r="E271" s="8"/>
      <c r="F271" s="8"/>
      <c r="G271" s="8"/>
      <c r="H271" s="8"/>
      <c r="I271" s="37"/>
      <c r="J271" s="37"/>
      <c r="K271" s="37"/>
      <c r="L271" s="37"/>
      <c r="M271" s="37"/>
      <c r="N271" s="37"/>
      <c r="O271" s="37"/>
    </row>
    <row r="272" spans="3:15">
      <c r="C272" s="8"/>
      <c r="D272" s="8"/>
      <c r="E272" s="8"/>
      <c r="F272" s="8"/>
      <c r="G272" s="8"/>
      <c r="H272" s="8"/>
      <c r="I272" s="37"/>
      <c r="J272" s="37"/>
      <c r="K272" s="37"/>
      <c r="L272" s="37"/>
      <c r="M272" s="37"/>
      <c r="N272" s="37"/>
      <c r="O272" s="37"/>
    </row>
    <row r="273" spans="3:15">
      <c r="C273" s="8"/>
      <c r="D273" s="8"/>
      <c r="E273" s="8"/>
      <c r="F273" s="8"/>
      <c r="G273" s="8"/>
      <c r="H273" s="8"/>
      <c r="I273" s="37"/>
      <c r="J273" s="37"/>
      <c r="K273" s="37"/>
      <c r="L273" s="37"/>
      <c r="M273" s="37"/>
      <c r="N273" s="37"/>
      <c r="O273" s="37"/>
    </row>
    <row r="274" spans="3:15">
      <c r="C274" s="8"/>
      <c r="D274" s="8"/>
      <c r="E274" s="8"/>
      <c r="F274" s="8"/>
      <c r="G274" s="8"/>
      <c r="H274" s="8"/>
      <c r="I274" s="37"/>
      <c r="J274" s="37"/>
      <c r="K274" s="37"/>
      <c r="L274" s="37"/>
      <c r="M274" s="37"/>
      <c r="N274" s="37"/>
      <c r="O274" s="37"/>
    </row>
    <row r="275" spans="3:15">
      <c r="C275" s="8"/>
      <c r="D275" s="8"/>
      <c r="E275" s="8"/>
      <c r="F275" s="8"/>
      <c r="G275" s="8"/>
      <c r="H275" s="8"/>
      <c r="I275" s="37"/>
      <c r="J275" s="37"/>
      <c r="K275" s="37"/>
      <c r="L275" s="37"/>
      <c r="M275" s="37"/>
      <c r="N275" s="37"/>
      <c r="O275" s="37"/>
    </row>
    <row r="276" spans="3:15">
      <c r="C276" s="8"/>
      <c r="D276" s="8"/>
      <c r="E276" s="8"/>
      <c r="F276" s="8"/>
      <c r="G276" s="8"/>
      <c r="H276" s="8"/>
      <c r="I276" s="37"/>
      <c r="J276" s="37"/>
      <c r="K276" s="37"/>
      <c r="L276" s="37"/>
      <c r="M276" s="37"/>
      <c r="N276" s="37"/>
      <c r="O276" s="37"/>
    </row>
    <row r="277" spans="3:15">
      <c r="C277" s="8"/>
      <c r="D277" s="8"/>
      <c r="E277" s="8"/>
      <c r="F277" s="8"/>
      <c r="G277" s="8"/>
      <c r="H277" s="8"/>
      <c r="I277" s="37"/>
      <c r="J277" s="37"/>
      <c r="K277" s="37"/>
      <c r="L277" s="37"/>
      <c r="M277" s="37"/>
      <c r="N277" s="37"/>
      <c r="O277" s="37"/>
    </row>
    <row r="278" spans="3:15">
      <c r="C278" s="8"/>
      <c r="D278" s="8"/>
      <c r="E278" s="8"/>
      <c r="F278" s="8"/>
      <c r="G278" s="8"/>
      <c r="H278" s="8"/>
      <c r="I278" s="37"/>
      <c r="J278" s="37"/>
      <c r="K278" s="37"/>
      <c r="L278" s="37"/>
      <c r="M278" s="37"/>
      <c r="N278" s="37"/>
      <c r="O278" s="37"/>
    </row>
    <row r="279" spans="3:15">
      <c r="C279" s="8"/>
      <c r="D279" s="8"/>
      <c r="E279" s="8"/>
      <c r="F279" s="8"/>
      <c r="G279" s="8"/>
      <c r="H279" s="8"/>
      <c r="I279" s="37"/>
      <c r="J279" s="37"/>
      <c r="K279" s="37"/>
      <c r="L279" s="37"/>
      <c r="M279" s="37"/>
      <c r="N279" s="37"/>
      <c r="O279" s="37"/>
    </row>
    <row r="280" spans="3:15">
      <c r="C280" s="8"/>
      <c r="D280" s="8"/>
      <c r="E280" s="8"/>
      <c r="F280" s="8"/>
      <c r="G280" s="8"/>
      <c r="H280" s="8"/>
      <c r="I280" s="37"/>
      <c r="J280" s="37"/>
      <c r="K280" s="37"/>
      <c r="L280" s="37"/>
      <c r="M280" s="37"/>
      <c r="N280" s="37"/>
      <c r="O280" s="37"/>
    </row>
    <row r="281" spans="3:15">
      <c r="C281" s="8"/>
      <c r="D281" s="8"/>
      <c r="E281" s="8"/>
      <c r="F281" s="8"/>
      <c r="G281" s="8"/>
      <c r="H281" s="8"/>
      <c r="I281" s="37"/>
      <c r="J281" s="37"/>
      <c r="K281" s="37"/>
      <c r="L281" s="37"/>
      <c r="M281" s="37"/>
      <c r="N281" s="37"/>
      <c r="O281" s="37"/>
    </row>
    <row r="282" spans="3:15">
      <c r="C282" s="8"/>
      <c r="D282" s="8"/>
      <c r="E282" s="8"/>
      <c r="F282" s="8"/>
      <c r="G282" s="8"/>
      <c r="H282" s="8"/>
      <c r="I282" s="37"/>
      <c r="J282" s="37"/>
      <c r="K282" s="37"/>
      <c r="L282" s="37"/>
      <c r="M282" s="37"/>
      <c r="N282" s="37"/>
      <c r="O282" s="37"/>
    </row>
    <row r="283" spans="3:15">
      <c r="C283" s="8"/>
      <c r="D283" s="8"/>
      <c r="E283" s="8"/>
      <c r="F283" s="8"/>
      <c r="G283" s="8"/>
      <c r="H283" s="8"/>
      <c r="I283" s="37"/>
      <c r="J283" s="37"/>
      <c r="K283" s="37"/>
      <c r="L283" s="37"/>
      <c r="M283" s="37"/>
      <c r="N283" s="37"/>
      <c r="O283" s="37"/>
    </row>
    <row r="284" spans="3:15">
      <c r="C284" s="8"/>
      <c r="D284" s="8"/>
      <c r="E284" s="8"/>
      <c r="F284" s="8"/>
      <c r="G284" s="8"/>
      <c r="H284" s="8"/>
      <c r="I284" s="37"/>
      <c r="J284" s="37"/>
      <c r="K284" s="37"/>
      <c r="L284" s="37"/>
      <c r="M284" s="37"/>
      <c r="N284" s="37"/>
      <c r="O284" s="37"/>
    </row>
    <row r="285" spans="3:15">
      <c r="C285" s="8"/>
      <c r="D285" s="8"/>
      <c r="E285" s="8"/>
      <c r="F285" s="8"/>
      <c r="G285" s="8"/>
      <c r="H285" s="8"/>
      <c r="I285" s="37"/>
      <c r="J285" s="37"/>
      <c r="K285" s="37"/>
      <c r="L285" s="37"/>
      <c r="M285" s="37"/>
      <c r="N285" s="37"/>
      <c r="O285" s="37"/>
    </row>
    <row r="286" spans="3:15">
      <c r="C286" s="8"/>
      <c r="D286" s="8"/>
      <c r="E286" s="8"/>
      <c r="F286" s="8"/>
      <c r="G286" s="8"/>
      <c r="H286" s="8"/>
      <c r="I286" s="37"/>
      <c r="J286" s="37"/>
      <c r="K286" s="37"/>
      <c r="L286" s="37"/>
      <c r="M286" s="37"/>
      <c r="N286" s="37"/>
      <c r="O286" s="37"/>
    </row>
    <row r="287" spans="3:15">
      <c r="C287" s="8"/>
      <c r="D287" s="8"/>
      <c r="E287" s="8"/>
      <c r="F287" s="8"/>
      <c r="G287" s="8"/>
      <c r="H287" s="8"/>
      <c r="I287" s="37"/>
      <c r="J287" s="37"/>
      <c r="K287" s="37"/>
      <c r="L287" s="37"/>
      <c r="M287" s="37"/>
      <c r="N287" s="37"/>
      <c r="O287" s="37"/>
    </row>
    <row r="288" spans="3:15">
      <c r="C288" s="8"/>
      <c r="D288" s="8"/>
      <c r="E288" s="8"/>
      <c r="F288" s="8"/>
      <c r="G288" s="8"/>
      <c r="H288" s="8"/>
      <c r="I288" s="37"/>
      <c r="J288" s="37"/>
      <c r="K288" s="37"/>
      <c r="L288" s="37"/>
      <c r="M288" s="37"/>
      <c r="N288" s="37"/>
      <c r="O288" s="37"/>
    </row>
    <row r="289" spans="3:15">
      <c r="C289" s="8"/>
      <c r="D289" s="8"/>
      <c r="E289" s="8"/>
      <c r="F289" s="8"/>
      <c r="G289" s="8"/>
      <c r="H289" s="8"/>
      <c r="I289" s="37"/>
      <c r="J289" s="37"/>
      <c r="K289" s="37"/>
      <c r="L289" s="37"/>
      <c r="M289" s="37"/>
      <c r="N289" s="37"/>
      <c r="O289" s="37"/>
    </row>
    <row r="290" spans="3:15">
      <c r="C290" s="8"/>
      <c r="D290" s="8"/>
      <c r="E290" s="8"/>
      <c r="F290" s="8"/>
      <c r="G290" s="8"/>
      <c r="H290" s="8"/>
      <c r="I290" s="37"/>
      <c r="J290" s="37"/>
      <c r="K290" s="37"/>
      <c r="L290" s="37"/>
      <c r="M290" s="37"/>
      <c r="N290" s="37"/>
      <c r="O290" s="37"/>
    </row>
    <row r="291" spans="3:15">
      <c r="C291" s="8"/>
      <c r="D291" s="8"/>
      <c r="E291" s="8"/>
      <c r="F291" s="8"/>
      <c r="G291" s="8"/>
      <c r="H291" s="8"/>
      <c r="I291" s="37"/>
      <c r="J291" s="37"/>
      <c r="K291" s="37"/>
      <c r="L291" s="37"/>
      <c r="M291" s="37"/>
      <c r="N291" s="37"/>
      <c r="O291" s="37"/>
    </row>
    <row r="292" spans="3:15">
      <c r="C292" s="8"/>
      <c r="D292" s="8"/>
      <c r="E292" s="8"/>
      <c r="F292" s="8"/>
      <c r="G292" s="8"/>
      <c r="H292" s="8"/>
      <c r="I292" s="37"/>
      <c r="J292" s="37"/>
      <c r="K292" s="37"/>
      <c r="L292" s="37"/>
      <c r="M292" s="37"/>
      <c r="N292" s="37"/>
      <c r="O292" s="37"/>
    </row>
    <row r="293" spans="3:15">
      <c r="C293" s="8"/>
      <c r="D293" s="8"/>
      <c r="E293" s="8"/>
      <c r="F293" s="8"/>
      <c r="G293" s="8"/>
      <c r="H293" s="8"/>
      <c r="I293" s="37"/>
      <c r="J293" s="37"/>
      <c r="K293" s="37"/>
      <c r="L293" s="37"/>
      <c r="M293" s="37"/>
      <c r="N293" s="37"/>
      <c r="O293" s="37"/>
    </row>
    <row r="294" spans="3:15">
      <c r="C294" s="8"/>
      <c r="D294" s="8"/>
      <c r="E294" s="8"/>
      <c r="F294" s="8"/>
      <c r="G294" s="8"/>
      <c r="H294" s="8"/>
      <c r="I294" s="37"/>
      <c r="J294" s="37"/>
      <c r="K294" s="37"/>
      <c r="L294" s="37"/>
      <c r="M294" s="37"/>
      <c r="N294" s="37"/>
      <c r="O294" s="37"/>
    </row>
    <row r="295" spans="3:15">
      <c r="C295" s="8"/>
      <c r="D295" s="8"/>
      <c r="E295" s="8"/>
      <c r="F295" s="8"/>
      <c r="G295" s="8"/>
      <c r="H295" s="8"/>
      <c r="I295" s="37"/>
      <c r="J295" s="37"/>
      <c r="K295" s="37"/>
      <c r="L295" s="37"/>
      <c r="M295" s="37"/>
      <c r="N295" s="37"/>
      <c r="O295" s="37"/>
    </row>
    <row r="296" spans="3:15">
      <c r="C296" s="8"/>
      <c r="D296" s="8"/>
      <c r="E296" s="8"/>
      <c r="F296" s="8"/>
      <c r="G296" s="8"/>
      <c r="H296" s="8"/>
      <c r="I296" s="37"/>
      <c r="J296" s="37"/>
      <c r="K296" s="37"/>
      <c r="L296" s="37"/>
      <c r="M296" s="37"/>
      <c r="N296" s="37"/>
      <c r="O296" s="37"/>
    </row>
    <row r="297" spans="3:15">
      <c r="C297" s="8"/>
      <c r="D297" s="8"/>
      <c r="E297" s="8"/>
      <c r="F297" s="8"/>
      <c r="G297" s="8"/>
      <c r="H297" s="8"/>
      <c r="I297" s="37"/>
      <c r="J297" s="37"/>
      <c r="K297" s="37"/>
      <c r="L297" s="37"/>
      <c r="M297" s="37"/>
      <c r="N297" s="37"/>
      <c r="O297" s="37"/>
    </row>
    <row r="298" spans="3:15">
      <c r="C298" s="8"/>
      <c r="D298" s="8"/>
      <c r="E298" s="8"/>
      <c r="F298" s="8"/>
      <c r="G298" s="8"/>
      <c r="H298" s="8"/>
      <c r="I298" s="37"/>
      <c r="J298" s="37"/>
      <c r="K298" s="37"/>
      <c r="L298" s="37"/>
      <c r="M298" s="37"/>
      <c r="N298" s="37"/>
      <c r="O298" s="37"/>
    </row>
    <row r="299" spans="3:15">
      <c r="C299" s="8"/>
      <c r="D299" s="8"/>
      <c r="E299" s="8"/>
      <c r="F299" s="8"/>
      <c r="G299" s="8"/>
      <c r="H299" s="8"/>
      <c r="I299" s="37"/>
      <c r="J299" s="37"/>
      <c r="K299" s="37"/>
      <c r="L299" s="37"/>
      <c r="M299" s="37"/>
      <c r="N299" s="37"/>
      <c r="O299" s="37"/>
    </row>
    <row r="300" spans="3:15">
      <c r="C300" s="8"/>
      <c r="D300" s="8"/>
      <c r="E300" s="8"/>
      <c r="F300" s="8"/>
      <c r="G300" s="8"/>
      <c r="H300" s="8"/>
      <c r="I300" s="37"/>
      <c r="J300" s="37"/>
      <c r="K300" s="37"/>
      <c r="L300" s="37"/>
      <c r="M300" s="37"/>
      <c r="N300" s="37"/>
      <c r="O300" s="37"/>
    </row>
    <row r="301" spans="3:15">
      <c r="C301" s="8"/>
      <c r="D301" s="8"/>
      <c r="E301" s="8"/>
      <c r="F301" s="8"/>
      <c r="G301" s="8"/>
      <c r="H301" s="8"/>
      <c r="I301" s="37"/>
      <c r="J301" s="37"/>
      <c r="K301" s="37"/>
      <c r="L301" s="37"/>
      <c r="M301" s="37"/>
      <c r="N301" s="37"/>
      <c r="O301" s="37"/>
    </row>
    <row r="302" spans="3:15">
      <c r="C302" s="8"/>
      <c r="D302" s="8"/>
      <c r="E302" s="8"/>
      <c r="F302" s="8"/>
      <c r="G302" s="8"/>
      <c r="H302" s="8"/>
      <c r="I302" s="37"/>
      <c r="J302" s="37"/>
      <c r="K302" s="37"/>
      <c r="L302" s="37"/>
      <c r="M302" s="37"/>
      <c r="N302" s="37"/>
      <c r="O302" s="37"/>
    </row>
    <row r="303" spans="3:15">
      <c r="C303" s="8"/>
      <c r="D303" s="8"/>
      <c r="E303" s="8"/>
      <c r="F303" s="8"/>
      <c r="G303" s="8"/>
      <c r="H303" s="8"/>
      <c r="I303" s="37"/>
      <c r="J303" s="37"/>
      <c r="K303" s="37"/>
      <c r="L303" s="37"/>
      <c r="M303" s="37"/>
      <c r="N303" s="37"/>
      <c r="O303" s="37"/>
    </row>
    <row r="304" spans="3:15">
      <c r="C304" s="8"/>
      <c r="D304" s="8"/>
      <c r="E304" s="8"/>
      <c r="F304" s="8"/>
      <c r="G304" s="8"/>
      <c r="H304" s="8"/>
      <c r="I304" s="37"/>
      <c r="J304" s="37"/>
      <c r="K304" s="37"/>
      <c r="L304" s="37"/>
      <c r="M304" s="37"/>
      <c r="N304" s="37"/>
      <c r="O304" s="37"/>
    </row>
    <row r="305" spans="3:15">
      <c r="C305" s="8"/>
      <c r="D305" s="8"/>
      <c r="E305" s="8"/>
      <c r="F305" s="8"/>
      <c r="G305" s="8"/>
      <c r="H305" s="8"/>
      <c r="I305" s="37"/>
      <c r="J305" s="37"/>
      <c r="K305" s="37"/>
      <c r="L305" s="37"/>
      <c r="M305" s="37"/>
      <c r="N305" s="37"/>
      <c r="O305" s="37"/>
    </row>
    <row r="306" spans="3:15">
      <c r="C306" s="8"/>
      <c r="D306" s="8"/>
      <c r="E306" s="8"/>
      <c r="F306" s="8"/>
      <c r="G306" s="8"/>
      <c r="H306" s="8"/>
      <c r="I306" s="37"/>
      <c r="J306" s="37"/>
      <c r="K306" s="37"/>
      <c r="L306" s="37"/>
      <c r="M306" s="37"/>
      <c r="N306" s="37"/>
      <c r="O306" s="37"/>
    </row>
    <row r="307" spans="3:15">
      <c r="C307" s="8"/>
      <c r="D307" s="8"/>
      <c r="E307" s="8"/>
      <c r="F307" s="8"/>
      <c r="G307" s="8"/>
      <c r="H307" s="8"/>
      <c r="I307" s="37"/>
      <c r="J307" s="37"/>
      <c r="K307" s="37"/>
      <c r="L307" s="37"/>
      <c r="M307" s="37"/>
      <c r="N307" s="37"/>
      <c r="O307" s="37"/>
    </row>
    <row r="308" spans="3:15">
      <c r="C308" s="8"/>
      <c r="D308" s="8"/>
      <c r="E308" s="8"/>
      <c r="F308" s="8"/>
      <c r="G308" s="8"/>
      <c r="H308" s="8"/>
      <c r="I308" s="37"/>
      <c r="J308" s="37"/>
      <c r="K308" s="37"/>
      <c r="L308" s="37"/>
      <c r="M308" s="37"/>
      <c r="N308" s="37"/>
      <c r="O308" s="37"/>
    </row>
    <row r="309" spans="3:15">
      <c r="C309" s="8"/>
      <c r="D309" s="8"/>
      <c r="E309" s="8"/>
      <c r="F309" s="8"/>
      <c r="G309" s="8"/>
      <c r="H309" s="8"/>
      <c r="I309" s="37"/>
      <c r="J309" s="37"/>
      <c r="K309" s="37"/>
      <c r="L309" s="37"/>
      <c r="M309" s="37"/>
      <c r="N309" s="37"/>
      <c r="O309" s="37"/>
    </row>
    <row r="310" spans="3:15">
      <c r="C310" s="8"/>
      <c r="D310" s="8"/>
      <c r="E310" s="8"/>
      <c r="F310" s="8"/>
      <c r="G310" s="8"/>
      <c r="H310" s="8"/>
      <c r="I310" s="37"/>
      <c r="J310" s="37"/>
      <c r="K310" s="37"/>
      <c r="L310" s="37"/>
      <c r="M310" s="37"/>
      <c r="N310" s="37"/>
      <c r="O310" s="37"/>
    </row>
    <row r="311" spans="3:15">
      <c r="C311" s="8"/>
      <c r="D311" s="8"/>
      <c r="E311" s="8"/>
      <c r="F311" s="8"/>
      <c r="G311" s="8"/>
      <c r="H311" s="8"/>
      <c r="I311" s="37"/>
      <c r="J311" s="37"/>
      <c r="K311" s="37"/>
      <c r="L311" s="37"/>
      <c r="M311" s="37"/>
      <c r="N311" s="37"/>
      <c r="O311" s="37"/>
    </row>
    <row r="312" spans="3:15">
      <c r="C312" s="8"/>
      <c r="D312" s="8"/>
      <c r="E312" s="8"/>
      <c r="F312" s="8"/>
      <c r="G312" s="8"/>
      <c r="H312" s="8"/>
      <c r="I312" s="37"/>
      <c r="J312" s="37"/>
      <c r="K312" s="37"/>
      <c r="L312" s="37"/>
      <c r="M312" s="37"/>
      <c r="N312" s="37"/>
      <c r="O312" s="37"/>
    </row>
    <row r="313" spans="3:15">
      <c r="C313" s="8"/>
      <c r="D313" s="8"/>
      <c r="E313" s="8"/>
      <c r="F313" s="8"/>
      <c r="G313" s="8"/>
      <c r="H313" s="8"/>
      <c r="I313" s="37"/>
      <c r="J313" s="37"/>
      <c r="K313" s="37"/>
      <c r="L313" s="37"/>
      <c r="M313" s="37"/>
      <c r="N313" s="37"/>
      <c r="O313" s="37"/>
    </row>
    <row r="314" spans="3:15">
      <c r="C314" s="8"/>
      <c r="D314" s="8"/>
      <c r="E314" s="8"/>
      <c r="F314" s="8"/>
      <c r="G314" s="8"/>
      <c r="H314" s="8"/>
      <c r="I314" s="37"/>
      <c r="J314" s="37"/>
      <c r="K314" s="37"/>
      <c r="L314" s="37"/>
      <c r="M314" s="37"/>
      <c r="N314" s="37"/>
      <c r="O314" s="37"/>
    </row>
    <row r="315" spans="3:15">
      <c r="C315" s="8"/>
      <c r="D315" s="8"/>
      <c r="E315" s="8"/>
      <c r="F315" s="8"/>
      <c r="G315" s="8"/>
      <c r="H315" s="8"/>
      <c r="I315" s="37"/>
      <c r="J315" s="37"/>
      <c r="K315" s="37"/>
      <c r="L315" s="37"/>
      <c r="M315" s="37"/>
      <c r="N315" s="37"/>
      <c r="O315" s="37"/>
    </row>
    <row r="316" spans="3:15">
      <c r="C316" s="8"/>
      <c r="D316" s="8"/>
      <c r="E316" s="8"/>
      <c r="F316" s="8"/>
      <c r="G316" s="8"/>
      <c r="H316" s="8"/>
      <c r="I316" s="37"/>
      <c r="J316" s="37"/>
      <c r="K316" s="37"/>
      <c r="L316" s="37"/>
      <c r="M316" s="37"/>
      <c r="N316" s="37"/>
      <c r="O316" s="37"/>
    </row>
    <row r="317" spans="3:15">
      <c r="C317" s="8"/>
      <c r="D317" s="8"/>
      <c r="E317" s="8"/>
      <c r="F317" s="8"/>
      <c r="G317" s="8"/>
      <c r="H317" s="8"/>
      <c r="I317" s="37"/>
      <c r="J317" s="37"/>
      <c r="K317" s="37"/>
      <c r="L317" s="37"/>
      <c r="M317" s="37"/>
      <c r="N317" s="37"/>
      <c r="O317" s="37"/>
    </row>
    <row r="318" spans="3:15">
      <c r="C318" s="8"/>
      <c r="D318" s="8"/>
      <c r="E318" s="8"/>
      <c r="F318" s="8"/>
      <c r="G318" s="8"/>
      <c r="H318" s="8"/>
      <c r="I318" s="37"/>
      <c r="J318" s="37"/>
      <c r="K318" s="37"/>
      <c r="L318" s="37"/>
      <c r="M318" s="37"/>
      <c r="N318" s="37"/>
      <c r="O318" s="37"/>
    </row>
    <row r="319" spans="3:15">
      <c r="C319" s="8"/>
      <c r="D319" s="8"/>
      <c r="E319" s="8"/>
      <c r="F319" s="8"/>
      <c r="G319" s="8"/>
      <c r="H319" s="8"/>
      <c r="I319" s="37"/>
      <c r="J319" s="37"/>
      <c r="K319" s="37"/>
      <c r="L319" s="37"/>
      <c r="M319" s="37"/>
      <c r="N319" s="37"/>
      <c r="O319" s="37"/>
    </row>
    <row r="320" spans="3:15">
      <c r="C320" s="8"/>
      <c r="D320" s="8"/>
      <c r="E320" s="8"/>
      <c r="F320" s="8"/>
      <c r="G320" s="8"/>
      <c r="H320" s="8"/>
      <c r="I320" s="37"/>
      <c r="J320" s="37"/>
      <c r="K320" s="37"/>
      <c r="L320" s="37"/>
      <c r="M320" s="37"/>
      <c r="N320" s="37"/>
      <c r="O320" s="37"/>
    </row>
    <row r="321" spans="3:15">
      <c r="C321" s="8"/>
      <c r="D321" s="8"/>
      <c r="E321" s="8"/>
      <c r="F321" s="8"/>
      <c r="G321" s="8"/>
      <c r="H321" s="8"/>
      <c r="I321" s="37"/>
      <c r="J321" s="37"/>
      <c r="K321" s="37"/>
      <c r="L321" s="37"/>
      <c r="M321" s="37"/>
      <c r="N321" s="37"/>
      <c r="O321" s="37"/>
    </row>
    <row r="322" spans="3:15">
      <c r="C322" s="8"/>
      <c r="D322" s="8"/>
      <c r="E322" s="8"/>
      <c r="F322" s="8"/>
      <c r="G322" s="8"/>
      <c r="H322" s="8"/>
      <c r="I322" s="37"/>
      <c r="J322" s="37"/>
      <c r="K322" s="37"/>
      <c r="L322" s="37"/>
      <c r="M322" s="37"/>
      <c r="N322" s="37"/>
      <c r="O322" s="37"/>
    </row>
    <row r="323" spans="3:15">
      <c r="C323" s="8"/>
      <c r="D323" s="8"/>
      <c r="E323" s="8"/>
      <c r="F323" s="8"/>
      <c r="G323" s="8"/>
      <c r="H323" s="8"/>
      <c r="I323" s="37"/>
      <c r="J323" s="37"/>
      <c r="K323" s="37"/>
      <c r="L323" s="37"/>
      <c r="M323" s="37"/>
      <c r="N323" s="37"/>
      <c r="O323" s="37"/>
    </row>
    <row r="324" spans="3:15">
      <c r="C324" s="8"/>
      <c r="D324" s="8"/>
      <c r="E324" s="8"/>
      <c r="F324" s="8"/>
      <c r="G324" s="8"/>
      <c r="H324" s="8"/>
      <c r="I324" s="37"/>
      <c r="J324" s="37"/>
      <c r="K324" s="37"/>
      <c r="L324" s="37"/>
      <c r="M324" s="37"/>
      <c r="N324" s="37"/>
      <c r="O324" s="37"/>
    </row>
    <row r="325" spans="3:15">
      <c r="C325" s="8"/>
      <c r="D325" s="8"/>
      <c r="E325" s="8"/>
      <c r="F325" s="8"/>
      <c r="G325" s="8"/>
      <c r="H325" s="8"/>
      <c r="I325" s="37"/>
      <c r="J325" s="37"/>
      <c r="K325" s="37"/>
      <c r="L325" s="37"/>
      <c r="M325" s="37"/>
      <c r="N325" s="37"/>
      <c r="O325" s="37"/>
    </row>
    <row r="326" spans="3:15">
      <c r="C326" s="8"/>
      <c r="D326" s="8"/>
      <c r="E326" s="8"/>
      <c r="F326" s="8"/>
      <c r="G326" s="8"/>
      <c r="H326" s="8"/>
      <c r="I326" s="37"/>
      <c r="J326" s="37"/>
      <c r="K326" s="37"/>
      <c r="L326" s="37"/>
      <c r="M326" s="37"/>
      <c r="N326" s="37"/>
      <c r="O326" s="37"/>
    </row>
    <row r="327" spans="3:15">
      <c r="C327" s="8"/>
      <c r="D327" s="8"/>
      <c r="E327" s="8"/>
      <c r="F327" s="8"/>
      <c r="G327" s="8"/>
      <c r="H327" s="8"/>
      <c r="I327" s="37"/>
      <c r="J327" s="37"/>
      <c r="K327" s="37"/>
      <c r="L327" s="37"/>
      <c r="M327" s="37"/>
      <c r="N327" s="37"/>
      <c r="O327" s="37"/>
    </row>
    <row r="328" spans="3:15">
      <c r="C328" s="8"/>
      <c r="D328" s="8"/>
      <c r="E328" s="8"/>
      <c r="F328" s="8"/>
      <c r="G328" s="8"/>
      <c r="H328" s="8"/>
      <c r="I328" s="37"/>
      <c r="J328" s="37"/>
      <c r="K328" s="37"/>
      <c r="L328" s="37"/>
      <c r="M328" s="37"/>
      <c r="N328" s="37"/>
      <c r="O328" s="37"/>
    </row>
    <row r="329" spans="3:15">
      <c r="C329" s="8"/>
      <c r="D329" s="8"/>
      <c r="E329" s="8"/>
      <c r="F329" s="8"/>
      <c r="G329" s="8"/>
      <c r="H329" s="8"/>
      <c r="I329" s="37"/>
      <c r="J329" s="37"/>
      <c r="K329" s="37"/>
      <c r="L329" s="37"/>
      <c r="M329" s="37"/>
      <c r="N329" s="37"/>
      <c r="O329" s="37"/>
    </row>
    <row r="330" spans="3:15">
      <c r="C330" s="8"/>
      <c r="D330" s="8"/>
      <c r="E330" s="8"/>
      <c r="F330" s="8"/>
      <c r="G330" s="8"/>
      <c r="H330" s="8"/>
      <c r="I330" s="37"/>
      <c r="J330" s="37"/>
      <c r="K330" s="37"/>
      <c r="L330" s="37"/>
      <c r="M330" s="37"/>
      <c r="N330" s="37"/>
      <c r="O330" s="37"/>
    </row>
    <row r="331" spans="3:15">
      <c r="C331" s="8"/>
      <c r="D331" s="8"/>
      <c r="E331" s="8"/>
      <c r="F331" s="8"/>
      <c r="G331" s="8"/>
      <c r="H331" s="8"/>
      <c r="I331" s="37"/>
      <c r="J331" s="37"/>
      <c r="K331" s="37"/>
      <c r="L331" s="37"/>
      <c r="M331" s="37"/>
      <c r="N331" s="37"/>
      <c r="O331" s="37"/>
    </row>
    <row r="332" spans="3:15">
      <c r="C332" s="8"/>
      <c r="D332" s="8"/>
      <c r="E332" s="8"/>
      <c r="F332" s="8"/>
      <c r="G332" s="8"/>
      <c r="H332" s="8"/>
      <c r="I332" s="37"/>
      <c r="J332" s="37"/>
      <c r="K332" s="37"/>
      <c r="L332" s="37"/>
      <c r="M332" s="37"/>
      <c r="N332" s="37"/>
      <c r="O332" s="37"/>
    </row>
    <row r="333" spans="3:15">
      <c r="C333" s="8"/>
      <c r="D333" s="8"/>
      <c r="E333" s="8"/>
      <c r="F333" s="8"/>
      <c r="G333" s="8"/>
      <c r="H333" s="8"/>
      <c r="I333" s="37"/>
      <c r="J333" s="37"/>
      <c r="K333" s="37"/>
      <c r="L333" s="37"/>
      <c r="M333" s="37"/>
      <c r="N333" s="37"/>
      <c r="O333" s="37"/>
    </row>
    <row r="334" spans="3:15">
      <c r="C334" s="8"/>
      <c r="D334" s="8"/>
      <c r="E334" s="8"/>
      <c r="F334" s="8"/>
      <c r="G334" s="8"/>
      <c r="H334" s="8"/>
      <c r="I334" s="37"/>
      <c r="J334" s="37"/>
      <c r="K334" s="37"/>
      <c r="L334" s="37"/>
      <c r="M334" s="37"/>
      <c r="N334" s="37"/>
      <c r="O334" s="37"/>
    </row>
    <row r="335" spans="3:15">
      <c r="C335" s="8"/>
      <c r="D335" s="8"/>
      <c r="E335" s="8"/>
      <c r="F335" s="8"/>
      <c r="G335" s="8"/>
      <c r="H335" s="8"/>
      <c r="I335" s="37"/>
      <c r="J335" s="37"/>
      <c r="K335" s="37"/>
      <c r="L335" s="37"/>
      <c r="M335" s="37"/>
      <c r="N335" s="37"/>
      <c r="O335" s="37"/>
    </row>
    <row r="336" spans="3:15">
      <c r="C336" s="8"/>
      <c r="D336" s="8"/>
      <c r="E336" s="8"/>
      <c r="F336" s="8"/>
      <c r="G336" s="8"/>
      <c r="H336" s="8"/>
      <c r="I336" s="37"/>
      <c r="J336" s="37"/>
      <c r="K336" s="37"/>
      <c r="L336" s="37"/>
      <c r="M336" s="37"/>
      <c r="N336" s="37"/>
      <c r="O336" s="37"/>
    </row>
    <row r="337" spans="3:15">
      <c r="C337" s="8"/>
      <c r="D337" s="8"/>
      <c r="E337" s="8"/>
      <c r="F337" s="8"/>
      <c r="G337" s="8"/>
      <c r="H337" s="8"/>
      <c r="I337" s="37"/>
      <c r="J337" s="37"/>
      <c r="K337" s="37"/>
      <c r="L337" s="37"/>
      <c r="M337" s="37"/>
      <c r="N337" s="37"/>
      <c r="O337" s="37"/>
    </row>
    <row r="338" spans="3:15">
      <c r="C338" s="8"/>
      <c r="D338" s="8"/>
      <c r="E338" s="8"/>
      <c r="F338" s="8"/>
      <c r="G338" s="8"/>
      <c r="H338" s="8"/>
      <c r="I338" s="37"/>
      <c r="J338" s="37"/>
      <c r="K338" s="37"/>
      <c r="L338" s="37"/>
      <c r="M338" s="37"/>
      <c r="N338" s="37"/>
      <c r="O338" s="37"/>
    </row>
    <row r="339" spans="3:15">
      <c r="C339" s="8"/>
      <c r="D339" s="8"/>
      <c r="E339" s="8"/>
      <c r="F339" s="8"/>
      <c r="G339" s="8"/>
      <c r="H339" s="8"/>
      <c r="I339" s="37"/>
      <c r="J339" s="37"/>
      <c r="K339" s="37"/>
      <c r="L339" s="37"/>
      <c r="M339" s="37"/>
      <c r="N339" s="37"/>
      <c r="O339" s="37"/>
    </row>
    <row r="340" spans="3:15">
      <c r="C340" s="8"/>
      <c r="D340" s="8"/>
      <c r="E340" s="8"/>
      <c r="F340" s="8"/>
      <c r="G340" s="8"/>
      <c r="H340" s="8"/>
      <c r="I340" s="37"/>
      <c r="J340" s="37"/>
      <c r="K340" s="37"/>
      <c r="L340" s="37"/>
      <c r="M340" s="37"/>
      <c r="N340" s="37"/>
      <c r="O340" s="37"/>
    </row>
    <row r="341" spans="3:15">
      <c r="C341" s="8"/>
      <c r="D341" s="8"/>
      <c r="E341" s="8"/>
      <c r="F341" s="8"/>
      <c r="G341" s="8"/>
      <c r="H341" s="8"/>
      <c r="I341" s="37"/>
      <c r="J341" s="37"/>
      <c r="K341" s="37"/>
      <c r="L341" s="37"/>
      <c r="M341" s="37"/>
      <c r="N341" s="37"/>
      <c r="O341" s="37"/>
    </row>
    <row r="342" spans="3:15">
      <c r="C342" s="8"/>
      <c r="D342" s="8"/>
      <c r="E342" s="8"/>
      <c r="F342" s="8"/>
      <c r="G342" s="8"/>
      <c r="H342" s="8"/>
      <c r="I342" s="37"/>
      <c r="J342" s="37"/>
      <c r="K342" s="37"/>
      <c r="L342" s="37"/>
      <c r="M342" s="37"/>
      <c r="N342" s="37"/>
      <c r="O342" s="37"/>
    </row>
    <row r="343" spans="3:15">
      <c r="C343" s="8"/>
      <c r="D343" s="8"/>
      <c r="E343" s="8"/>
      <c r="F343" s="8"/>
      <c r="G343" s="8"/>
      <c r="H343" s="8"/>
      <c r="I343" s="37"/>
      <c r="J343" s="37"/>
      <c r="K343" s="37"/>
      <c r="L343" s="37"/>
      <c r="M343" s="37"/>
      <c r="N343" s="37"/>
      <c r="O343" s="37"/>
    </row>
    <row r="344" spans="3:15">
      <c r="C344" s="8"/>
      <c r="D344" s="8"/>
      <c r="E344" s="8"/>
      <c r="F344" s="8"/>
      <c r="G344" s="8"/>
      <c r="H344" s="8"/>
      <c r="I344" s="37"/>
      <c r="J344" s="37"/>
      <c r="K344" s="37"/>
      <c r="L344" s="37"/>
      <c r="M344" s="37"/>
      <c r="N344" s="37"/>
      <c r="O344" s="37"/>
    </row>
    <row r="345" spans="3:15">
      <c r="C345" s="8"/>
      <c r="D345" s="8"/>
      <c r="E345" s="8"/>
      <c r="F345" s="8"/>
      <c r="G345" s="8"/>
      <c r="H345" s="8"/>
      <c r="I345" s="37"/>
      <c r="J345" s="37"/>
      <c r="K345" s="37"/>
      <c r="L345" s="37"/>
      <c r="M345" s="37"/>
      <c r="N345" s="37"/>
      <c r="O345" s="37"/>
    </row>
    <row r="346" spans="3:15">
      <c r="C346" s="8"/>
      <c r="D346" s="8"/>
      <c r="E346" s="8"/>
      <c r="F346" s="8"/>
      <c r="G346" s="8"/>
      <c r="H346" s="8"/>
      <c r="I346" s="37"/>
      <c r="J346" s="37"/>
      <c r="K346" s="37"/>
      <c r="L346" s="37"/>
      <c r="M346" s="37"/>
      <c r="N346" s="37"/>
      <c r="O346" s="37"/>
    </row>
    <row r="347" spans="3:15">
      <c r="C347" s="8"/>
      <c r="D347" s="8"/>
      <c r="E347" s="8"/>
      <c r="F347" s="8"/>
      <c r="G347" s="8"/>
      <c r="H347" s="8"/>
      <c r="I347" s="37"/>
      <c r="J347" s="37"/>
      <c r="K347" s="37"/>
      <c r="L347" s="37"/>
      <c r="M347" s="37"/>
      <c r="N347" s="37"/>
      <c r="O347" s="37"/>
    </row>
    <row r="348" spans="3:15">
      <c r="C348" s="8"/>
      <c r="D348" s="8"/>
      <c r="E348" s="8"/>
      <c r="F348" s="8"/>
      <c r="G348" s="8"/>
      <c r="H348" s="8"/>
      <c r="I348" s="37"/>
      <c r="J348" s="37"/>
      <c r="K348" s="37"/>
      <c r="L348" s="37"/>
      <c r="M348" s="37"/>
      <c r="N348" s="37"/>
      <c r="O348" s="37"/>
    </row>
    <row r="349" spans="3:15">
      <c r="C349" s="8"/>
      <c r="D349" s="8"/>
      <c r="E349" s="8"/>
      <c r="F349" s="8"/>
      <c r="G349" s="8"/>
      <c r="H349" s="8"/>
      <c r="I349" s="37"/>
      <c r="J349" s="37"/>
      <c r="K349" s="37"/>
      <c r="L349" s="37"/>
      <c r="M349" s="37"/>
      <c r="N349" s="37"/>
      <c r="O349" s="37"/>
    </row>
    <row r="350" spans="3:15">
      <c r="C350" s="8"/>
      <c r="D350" s="8"/>
      <c r="E350" s="8"/>
      <c r="F350" s="8"/>
      <c r="G350" s="8"/>
      <c r="H350" s="8"/>
      <c r="I350" s="37"/>
      <c r="J350" s="37"/>
      <c r="K350" s="37"/>
      <c r="L350" s="37"/>
      <c r="M350" s="37"/>
      <c r="N350" s="37"/>
      <c r="O350" s="37"/>
    </row>
    <row r="351" spans="3:15">
      <c r="C351" s="8"/>
      <c r="D351" s="8"/>
      <c r="E351" s="8"/>
      <c r="F351" s="8"/>
      <c r="G351" s="8"/>
      <c r="H351" s="8"/>
      <c r="I351" s="37"/>
      <c r="J351" s="37"/>
      <c r="K351" s="37"/>
      <c r="L351" s="37"/>
      <c r="M351" s="37"/>
      <c r="N351" s="37"/>
      <c r="O351" s="37"/>
    </row>
    <row r="352" spans="3:15">
      <c r="C352" s="8"/>
      <c r="D352" s="8"/>
      <c r="E352" s="8"/>
      <c r="F352" s="8"/>
      <c r="G352" s="8"/>
      <c r="H352" s="8"/>
      <c r="I352" s="37"/>
      <c r="J352" s="37"/>
      <c r="K352" s="37"/>
      <c r="L352" s="37"/>
      <c r="M352" s="37"/>
      <c r="N352" s="37"/>
      <c r="O352" s="37"/>
    </row>
    <row r="353" spans="3:15">
      <c r="C353" s="8"/>
      <c r="D353" s="8"/>
      <c r="E353" s="8"/>
      <c r="F353" s="8"/>
      <c r="G353" s="8"/>
      <c r="H353" s="8"/>
      <c r="I353" s="37"/>
      <c r="J353" s="37"/>
      <c r="K353" s="37"/>
      <c r="L353" s="37"/>
      <c r="M353" s="37"/>
      <c r="N353" s="37"/>
      <c r="O353" s="37"/>
    </row>
    <row r="354" spans="3:15">
      <c r="C354" s="8"/>
      <c r="D354" s="8"/>
      <c r="E354" s="8"/>
      <c r="F354" s="8"/>
      <c r="G354" s="8"/>
      <c r="H354" s="8"/>
      <c r="I354" s="37"/>
      <c r="J354" s="37"/>
      <c r="K354" s="37"/>
      <c r="L354" s="37"/>
      <c r="M354" s="37"/>
      <c r="N354" s="37"/>
      <c r="O354" s="37"/>
    </row>
    <row r="355" spans="3:15">
      <c r="C355" s="8"/>
      <c r="D355" s="8"/>
      <c r="E355" s="8"/>
      <c r="F355" s="8"/>
      <c r="G355" s="8"/>
      <c r="H355" s="8"/>
      <c r="I355" s="37"/>
      <c r="J355" s="37"/>
      <c r="K355" s="37"/>
      <c r="L355" s="37"/>
      <c r="M355" s="37"/>
      <c r="N355" s="37"/>
      <c r="O355" s="37"/>
    </row>
    <row r="356" spans="3:15">
      <c r="C356" s="8"/>
      <c r="D356" s="8"/>
      <c r="E356" s="8"/>
      <c r="F356" s="8"/>
      <c r="G356" s="8"/>
      <c r="H356" s="8"/>
      <c r="I356" s="37"/>
      <c r="J356" s="37"/>
      <c r="K356" s="37"/>
      <c r="L356" s="37"/>
      <c r="M356" s="37"/>
      <c r="N356" s="37"/>
      <c r="O356" s="37"/>
    </row>
    <row r="357" spans="3:15">
      <c r="C357" s="8"/>
      <c r="D357" s="8"/>
      <c r="E357" s="8"/>
      <c r="F357" s="8"/>
      <c r="G357" s="8"/>
      <c r="H357" s="8"/>
      <c r="I357" s="37"/>
      <c r="J357" s="37"/>
      <c r="K357" s="37"/>
      <c r="L357" s="37"/>
      <c r="M357" s="37"/>
      <c r="N357" s="37"/>
      <c r="O357" s="37"/>
    </row>
    <row r="358" spans="3:15">
      <c r="C358" s="8"/>
      <c r="D358" s="8"/>
      <c r="E358" s="8"/>
      <c r="F358" s="8"/>
      <c r="G358" s="8"/>
      <c r="H358" s="8"/>
      <c r="I358" s="37"/>
      <c r="J358" s="37"/>
      <c r="K358" s="37"/>
      <c r="L358" s="37"/>
      <c r="M358" s="37"/>
      <c r="N358" s="37"/>
      <c r="O358" s="37"/>
    </row>
    <row r="359" spans="3:15">
      <c r="C359" s="8"/>
      <c r="D359" s="8"/>
      <c r="E359" s="8"/>
      <c r="F359" s="8"/>
      <c r="G359" s="8"/>
      <c r="H359" s="8"/>
      <c r="I359" s="37"/>
      <c r="J359" s="37"/>
      <c r="K359" s="37"/>
      <c r="L359" s="37"/>
      <c r="M359" s="37"/>
      <c r="N359" s="37"/>
      <c r="O359" s="37"/>
    </row>
    <row r="360" spans="3:15">
      <c r="C360" s="8"/>
      <c r="D360" s="8"/>
      <c r="E360" s="8"/>
      <c r="F360" s="8"/>
      <c r="G360" s="8"/>
      <c r="H360" s="8"/>
      <c r="I360" s="37"/>
      <c r="J360" s="37"/>
      <c r="K360" s="37"/>
      <c r="L360" s="37"/>
      <c r="M360" s="37"/>
      <c r="N360" s="37"/>
      <c r="O360" s="37"/>
    </row>
    <row r="361" spans="3:15">
      <c r="C361" s="8"/>
      <c r="D361" s="8"/>
      <c r="E361" s="8"/>
      <c r="F361" s="8"/>
      <c r="G361" s="8"/>
      <c r="H361" s="8"/>
      <c r="I361" s="37"/>
      <c r="J361" s="37"/>
      <c r="K361" s="37"/>
      <c r="L361" s="37"/>
      <c r="M361" s="37"/>
      <c r="N361" s="37"/>
      <c r="O361" s="37"/>
    </row>
    <row r="362" spans="3:15">
      <c r="C362" s="8"/>
      <c r="D362" s="8"/>
      <c r="E362" s="8"/>
      <c r="F362" s="8"/>
      <c r="G362" s="8"/>
      <c r="H362" s="8"/>
      <c r="I362" s="37"/>
      <c r="J362" s="37"/>
      <c r="K362" s="37"/>
      <c r="L362" s="37"/>
      <c r="M362" s="37"/>
      <c r="N362" s="37"/>
      <c r="O362" s="37"/>
    </row>
    <row r="363" spans="3:15">
      <c r="C363" s="8"/>
      <c r="D363" s="8"/>
      <c r="E363" s="8"/>
      <c r="F363" s="8"/>
      <c r="G363" s="8"/>
      <c r="H363" s="8"/>
      <c r="I363" s="37"/>
      <c r="J363" s="37"/>
      <c r="K363" s="37"/>
      <c r="L363" s="37"/>
      <c r="M363" s="37"/>
      <c r="N363" s="37"/>
      <c r="O363" s="37"/>
    </row>
    <row r="364" spans="3:15">
      <c r="C364" s="8"/>
      <c r="D364" s="8"/>
      <c r="E364" s="8"/>
      <c r="F364" s="8"/>
      <c r="G364" s="8"/>
      <c r="H364" s="8"/>
      <c r="I364" s="37"/>
      <c r="J364" s="37"/>
      <c r="K364" s="37"/>
      <c r="L364" s="37"/>
      <c r="M364" s="37"/>
      <c r="N364" s="37"/>
      <c r="O364" s="37"/>
    </row>
    <row r="365" spans="3:15">
      <c r="C365" s="8"/>
      <c r="D365" s="8"/>
      <c r="E365" s="8"/>
      <c r="F365" s="8"/>
      <c r="G365" s="8"/>
      <c r="H365" s="8"/>
      <c r="I365" s="37"/>
      <c r="J365" s="37"/>
      <c r="K365" s="37"/>
      <c r="L365" s="37"/>
      <c r="M365" s="37"/>
      <c r="N365" s="37"/>
      <c r="O365" s="37"/>
    </row>
    <row r="366" spans="3:15">
      <c r="C366" s="8"/>
      <c r="D366" s="8"/>
      <c r="E366" s="8"/>
      <c r="F366" s="8"/>
      <c r="G366" s="8"/>
      <c r="H366" s="8"/>
      <c r="I366" s="37"/>
      <c r="J366" s="37"/>
      <c r="K366" s="37"/>
      <c r="L366" s="37"/>
      <c r="M366" s="37"/>
      <c r="N366" s="37"/>
      <c r="O366" s="37"/>
    </row>
    <row r="367" spans="3:15">
      <c r="C367" s="8"/>
      <c r="D367" s="8"/>
      <c r="E367" s="8"/>
      <c r="F367" s="8"/>
      <c r="G367" s="8"/>
      <c r="H367" s="8"/>
      <c r="I367" s="37"/>
      <c r="J367" s="37"/>
      <c r="K367" s="37"/>
      <c r="L367" s="37"/>
      <c r="M367" s="37"/>
      <c r="N367" s="37"/>
      <c r="O367" s="37"/>
    </row>
    <row r="368" spans="3:15">
      <c r="C368" s="8"/>
      <c r="D368" s="8"/>
      <c r="E368" s="8"/>
      <c r="F368" s="8"/>
      <c r="G368" s="8"/>
      <c r="H368" s="8"/>
      <c r="I368" s="37"/>
      <c r="J368" s="37"/>
      <c r="K368" s="37"/>
      <c r="L368" s="37"/>
      <c r="M368" s="37"/>
      <c r="N368" s="37"/>
      <c r="O368" s="37"/>
    </row>
    <row r="369" spans="3:15">
      <c r="C369" s="8"/>
      <c r="D369" s="8"/>
      <c r="E369" s="8"/>
      <c r="F369" s="8"/>
      <c r="G369" s="8"/>
      <c r="H369" s="8"/>
      <c r="I369" s="37"/>
      <c r="J369" s="37"/>
      <c r="K369" s="37"/>
      <c r="L369" s="37"/>
      <c r="M369" s="37"/>
      <c r="N369" s="37"/>
      <c r="O369" s="37"/>
    </row>
    <row r="370" spans="3:15">
      <c r="C370" s="8"/>
      <c r="D370" s="8"/>
      <c r="E370" s="8"/>
      <c r="F370" s="8"/>
      <c r="G370" s="8"/>
      <c r="H370" s="8"/>
      <c r="I370" s="37"/>
      <c r="J370" s="37"/>
      <c r="K370" s="37"/>
      <c r="L370" s="37"/>
      <c r="M370" s="37"/>
      <c r="N370" s="37"/>
      <c r="O370" s="37"/>
    </row>
    <row r="371" spans="3:15">
      <c r="C371" s="8"/>
      <c r="D371" s="8"/>
      <c r="E371" s="8"/>
      <c r="F371" s="8"/>
      <c r="G371" s="8"/>
      <c r="H371" s="8"/>
      <c r="I371" s="37"/>
      <c r="J371" s="37"/>
      <c r="K371" s="37"/>
      <c r="L371" s="37"/>
      <c r="M371" s="37"/>
      <c r="N371" s="37"/>
      <c r="O371" s="37"/>
    </row>
    <row r="372" spans="3:15">
      <c r="C372" s="8"/>
      <c r="D372" s="8"/>
      <c r="E372" s="8"/>
      <c r="F372" s="8"/>
      <c r="G372" s="8"/>
      <c r="H372" s="8"/>
      <c r="I372" s="37"/>
      <c r="J372" s="37"/>
      <c r="K372" s="37"/>
      <c r="L372" s="37"/>
      <c r="M372" s="37"/>
      <c r="N372" s="37"/>
      <c r="O372" s="37"/>
    </row>
    <row r="373" spans="3:15">
      <c r="C373" s="8"/>
      <c r="D373" s="8"/>
      <c r="E373" s="8"/>
      <c r="F373" s="8"/>
      <c r="G373" s="8"/>
      <c r="H373" s="8"/>
      <c r="I373" s="37"/>
      <c r="J373" s="37"/>
      <c r="K373" s="37"/>
      <c r="L373" s="37"/>
      <c r="M373" s="37"/>
      <c r="N373" s="37"/>
      <c r="O373" s="37"/>
    </row>
    <row r="374" spans="3:15">
      <c r="C374" s="8"/>
      <c r="D374" s="8"/>
      <c r="E374" s="8"/>
      <c r="F374" s="8"/>
      <c r="G374" s="8"/>
      <c r="H374" s="8"/>
      <c r="I374" s="37"/>
      <c r="J374" s="37"/>
      <c r="K374" s="37"/>
      <c r="L374" s="37"/>
      <c r="M374" s="37"/>
      <c r="N374" s="37"/>
      <c r="O374" s="37"/>
    </row>
    <row r="375" spans="3:15">
      <c r="C375" s="8"/>
      <c r="D375" s="8"/>
      <c r="E375" s="8"/>
      <c r="F375" s="8"/>
      <c r="G375" s="8"/>
      <c r="H375" s="8"/>
      <c r="I375" s="37"/>
      <c r="J375" s="37"/>
      <c r="K375" s="37"/>
      <c r="L375" s="37"/>
      <c r="M375" s="37"/>
      <c r="N375" s="37"/>
      <c r="O375" s="37"/>
    </row>
    <row r="376" spans="3:15">
      <c r="C376" s="8"/>
      <c r="D376" s="8"/>
      <c r="E376" s="8"/>
      <c r="F376" s="8"/>
      <c r="G376" s="8"/>
      <c r="H376" s="8"/>
      <c r="I376" s="37"/>
      <c r="J376" s="37"/>
      <c r="K376" s="37"/>
      <c r="L376" s="37"/>
      <c r="M376" s="37"/>
      <c r="N376" s="37"/>
      <c r="O376" s="37"/>
    </row>
    <row r="377" spans="3:15">
      <c r="C377" s="8"/>
      <c r="D377" s="8"/>
      <c r="E377" s="8"/>
      <c r="F377" s="8"/>
      <c r="G377" s="8"/>
      <c r="H377" s="8"/>
      <c r="I377" s="37"/>
      <c r="J377" s="37"/>
      <c r="K377" s="37"/>
      <c r="L377" s="37"/>
      <c r="M377" s="37"/>
      <c r="N377" s="37"/>
      <c r="O377" s="37"/>
    </row>
    <row r="378" spans="3:15">
      <c r="C378" s="8"/>
      <c r="D378" s="8"/>
      <c r="E378" s="8"/>
      <c r="F378" s="8"/>
      <c r="G378" s="8"/>
      <c r="H378" s="8"/>
      <c r="I378" s="37"/>
      <c r="J378" s="37"/>
      <c r="K378" s="37"/>
      <c r="L378" s="37"/>
      <c r="M378" s="37"/>
      <c r="N378" s="37"/>
      <c r="O378" s="37"/>
    </row>
    <row r="379" spans="3:15">
      <c r="C379" s="8"/>
      <c r="D379" s="8"/>
      <c r="E379" s="8"/>
      <c r="F379" s="8"/>
      <c r="G379" s="8"/>
      <c r="H379" s="8"/>
      <c r="I379" s="37"/>
      <c r="J379" s="37"/>
      <c r="K379" s="37"/>
      <c r="L379" s="37"/>
      <c r="M379" s="37"/>
      <c r="N379" s="37"/>
      <c r="O379" s="37"/>
    </row>
    <row r="380" spans="3:15">
      <c r="C380" s="8"/>
      <c r="D380" s="8"/>
      <c r="E380" s="8"/>
      <c r="F380" s="8"/>
      <c r="G380" s="8"/>
      <c r="H380" s="8"/>
      <c r="I380" s="37"/>
      <c r="J380" s="37"/>
      <c r="K380" s="37"/>
      <c r="L380" s="37"/>
      <c r="M380" s="37"/>
      <c r="N380" s="37"/>
      <c r="O380" s="37"/>
    </row>
    <row r="381" spans="3:15">
      <c r="C381" s="8"/>
      <c r="D381" s="8"/>
      <c r="E381" s="8"/>
      <c r="F381" s="8"/>
      <c r="G381" s="8"/>
      <c r="H381" s="8"/>
      <c r="I381" s="37"/>
      <c r="J381" s="37"/>
      <c r="K381" s="37"/>
      <c r="L381" s="37"/>
      <c r="M381" s="37"/>
      <c r="N381" s="37"/>
      <c r="O381" s="37"/>
    </row>
    <row r="382" spans="3:15">
      <c r="C382" s="8"/>
      <c r="D382" s="8"/>
      <c r="E382" s="8"/>
      <c r="F382" s="8"/>
      <c r="G382" s="8"/>
      <c r="H382" s="8"/>
      <c r="I382" s="37"/>
      <c r="J382" s="37"/>
      <c r="K382" s="37"/>
      <c r="L382" s="37"/>
      <c r="M382" s="37"/>
      <c r="N382" s="37"/>
      <c r="O382" s="37"/>
    </row>
    <row r="383" spans="3:15">
      <c r="C383" s="8"/>
      <c r="D383" s="8"/>
      <c r="E383" s="8"/>
      <c r="F383" s="8"/>
      <c r="G383" s="8"/>
      <c r="H383" s="8"/>
      <c r="I383" s="37"/>
      <c r="J383" s="37"/>
      <c r="K383" s="37"/>
      <c r="L383" s="37"/>
      <c r="M383" s="37"/>
      <c r="N383" s="37"/>
      <c r="O383" s="37"/>
    </row>
    <row r="384" spans="3:15">
      <c r="C384" s="8"/>
      <c r="D384" s="8"/>
      <c r="E384" s="8"/>
      <c r="F384" s="8"/>
      <c r="G384" s="8"/>
      <c r="H384" s="8"/>
      <c r="I384" s="37"/>
      <c r="J384" s="37"/>
      <c r="K384" s="37"/>
      <c r="L384" s="37"/>
      <c r="M384" s="37"/>
      <c r="N384" s="37"/>
      <c r="O384" s="37"/>
    </row>
    <row r="385" spans="3:15">
      <c r="C385" s="8"/>
      <c r="D385" s="8"/>
      <c r="E385" s="8"/>
      <c r="F385" s="8"/>
      <c r="G385" s="8"/>
      <c r="H385" s="8"/>
      <c r="I385" s="37"/>
      <c r="J385" s="37"/>
      <c r="K385" s="37"/>
      <c r="L385" s="37"/>
      <c r="M385" s="37"/>
      <c r="N385" s="37"/>
      <c r="O385" s="37"/>
    </row>
    <row r="386" spans="3:15">
      <c r="C386" s="8"/>
      <c r="D386" s="8"/>
      <c r="E386" s="8"/>
      <c r="F386" s="8"/>
      <c r="G386" s="8"/>
      <c r="H386" s="8"/>
      <c r="I386" s="37"/>
      <c r="J386" s="37"/>
      <c r="K386" s="37"/>
      <c r="L386" s="37"/>
      <c r="M386" s="37"/>
      <c r="N386" s="37"/>
      <c r="O386" s="37"/>
    </row>
    <row r="387" spans="3:15">
      <c r="C387" s="8"/>
      <c r="D387" s="8"/>
      <c r="E387" s="8"/>
      <c r="F387" s="8"/>
      <c r="G387" s="8"/>
      <c r="H387" s="8"/>
      <c r="I387" s="37"/>
      <c r="J387" s="37"/>
      <c r="K387" s="37"/>
      <c r="L387" s="37"/>
      <c r="M387" s="37"/>
      <c r="N387" s="37"/>
      <c r="O387" s="37"/>
    </row>
    <row r="388" spans="3:15">
      <c r="C388" s="8"/>
      <c r="D388" s="8"/>
      <c r="E388" s="8"/>
      <c r="F388" s="8"/>
      <c r="G388" s="8"/>
      <c r="H388" s="8"/>
      <c r="I388" s="37"/>
      <c r="J388" s="37"/>
      <c r="K388" s="37"/>
      <c r="L388" s="37"/>
      <c r="M388" s="37"/>
      <c r="N388" s="37"/>
      <c r="O388" s="37"/>
    </row>
    <row r="389" spans="3:15">
      <c r="C389" s="8"/>
      <c r="D389" s="8"/>
      <c r="E389" s="8"/>
      <c r="F389" s="8"/>
      <c r="G389" s="8"/>
      <c r="H389" s="8"/>
      <c r="I389" s="37"/>
      <c r="J389" s="37"/>
      <c r="K389" s="37"/>
      <c r="L389" s="37"/>
      <c r="M389" s="37"/>
      <c r="N389" s="37"/>
      <c r="O389" s="37"/>
    </row>
    <row r="390" spans="3:15">
      <c r="C390" s="8"/>
      <c r="D390" s="8"/>
      <c r="E390" s="8"/>
      <c r="F390" s="8"/>
      <c r="G390" s="8"/>
      <c r="H390" s="8"/>
      <c r="I390" s="37"/>
      <c r="J390" s="37"/>
      <c r="K390" s="37"/>
      <c r="L390" s="37"/>
      <c r="M390" s="37"/>
      <c r="N390" s="37"/>
      <c r="O390" s="37"/>
    </row>
    <row r="391" spans="3:15">
      <c r="C391" s="8"/>
      <c r="D391" s="8"/>
      <c r="E391" s="8"/>
      <c r="F391" s="8"/>
      <c r="G391" s="8"/>
      <c r="H391" s="8"/>
      <c r="I391" s="37"/>
      <c r="J391" s="37"/>
      <c r="K391" s="37"/>
      <c r="L391" s="37"/>
      <c r="M391" s="37"/>
      <c r="N391" s="37"/>
      <c r="O391" s="37"/>
    </row>
    <row r="392" spans="3:15">
      <c r="C392" s="8"/>
      <c r="D392" s="8"/>
      <c r="E392" s="8"/>
      <c r="F392" s="8"/>
      <c r="G392" s="8"/>
      <c r="H392" s="8"/>
      <c r="I392" s="37"/>
      <c r="J392" s="37"/>
      <c r="K392" s="37"/>
      <c r="L392" s="37"/>
      <c r="M392" s="37"/>
      <c r="N392" s="37"/>
      <c r="O392" s="37"/>
    </row>
    <row r="393" spans="3:15">
      <c r="C393" s="8"/>
      <c r="D393" s="8"/>
      <c r="E393" s="8"/>
      <c r="F393" s="8"/>
      <c r="G393" s="8"/>
      <c r="H393" s="8"/>
      <c r="I393" s="37"/>
      <c r="J393" s="37"/>
      <c r="K393" s="37"/>
      <c r="L393" s="37"/>
      <c r="M393" s="37"/>
      <c r="N393" s="37"/>
      <c r="O393" s="37"/>
    </row>
    <row r="394" spans="3:15">
      <c r="C394" s="8"/>
      <c r="D394" s="8"/>
      <c r="E394" s="8"/>
      <c r="F394" s="8"/>
      <c r="G394" s="8"/>
      <c r="H394" s="8"/>
      <c r="I394" s="37"/>
      <c r="J394" s="37"/>
      <c r="K394" s="37"/>
      <c r="L394" s="37"/>
      <c r="M394" s="37"/>
      <c r="N394" s="37"/>
      <c r="O394" s="37"/>
    </row>
    <row r="395" spans="3:15">
      <c r="C395" s="8"/>
      <c r="D395" s="8"/>
      <c r="E395" s="8"/>
      <c r="F395" s="8"/>
      <c r="G395" s="8"/>
      <c r="H395" s="8"/>
      <c r="I395" s="37"/>
      <c r="J395" s="37"/>
      <c r="K395" s="37"/>
      <c r="L395" s="37"/>
      <c r="M395" s="37"/>
      <c r="N395" s="37"/>
      <c r="O395" s="37"/>
    </row>
    <row r="396" spans="3:15">
      <c r="C396" s="8"/>
      <c r="D396" s="8"/>
      <c r="E396" s="8"/>
      <c r="F396" s="8"/>
      <c r="G396" s="8"/>
      <c r="H396" s="8"/>
      <c r="I396" s="37"/>
      <c r="J396" s="37"/>
      <c r="K396" s="37"/>
      <c r="L396" s="37"/>
      <c r="M396" s="37"/>
      <c r="N396" s="37"/>
      <c r="O396" s="37"/>
    </row>
    <row r="397" spans="3:15">
      <c r="C397" s="8"/>
      <c r="D397" s="8"/>
      <c r="E397" s="8"/>
      <c r="F397" s="8"/>
      <c r="G397" s="8"/>
      <c r="H397" s="8"/>
      <c r="I397" s="37"/>
      <c r="J397" s="37"/>
      <c r="K397" s="37"/>
      <c r="L397" s="37"/>
      <c r="M397" s="37"/>
      <c r="N397" s="37"/>
      <c r="O397" s="37"/>
    </row>
    <row r="398" spans="3:15">
      <c r="C398" s="8"/>
      <c r="D398" s="8"/>
      <c r="E398" s="8"/>
      <c r="F398" s="8"/>
      <c r="G398" s="8"/>
      <c r="H398" s="8"/>
      <c r="I398" s="37"/>
      <c r="J398" s="37"/>
      <c r="K398" s="37"/>
      <c r="L398" s="37"/>
      <c r="M398" s="37"/>
      <c r="N398" s="37"/>
      <c r="O398" s="37"/>
    </row>
    <row r="399" spans="3:15">
      <c r="C399" s="8"/>
      <c r="D399" s="8"/>
      <c r="E399" s="8"/>
      <c r="F399" s="8"/>
      <c r="G399" s="8"/>
      <c r="H399" s="8"/>
      <c r="I399" s="37"/>
      <c r="J399" s="37"/>
      <c r="K399" s="37"/>
      <c r="L399" s="37"/>
      <c r="M399" s="37"/>
      <c r="N399" s="37"/>
      <c r="O399" s="37"/>
    </row>
    <row r="400" spans="3:15">
      <c r="C400" s="8"/>
      <c r="D400" s="8"/>
      <c r="E400" s="8"/>
      <c r="F400" s="8"/>
      <c r="G400" s="8"/>
      <c r="H400" s="8"/>
      <c r="I400" s="37"/>
      <c r="J400" s="37"/>
      <c r="K400" s="37"/>
      <c r="L400" s="37"/>
      <c r="M400" s="37"/>
      <c r="N400" s="37"/>
      <c r="O400" s="37"/>
    </row>
    <row r="401" spans="3:15">
      <c r="C401" s="8"/>
      <c r="D401" s="8"/>
      <c r="E401" s="8"/>
      <c r="F401" s="8"/>
      <c r="G401" s="8"/>
      <c r="H401" s="8"/>
      <c r="I401" s="37"/>
      <c r="J401" s="37"/>
      <c r="K401" s="37"/>
      <c r="L401" s="37"/>
      <c r="M401" s="37"/>
      <c r="N401" s="37"/>
      <c r="O401" s="37"/>
    </row>
    <row r="402" spans="3:15">
      <c r="C402" s="8"/>
      <c r="D402" s="8"/>
      <c r="E402" s="8"/>
      <c r="F402" s="8"/>
      <c r="G402" s="8"/>
      <c r="H402" s="8"/>
      <c r="I402" s="37"/>
      <c r="J402" s="37"/>
      <c r="K402" s="37"/>
      <c r="L402" s="37"/>
      <c r="M402" s="37"/>
      <c r="N402" s="37"/>
      <c r="O402" s="37"/>
    </row>
    <row r="403" spans="3:15">
      <c r="C403" s="8"/>
      <c r="D403" s="8"/>
      <c r="E403" s="8"/>
      <c r="F403" s="8"/>
      <c r="G403" s="8"/>
      <c r="H403" s="8"/>
      <c r="I403" s="37"/>
      <c r="J403" s="37"/>
      <c r="K403" s="37"/>
      <c r="L403" s="37"/>
      <c r="M403" s="37"/>
      <c r="N403" s="37"/>
      <c r="O403" s="37"/>
    </row>
    <row r="404" spans="3:15">
      <c r="C404" s="8"/>
      <c r="D404" s="8"/>
      <c r="E404" s="8"/>
      <c r="F404" s="8"/>
      <c r="G404" s="8"/>
      <c r="H404" s="8"/>
      <c r="I404" s="37"/>
      <c r="J404" s="37"/>
      <c r="K404" s="37"/>
      <c r="L404" s="37"/>
      <c r="M404" s="37"/>
      <c r="N404" s="37"/>
      <c r="O404" s="37"/>
    </row>
    <row r="405" spans="3:15">
      <c r="C405" s="8"/>
      <c r="D405" s="8"/>
      <c r="E405" s="8"/>
      <c r="F405" s="8"/>
      <c r="G405" s="8"/>
      <c r="H405" s="8"/>
      <c r="I405" s="37"/>
      <c r="J405" s="37"/>
      <c r="K405" s="37"/>
      <c r="L405" s="37"/>
      <c r="M405" s="37"/>
      <c r="N405" s="37"/>
      <c r="O405" s="37"/>
    </row>
    <row r="406" spans="3:15">
      <c r="C406" s="8"/>
      <c r="D406" s="8"/>
      <c r="E406" s="8"/>
      <c r="F406" s="8"/>
      <c r="G406" s="8"/>
      <c r="H406" s="8"/>
      <c r="I406" s="37"/>
      <c r="J406" s="37"/>
      <c r="K406" s="37"/>
      <c r="L406" s="37"/>
      <c r="M406" s="37"/>
      <c r="N406" s="37"/>
      <c r="O406" s="37"/>
    </row>
    <row r="407" spans="3:15">
      <c r="C407" s="8"/>
      <c r="D407" s="8"/>
      <c r="E407" s="8"/>
      <c r="F407" s="8"/>
      <c r="G407" s="8"/>
      <c r="H407" s="8"/>
      <c r="I407" s="37"/>
      <c r="J407" s="37"/>
      <c r="K407" s="37"/>
      <c r="L407" s="37"/>
      <c r="M407" s="37"/>
      <c r="N407" s="37"/>
      <c r="O407" s="37"/>
    </row>
    <row r="408" spans="3:15">
      <c r="C408" s="8"/>
      <c r="D408" s="8"/>
      <c r="E408" s="8"/>
      <c r="F408" s="8"/>
      <c r="G408" s="8"/>
      <c r="H408" s="8"/>
      <c r="I408" s="37"/>
      <c r="J408" s="37"/>
      <c r="K408" s="37"/>
      <c r="L408" s="37"/>
      <c r="M408" s="37"/>
      <c r="N408" s="37"/>
      <c r="O408" s="37"/>
    </row>
    <row r="409" spans="3:15">
      <c r="C409" s="8"/>
      <c r="D409" s="8"/>
      <c r="E409" s="8"/>
      <c r="F409" s="8"/>
      <c r="G409" s="8"/>
      <c r="H409" s="8"/>
      <c r="I409" s="37"/>
      <c r="J409" s="37"/>
      <c r="K409" s="37"/>
      <c r="L409" s="37"/>
      <c r="M409" s="37"/>
      <c r="N409" s="37"/>
      <c r="O409" s="37"/>
    </row>
    <row r="410" spans="3:15">
      <c r="C410" s="8"/>
      <c r="D410" s="8"/>
      <c r="E410" s="8"/>
      <c r="F410" s="8"/>
      <c r="G410" s="8"/>
      <c r="H410" s="8"/>
      <c r="I410" s="37"/>
      <c r="J410" s="37"/>
      <c r="K410" s="37"/>
      <c r="L410" s="37"/>
      <c r="M410" s="37"/>
      <c r="N410" s="37"/>
      <c r="O410" s="37"/>
    </row>
    <row r="411" spans="3:15">
      <c r="C411" s="8"/>
      <c r="D411" s="8"/>
      <c r="E411" s="8"/>
      <c r="F411" s="8"/>
      <c r="G411" s="8"/>
      <c r="H411" s="8"/>
      <c r="I411" s="37"/>
      <c r="J411" s="37"/>
      <c r="K411" s="37"/>
      <c r="L411" s="37"/>
      <c r="M411" s="37"/>
      <c r="N411" s="37"/>
      <c r="O411" s="37"/>
    </row>
    <row r="412" spans="3:15">
      <c r="C412" s="8"/>
      <c r="D412" s="8"/>
      <c r="E412" s="8"/>
      <c r="F412" s="8"/>
      <c r="G412" s="8"/>
      <c r="H412" s="8"/>
      <c r="I412" s="37"/>
      <c r="J412" s="37"/>
      <c r="K412" s="37"/>
      <c r="L412" s="37"/>
      <c r="M412" s="37"/>
      <c r="N412" s="37"/>
      <c r="O412" s="37"/>
    </row>
    <row r="413" spans="3:15">
      <c r="C413" s="8"/>
      <c r="D413" s="8"/>
      <c r="E413" s="8"/>
      <c r="F413" s="8"/>
      <c r="G413" s="8"/>
      <c r="H413" s="8"/>
      <c r="I413" s="37"/>
      <c r="J413" s="37"/>
      <c r="K413" s="37"/>
      <c r="L413" s="37"/>
      <c r="M413" s="37"/>
      <c r="N413" s="37"/>
      <c r="O413" s="37"/>
    </row>
    <row r="414" spans="3:15">
      <c r="C414" s="8"/>
      <c r="D414" s="8"/>
      <c r="E414" s="8"/>
      <c r="F414" s="8"/>
      <c r="G414" s="8"/>
      <c r="H414" s="8"/>
      <c r="I414" s="37"/>
      <c r="J414" s="37"/>
      <c r="K414" s="37"/>
      <c r="L414" s="37"/>
      <c r="M414" s="37"/>
      <c r="N414" s="37"/>
      <c r="O414" s="37"/>
    </row>
    <row r="415" spans="3:15">
      <c r="C415" s="8"/>
      <c r="D415" s="8"/>
      <c r="E415" s="8"/>
      <c r="F415" s="8"/>
      <c r="G415" s="8"/>
      <c r="H415" s="8"/>
      <c r="I415" s="37"/>
      <c r="J415" s="37"/>
      <c r="K415" s="37"/>
      <c r="L415" s="37"/>
      <c r="M415" s="37"/>
      <c r="N415" s="37"/>
      <c r="O415" s="37"/>
    </row>
    <row r="416" spans="3:15">
      <c r="C416" s="8"/>
      <c r="D416" s="8"/>
      <c r="E416" s="8"/>
      <c r="F416" s="8"/>
      <c r="G416" s="8"/>
      <c r="H416" s="8"/>
      <c r="I416" s="37"/>
      <c r="J416" s="37"/>
      <c r="K416" s="37"/>
      <c r="L416" s="37"/>
      <c r="M416" s="37"/>
      <c r="N416" s="37"/>
      <c r="O416" s="37"/>
    </row>
    <row r="417" spans="3:15">
      <c r="C417" s="8"/>
      <c r="D417" s="8"/>
      <c r="E417" s="8"/>
      <c r="F417" s="8"/>
      <c r="G417" s="8"/>
      <c r="H417" s="8"/>
      <c r="I417" s="37"/>
      <c r="J417" s="37"/>
      <c r="K417" s="37"/>
      <c r="L417" s="37"/>
      <c r="M417" s="37"/>
      <c r="N417" s="37"/>
      <c r="O417" s="37"/>
    </row>
    <row r="418" spans="3:15">
      <c r="C418" s="8"/>
      <c r="D418" s="8"/>
      <c r="E418" s="8"/>
      <c r="F418" s="8"/>
      <c r="G418" s="8"/>
      <c r="H418" s="8"/>
      <c r="I418" s="37"/>
      <c r="J418" s="37"/>
      <c r="K418" s="37"/>
      <c r="L418" s="37"/>
      <c r="M418" s="37"/>
      <c r="N418" s="37"/>
      <c r="O418" s="37"/>
    </row>
    <row r="419" spans="3:15">
      <c r="C419" s="8"/>
      <c r="D419" s="8"/>
      <c r="E419" s="8"/>
      <c r="F419" s="8"/>
      <c r="G419" s="8"/>
      <c r="H419" s="8"/>
      <c r="I419" s="37"/>
      <c r="J419" s="37"/>
      <c r="K419" s="37"/>
      <c r="L419" s="37"/>
      <c r="M419" s="37"/>
      <c r="N419" s="37"/>
      <c r="O419" s="37"/>
    </row>
    <row r="420" spans="3:15">
      <c r="C420" s="8"/>
      <c r="D420" s="8"/>
      <c r="E420" s="8"/>
      <c r="F420" s="8"/>
      <c r="G420" s="8"/>
      <c r="H420" s="8"/>
      <c r="I420" s="37"/>
      <c r="J420" s="37"/>
      <c r="K420" s="37"/>
      <c r="L420" s="37"/>
      <c r="M420" s="37"/>
      <c r="N420" s="37"/>
      <c r="O420" s="37"/>
    </row>
    <row r="421" spans="3:15">
      <c r="C421" s="8"/>
      <c r="D421" s="8"/>
      <c r="E421" s="8"/>
      <c r="F421" s="8"/>
      <c r="G421" s="8"/>
      <c r="H421" s="8"/>
      <c r="I421" s="37"/>
      <c r="J421" s="37"/>
      <c r="K421" s="37"/>
      <c r="L421" s="37"/>
      <c r="M421" s="37"/>
      <c r="N421" s="37"/>
      <c r="O421" s="37"/>
    </row>
    <row r="422" spans="3:15">
      <c r="C422" s="8"/>
      <c r="D422" s="8"/>
      <c r="E422" s="8"/>
      <c r="F422" s="8"/>
      <c r="G422" s="8"/>
      <c r="H422" s="8"/>
      <c r="I422" s="37"/>
      <c r="J422" s="37"/>
      <c r="K422" s="37"/>
      <c r="L422" s="37"/>
      <c r="M422" s="37"/>
      <c r="N422" s="37"/>
      <c r="O422" s="37"/>
    </row>
    <row r="423" spans="3:15">
      <c r="C423" s="8"/>
      <c r="D423" s="8"/>
      <c r="E423" s="8"/>
      <c r="F423" s="8"/>
      <c r="G423" s="8"/>
      <c r="H423" s="8"/>
      <c r="I423" s="37"/>
      <c r="J423" s="37"/>
      <c r="K423" s="37"/>
      <c r="L423" s="37"/>
      <c r="M423" s="37"/>
      <c r="N423" s="37"/>
      <c r="O423" s="37"/>
    </row>
    <row r="424" spans="3:15">
      <c r="C424" s="8"/>
      <c r="D424" s="8"/>
      <c r="E424" s="8"/>
      <c r="F424" s="8"/>
      <c r="G424" s="8"/>
      <c r="H424" s="8"/>
      <c r="I424" s="37"/>
      <c r="J424" s="37"/>
      <c r="K424" s="37"/>
      <c r="L424" s="37"/>
      <c r="M424" s="37"/>
      <c r="N424" s="37"/>
      <c r="O424" s="37"/>
    </row>
    <row r="425" spans="3:15">
      <c r="C425" s="8"/>
      <c r="D425" s="8"/>
      <c r="E425" s="8"/>
      <c r="F425" s="8"/>
      <c r="G425" s="8"/>
      <c r="H425" s="8"/>
      <c r="I425" s="37"/>
      <c r="J425" s="37"/>
      <c r="K425" s="37"/>
      <c r="L425" s="37"/>
      <c r="M425" s="37"/>
      <c r="N425" s="37"/>
      <c r="O425" s="37"/>
    </row>
    <row r="426" spans="3:15">
      <c r="C426" s="8"/>
      <c r="D426" s="8"/>
      <c r="E426" s="8"/>
      <c r="F426" s="8"/>
      <c r="G426" s="8"/>
      <c r="H426" s="8"/>
      <c r="I426" s="37"/>
      <c r="J426" s="37"/>
      <c r="K426" s="37"/>
      <c r="L426" s="37"/>
      <c r="M426" s="37"/>
      <c r="N426" s="37"/>
      <c r="O426" s="37"/>
    </row>
    <row r="427" spans="3:15">
      <c r="C427" s="8"/>
      <c r="D427" s="8"/>
      <c r="E427" s="8"/>
      <c r="F427" s="8"/>
      <c r="G427" s="8"/>
      <c r="H427" s="8"/>
      <c r="I427" s="37"/>
      <c r="J427" s="37"/>
      <c r="K427" s="37"/>
      <c r="L427" s="37"/>
      <c r="M427" s="37"/>
      <c r="N427" s="37"/>
      <c r="O427" s="37"/>
    </row>
    <row r="428" spans="3:15">
      <c r="C428" s="8"/>
      <c r="D428" s="8"/>
      <c r="E428" s="8"/>
      <c r="F428" s="8"/>
      <c r="G428" s="8"/>
      <c r="H428" s="8"/>
      <c r="I428" s="37"/>
      <c r="J428" s="37"/>
      <c r="K428" s="37"/>
      <c r="L428" s="37"/>
      <c r="M428" s="37"/>
      <c r="N428" s="37"/>
      <c r="O428" s="37"/>
    </row>
    <row r="429" spans="3:15">
      <c r="C429" s="8"/>
      <c r="D429" s="8"/>
      <c r="E429" s="8"/>
      <c r="F429" s="8"/>
      <c r="G429" s="8"/>
      <c r="H429" s="8"/>
      <c r="I429" s="37"/>
      <c r="J429" s="37"/>
      <c r="K429" s="37"/>
      <c r="L429" s="37"/>
      <c r="M429" s="37"/>
      <c r="N429" s="37"/>
      <c r="O429" s="37"/>
    </row>
    <row r="430" spans="3:15">
      <c r="C430" s="8"/>
      <c r="D430" s="8"/>
      <c r="E430" s="8"/>
      <c r="F430" s="8"/>
      <c r="G430" s="8"/>
      <c r="H430" s="8"/>
      <c r="I430" s="37"/>
      <c r="J430" s="37"/>
      <c r="K430" s="37"/>
      <c r="L430" s="37"/>
      <c r="M430" s="37"/>
      <c r="N430" s="37"/>
      <c r="O430" s="37"/>
    </row>
    <row r="431" spans="3:15">
      <c r="C431" s="8"/>
      <c r="D431" s="8"/>
      <c r="E431" s="8"/>
      <c r="F431" s="8"/>
      <c r="G431" s="8"/>
      <c r="H431" s="8"/>
      <c r="I431" s="37"/>
      <c r="J431" s="37"/>
      <c r="K431" s="37"/>
      <c r="L431" s="37"/>
      <c r="M431" s="37"/>
      <c r="N431" s="37"/>
      <c r="O431" s="37"/>
    </row>
    <row r="432" spans="3:15">
      <c r="C432" s="8"/>
      <c r="D432" s="8"/>
      <c r="E432" s="8"/>
      <c r="F432" s="8"/>
      <c r="G432" s="8"/>
      <c r="H432" s="8"/>
      <c r="I432" s="37"/>
      <c r="J432" s="37"/>
      <c r="K432" s="37"/>
      <c r="L432" s="37"/>
      <c r="M432" s="37"/>
      <c r="N432" s="37"/>
      <c r="O432" s="37"/>
    </row>
    <row r="433" spans="3:15">
      <c r="C433" s="8"/>
      <c r="D433" s="8"/>
      <c r="E433" s="8"/>
      <c r="F433" s="8"/>
      <c r="G433" s="8"/>
      <c r="H433" s="8"/>
      <c r="I433" s="37"/>
      <c r="J433" s="37"/>
      <c r="K433" s="37"/>
      <c r="L433" s="37"/>
      <c r="M433" s="37"/>
      <c r="N433" s="37"/>
      <c r="O433" s="37"/>
    </row>
    <row r="434" spans="3:15">
      <c r="C434" s="8"/>
      <c r="D434" s="8"/>
      <c r="E434" s="8"/>
      <c r="F434" s="8"/>
      <c r="G434" s="8"/>
      <c r="H434" s="8"/>
      <c r="I434" s="37"/>
      <c r="J434" s="37"/>
      <c r="K434" s="37"/>
      <c r="L434" s="37"/>
      <c r="M434" s="37"/>
      <c r="N434" s="37"/>
      <c r="O434" s="37"/>
    </row>
    <row r="435" spans="3:15">
      <c r="C435" s="8"/>
      <c r="D435" s="8"/>
      <c r="E435" s="8"/>
      <c r="F435" s="8"/>
      <c r="G435" s="8"/>
      <c r="H435" s="8"/>
      <c r="I435" s="37"/>
      <c r="J435" s="37"/>
      <c r="K435" s="37"/>
      <c r="L435" s="37"/>
      <c r="M435" s="37"/>
      <c r="N435" s="37"/>
      <c r="O435" s="37"/>
    </row>
    <row r="436" spans="3:15">
      <c r="C436" s="8"/>
      <c r="D436" s="8"/>
      <c r="E436" s="8"/>
      <c r="F436" s="8"/>
      <c r="G436" s="8"/>
      <c r="H436" s="8"/>
      <c r="I436" s="37"/>
      <c r="J436" s="37"/>
      <c r="K436" s="37"/>
      <c r="L436" s="37"/>
      <c r="M436" s="37"/>
      <c r="N436" s="37"/>
      <c r="O436" s="37"/>
    </row>
    <row r="437" spans="3:15">
      <c r="C437" s="8"/>
      <c r="D437" s="8"/>
      <c r="E437" s="8"/>
      <c r="F437" s="8"/>
      <c r="G437" s="8"/>
      <c r="H437" s="8"/>
      <c r="I437" s="37"/>
      <c r="J437" s="37"/>
      <c r="K437" s="37"/>
      <c r="L437" s="37"/>
      <c r="M437" s="37"/>
      <c r="N437" s="37"/>
      <c r="O437" s="37"/>
    </row>
    <row r="438" spans="3:15">
      <c r="C438" s="8"/>
      <c r="D438" s="8"/>
      <c r="E438" s="8"/>
      <c r="F438" s="8"/>
      <c r="G438" s="8"/>
      <c r="H438" s="8"/>
      <c r="I438" s="37"/>
      <c r="J438" s="37"/>
      <c r="K438" s="37"/>
      <c r="L438" s="37"/>
      <c r="M438" s="37"/>
      <c r="N438" s="37"/>
      <c r="O438" s="37"/>
    </row>
    <row r="439" spans="3:15">
      <c r="C439" s="8"/>
      <c r="D439" s="8"/>
      <c r="E439" s="8"/>
      <c r="F439" s="8"/>
      <c r="G439" s="8"/>
      <c r="H439" s="8"/>
      <c r="I439" s="37"/>
      <c r="J439" s="37"/>
      <c r="K439" s="37"/>
      <c r="L439" s="37"/>
      <c r="M439" s="37"/>
      <c r="N439" s="37"/>
      <c r="O439" s="37"/>
    </row>
    <row r="440" spans="3:15">
      <c r="C440" s="8"/>
      <c r="D440" s="8"/>
      <c r="E440" s="8"/>
      <c r="F440" s="8"/>
      <c r="G440" s="8"/>
      <c r="H440" s="8"/>
      <c r="I440" s="37"/>
      <c r="J440" s="37"/>
      <c r="K440" s="37"/>
      <c r="L440" s="37"/>
      <c r="M440" s="37"/>
      <c r="N440" s="37"/>
      <c r="O440" s="37"/>
    </row>
    <row r="441" spans="3:15">
      <c r="C441" s="8"/>
      <c r="D441" s="8"/>
      <c r="E441" s="8"/>
      <c r="F441" s="8"/>
      <c r="G441" s="8"/>
      <c r="H441" s="8"/>
      <c r="I441" s="37"/>
      <c r="J441" s="37"/>
      <c r="K441" s="37"/>
      <c r="L441" s="37"/>
      <c r="M441" s="37"/>
      <c r="N441" s="37"/>
      <c r="O441" s="37"/>
    </row>
    <row r="442" spans="3:15">
      <c r="C442" s="8"/>
      <c r="D442" s="8"/>
      <c r="E442" s="8"/>
      <c r="F442" s="8"/>
      <c r="G442" s="8"/>
      <c r="H442" s="8"/>
      <c r="I442" s="37"/>
      <c r="J442" s="37"/>
      <c r="K442" s="37"/>
      <c r="L442" s="37"/>
      <c r="M442" s="37"/>
      <c r="N442" s="37"/>
      <c r="O442" s="37"/>
    </row>
    <row r="443" spans="3:15">
      <c r="C443" s="8"/>
      <c r="D443" s="8"/>
      <c r="E443" s="8"/>
      <c r="F443" s="8"/>
      <c r="G443" s="8"/>
      <c r="H443" s="8"/>
      <c r="I443" s="37"/>
      <c r="J443" s="37"/>
      <c r="K443" s="37"/>
      <c r="L443" s="37"/>
      <c r="M443" s="37"/>
      <c r="N443" s="37"/>
      <c r="O443" s="37"/>
    </row>
    <row r="444" spans="3:15">
      <c r="C444" s="8"/>
      <c r="D444" s="8"/>
      <c r="E444" s="8"/>
      <c r="F444" s="8"/>
      <c r="G444" s="8"/>
      <c r="H444" s="8"/>
      <c r="I444" s="37"/>
      <c r="J444" s="37"/>
      <c r="K444" s="37"/>
      <c r="L444" s="37"/>
      <c r="M444" s="37"/>
      <c r="N444" s="37"/>
      <c r="O444" s="37"/>
    </row>
    <row r="445" spans="3:15">
      <c r="C445" s="8"/>
      <c r="D445" s="8"/>
      <c r="E445" s="8"/>
      <c r="F445" s="8"/>
      <c r="G445" s="8"/>
      <c r="H445" s="8"/>
      <c r="I445" s="37"/>
      <c r="J445" s="37"/>
      <c r="K445" s="37"/>
      <c r="L445" s="37"/>
      <c r="M445" s="37"/>
      <c r="N445" s="37"/>
      <c r="O445" s="37"/>
    </row>
    <row r="446" spans="3:15">
      <c r="C446" s="8"/>
      <c r="D446" s="8"/>
      <c r="E446" s="8"/>
      <c r="F446" s="8"/>
      <c r="G446" s="8"/>
      <c r="H446" s="8"/>
      <c r="I446" s="37"/>
      <c r="J446" s="37"/>
      <c r="K446" s="37"/>
      <c r="L446" s="37"/>
      <c r="M446" s="37"/>
      <c r="N446" s="37"/>
      <c r="O446" s="37"/>
    </row>
    <row r="447" spans="3:15">
      <c r="C447" s="8"/>
      <c r="D447" s="8"/>
      <c r="E447" s="8"/>
      <c r="F447" s="8"/>
      <c r="G447" s="8"/>
      <c r="H447" s="8"/>
      <c r="I447" s="37"/>
      <c r="J447" s="37"/>
      <c r="K447" s="37"/>
      <c r="L447" s="37"/>
      <c r="M447" s="37"/>
      <c r="N447" s="37"/>
      <c r="O447" s="37"/>
    </row>
    <row r="448" spans="3:15">
      <c r="C448" s="8"/>
      <c r="D448" s="8"/>
      <c r="E448" s="8"/>
      <c r="F448" s="8"/>
      <c r="G448" s="8"/>
      <c r="H448" s="8"/>
      <c r="I448" s="37"/>
      <c r="J448" s="37"/>
      <c r="K448" s="37"/>
      <c r="L448" s="37"/>
      <c r="M448" s="37"/>
      <c r="N448" s="37"/>
      <c r="O448" s="37"/>
    </row>
    <row r="449" spans="3:15">
      <c r="C449" s="8"/>
      <c r="D449" s="8"/>
      <c r="E449" s="8"/>
      <c r="F449" s="8"/>
      <c r="G449" s="8"/>
      <c r="H449" s="8"/>
      <c r="I449" s="37"/>
      <c r="J449" s="37"/>
      <c r="K449" s="37"/>
      <c r="L449" s="37"/>
      <c r="M449" s="37"/>
      <c r="N449" s="37"/>
      <c r="O449" s="37"/>
    </row>
    <row r="450" spans="3:15">
      <c r="C450" s="8"/>
      <c r="D450" s="8"/>
      <c r="E450" s="8"/>
      <c r="F450" s="8"/>
      <c r="G450" s="8"/>
      <c r="H450" s="8"/>
      <c r="I450" s="37"/>
      <c r="J450" s="37"/>
      <c r="K450" s="37"/>
      <c r="L450" s="37"/>
      <c r="M450" s="37"/>
      <c r="N450" s="37"/>
      <c r="O450" s="37"/>
    </row>
    <row r="451" spans="3:15">
      <c r="C451" s="8"/>
      <c r="D451" s="8"/>
      <c r="E451" s="8"/>
      <c r="F451" s="8"/>
      <c r="G451" s="8"/>
      <c r="H451" s="8"/>
      <c r="I451" s="37"/>
      <c r="J451" s="37"/>
      <c r="K451" s="37"/>
      <c r="L451" s="37"/>
      <c r="M451" s="37"/>
      <c r="N451" s="37"/>
      <c r="O451" s="37"/>
    </row>
    <row r="452" spans="3:15">
      <c r="C452" s="8"/>
      <c r="D452" s="8"/>
      <c r="E452" s="8"/>
      <c r="F452" s="8"/>
      <c r="G452" s="8"/>
      <c r="H452" s="8"/>
      <c r="I452" s="37"/>
      <c r="J452" s="37"/>
      <c r="K452" s="37"/>
      <c r="L452" s="37"/>
      <c r="M452" s="37"/>
      <c r="N452" s="37"/>
      <c r="O452" s="37"/>
    </row>
    <row r="453" spans="3:15">
      <c r="C453" s="8"/>
      <c r="D453" s="8"/>
      <c r="E453" s="8"/>
      <c r="F453" s="8"/>
      <c r="G453" s="8"/>
      <c r="H453" s="8"/>
      <c r="I453" s="37"/>
      <c r="J453" s="37"/>
      <c r="K453" s="37"/>
      <c r="L453" s="37"/>
      <c r="M453" s="37"/>
      <c r="N453" s="37"/>
      <c r="O453" s="37"/>
    </row>
    <row r="454" spans="3:15">
      <c r="C454" s="8"/>
      <c r="D454" s="8"/>
      <c r="E454" s="8"/>
      <c r="F454" s="8"/>
      <c r="G454" s="8"/>
      <c r="H454" s="8"/>
      <c r="I454" s="37"/>
      <c r="J454" s="37"/>
      <c r="K454" s="37"/>
      <c r="L454" s="37"/>
      <c r="M454" s="37"/>
      <c r="N454" s="37"/>
      <c r="O454" s="37"/>
    </row>
    <row r="455" spans="3:15">
      <c r="C455" s="8"/>
      <c r="D455" s="8"/>
      <c r="E455" s="8"/>
      <c r="F455" s="8"/>
      <c r="G455" s="8"/>
      <c r="H455" s="8"/>
      <c r="I455" s="37"/>
      <c r="J455" s="37"/>
      <c r="K455" s="37"/>
      <c r="L455" s="37"/>
      <c r="M455" s="37"/>
      <c r="N455" s="37"/>
      <c r="O455" s="37"/>
    </row>
    <row r="456" spans="3:15">
      <c r="C456" s="8"/>
      <c r="D456" s="8"/>
      <c r="E456" s="8"/>
      <c r="F456" s="8"/>
      <c r="G456" s="8"/>
      <c r="H456" s="8"/>
      <c r="I456" s="37"/>
      <c r="J456" s="37"/>
      <c r="K456" s="37"/>
      <c r="L456" s="37"/>
      <c r="M456" s="37"/>
      <c r="N456" s="37"/>
      <c r="O456" s="37"/>
    </row>
    <row r="457" spans="3:15">
      <c r="C457" s="8"/>
      <c r="D457" s="8"/>
      <c r="E457" s="8"/>
      <c r="F457" s="8"/>
      <c r="G457" s="8"/>
      <c r="H457" s="8"/>
      <c r="I457" s="37"/>
      <c r="J457" s="37"/>
      <c r="K457" s="37"/>
      <c r="L457" s="37"/>
      <c r="M457" s="37"/>
      <c r="N457" s="37"/>
      <c r="O457" s="37"/>
    </row>
    <row r="458" spans="3:15">
      <c r="C458" s="8"/>
      <c r="D458" s="8"/>
      <c r="E458" s="8"/>
      <c r="F458" s="8"/>
      <c r="G458" s="8"/>
      <c r="H458" s="8"/>
      <c r="I458" s="37"/>
      <c r="J458" s="37"/>
      <c r="K458" s="37"/>
      <c r="L458" s="37"/>
      <c r="M458" s="37"/>
      <c r="N458" s="37"/>
      <c r="O458" s="37"/>
    </row>
    <row r="459" spans="3:15">
      <c r="C459" s="8"/>
      <c r="D459" s="8"/>
      <c r="E459" s="8"/>
      <c r="F459" s="8"/>
      <c r="G459" s="8"/>
      <c r="H459" s="8"/>
      <c r="I459" s="37"/>
      <c r="J459" s="37"/>
      <c r="K459" s="37"/>
      <c r="L459" s="37"/>
      <c r="M459" s="37"/>
      <c r="N459" s="37"/>
      <c r="O459" s="37"/>
    </row>
    <row r="460" spans="3:15">
      <c r="C460" s="8"/>
      <c r="D460" s="8"/>
      <c r="E460" s="8"/>
      <c r="F460" s="8"/>
      <c r="G460" s="8"/>
      <c r="H460" s="8"/>
      <c r="I460" s="37"/>
      <c r="J460" s="37"/>
      <c r="K460" s="37"/>
      <c r="L460" s="37"/>
      <c r="M460" s="37"/>
      <c r="N460" s="37"/>
      <c r="O460" s="37"/>
    </row>
    <row r="461" spans="3:15">
      <c r="C461" s="8"/>
      <c r="D461" s="8"/>
      <c r="E461" s="8"/>
      <c r="F461" s="8"/>
      <c r="G461" s="8"/>
      <c r="H461" s="8"/>
      <c r="I461" s="37"/>
      <c r="J461" s="37"/>
      <c r="K461" s="37"/>
      <c r="L461" s="37"/>
      <c r="M461" s="37"/>
      <c r="N461" s="37"/>
      <c r="O461" s="37"/>
    </row>
    <row r="462" spans="3:15">
      <c r="C462" s="8"/>
      <c r="D462" s="8"/>
      <c r="E462" s="8"/>
      <c r="F462" s="8"/>
      <c r="G462" s="8"/>
      <c r="H462" s="8"/>
      <c r="I462" s="37"/>
      <c r="J462" s="37"/>
      <c r="K462" s="37"/>
      <c r="L462" s="37"/>
      <c r="M462" s="37"/>
      <c r="N462" s="37"/>
      <c r="O462" s="37"/>
    </row>
    <row r="463" spans="3:15">
      <c r="C463" s="8"/>
      <c r="D463" s="8"/>
      <c r="E463" s="8"/>
      <c r="F463" s="8"/>
      <c r="G463" s="8"/>
      <c r="H463" s="8"/>
      <c r="I463" s="37"/>
      <c r="J463" s="37"/>
      <c r="K463" s="37"/>
      <c r="L463" s="37"/>
      <c r="M463" s="37"/>
      <c r="N463" s="37"/>
      <c r="O463" s="37"/>
    </row>
    <row r="464" spans="3:15">
      <c r="C464" s="8"/>
      <c r="D464" s="8"/>
      <c r="E464" s="8"/>
      <c r="F464" s="8"/>
      <c r="G464" s="8"/>
      <c r="H464" s="8"/>
      <c r="I464" s="37"/>
      <c r="J464" s="37"/>
      <c r="K464" s="37"/>
      <c r="L464" s="37"/>
      <c r="M464" s="37"/>
      <c r="N464" s="37"/>
      <c r="O464" s="37"/>
    </row>
    <row r="465" spans="3:15">
      <c r="C465" s="8"/>
      <c r="D465" s="8"/>
      <c r="E465" s="8"/>
      <c r="F465" s="8"/>
      <c r="G465" s="8"/>
      <c r="H465" s="8"/>
      <c r="I465" s="37"/>
      <c r="J465" s="37"/>
      <c r="K465" s="37"/>
      <c r="L465" s="37"/>
      <c r="M465" s="37"/>
      <c r="N465" s="37"/>
      <c r="O465" s="37"/>
    </row>
    <row r="466" spans="3:15">
      <c r="C466" s="8"/>
      <c r="D466" s="8"/>
      <c r="E466" s="8"/>
      <c r="F466" s="8"/>
      <c r="G466" s="8"/>
      <c r="H466" s="8"/>
      <c r="I466" s="37"/>
      <c r="J466" s="37"/>
      <c r="K466" s="37"/>
      <c r="L466" s="37"/>
      <c r="M466" s="37"/>
      <c r="N466" s="37"/>
      <c r="O466" s="37"/>
    </row>
    <row r="467" spans="3:15">
      <c r="C467" s="8"/>
      <c r="D467" s="8"/>
      <c r="E467" s="8"/>
      <c r="F467" s="8"/>
      <c r="G467" s="8"/>
      <c r="H467" s="8"/>
      <c r="I467" s="37"/>
      <c r="J467" s="37"/>
      <c r="K467" s="37"/>
      <c r="L467" s="37"/>
      <c r="M467" s="37"/>
      <c r="N467" s="37"/>
      <c r="O467" s="37"/>
    </row>
    <row r="468" spans="3:15">
      <c r="C468" s="8"/>
      <c r="D468" s="8"/>
      <c r="E468" s="8"/>
      <c r="F468" s="8"/>
      <c r="G468" s="8"/>
      <c r="H468" s="8"/>
      <c r="I468" s="37"/>
      <c r="J468" s="37"/>
      <c r="K468" s="37"/>
      <c r="L468" s="37"/>
      <c r="M468" s="37"/>
      <c r="N468" s="37"/>
      <c r="O468" s="37"/>
    </row>
    <row r="469" spans="3:15">
      <c r="C469" s="8"/>
      <c r="D469" s="8"/>
      <c r="E469" s="8"/>
      <c r="F469" s="8"/>
      <c r="G469" s="8"/>
      <c r="H469" s="8"/>
      <c r="I469" s="37"/>
      <c r="J469" s="37"/>
      <c r="K469" s="37"/>
      <c r="L469" s="37"/>
      <c r="M469" s="37"/>
      <c r="N469" s="37"/>
      <c r="O469" s="37"/>
    </row>
    <row r="470" spans="3:15">
      <c r="C470" s="8"/>
      <c r="D470" s="8"/>
      <c r="E470" s="8"/>
      <c r="F470" s="8"/>
      <c r="G470" s="8"/>
      <c r="H470" s="8"/>
      <c r="I470" s="37"/>
      <c r="J470" s="37"/>
      <c r="K470" s="37"/>
      <c r="L470" s="37"/>
      <c r="M470" s="37"/>
      <c r="N470" s="37"/>
      <c r="O470" s="37"/>
    </row>
    <row r="471" spans="3:15">
      <c r="C471" s="8"/>
      <c r="D471" s="8"/>
      <c r="E471" s="8"/>
      <c r="F471" s="8"/>
      <c r="G471" s="8"/>
      <c r="H471" s="8"/>
      <c r="I471" s="37"/>
      <c r="J471" s="37"/>
      <c r="K471" s="37"/>
      <c r="L471" s="37"/>
      <c r="M471" s="37"/>
      <c r="N471" s="37"/>
      <c r="O471" s="37"/>
    </row>
    <row r="472" spans="3:15">
      <c r="C472" s="8"/>
      <c r="D472" s="8"/>
      <c r="E472" s="8"/>
      <c r="F472" s="8"/>
      <c r="G472" s="8"/>
      <c r="H472" s="8"/>
      <c r="I472" s="37"/>
      <c r="J472" s="37"/>
      <c r="K472" s="37"/>
      <c r="L472" s="37"/>
      <c r="M472" s="37"/>
      <c r="N472" s="37"/>
      <c r="O472" s="37"/>
    </row>
    <row r="473" spans="3:15">
      <c r="C473" s="8"/>
      <c r="D473" s="8"/>
      <c r="E473" s="8"/>
      <c r="F473" s="8"/>
      <c r="G473" s="8"/>
      <c r="H473" s="8"/>
      <c r="I473" s="37"/>
      <c r="J473" s="37"/>
      <c r="K473" s="37"/>
      <c r="L473" s="37"/>
      <c r="M473" s="37"/>
      <c r="N473" s="37"/>
      <c r="O473" s="37"/>
    </row>
    <row r="474" spans="3:15">
      <c r="C474" s="8"/>
      <c r="D474" s="8"/>
      <c r="E474" s="8"/>
      <c r="F474" s="8"/>
      <c r="G474" s="8"/>
      <c r="H474" s="8"/>
      <c r="I474" s="37"/>
      <c r="J474" s="37"/>
      <c r="K474" s="37"/>
      <c r="L474" s="37"/>
      <c r="M474" s="37"/>
      <c r="N474" s="37"/>
      <c r="O474" s="37"/>
    </row>
    <row r="475" spans="3:15">
      <c r="C475" s="8"/>
      <c r="D475" s="8"/>
      <c r="E475" s="8"/>
      <c r="F475" s="8"/>
      <c r="G475" s="8"/>
      <c r="H475" s="8"/>
      <c r="I475" s="37"/>
      <c r="J475" s="37"/>
      <c r="K475" s="37"/>
      <c r="L475" s="37"/>
      <c r="M475" s="37"/>
      <c r="N475" s="37"/>
      <c r="O475" s="37"/>
    </row>
    <row r="476" spans="3:15">
      <c r="C476" s="8"/>
      <c r="D476" s="8"/>
      <c r="E476" s="8"/>
      <c r="F476" s="8"/>
      <c r="G476" s="8"/>
      <c r="H476" s="8"/>
      <c r="I476" s="37"/>
      <c r="J476" s="37"/>
      <c r="K476" s="37"/>
      <c r="L476" s="37"/>
      <c r="M476" s="37"/>
      <c r="N476" s="37"/>
      <c r="O476" s="37"/>
    </row>
    <row r="477" spans="3:15">
      <c r="C477" s="8"/>
      <c r="D477" s="8"/>
      <c r="E477" s="8"/>
      <c r="F477" s="8"/>
      <c r="G477" s="8"/>
      <c r="H477" s="8"/>
      <c r="I477" s="37"/>
      <c r="J477" s="37"/>
      <c r="K477" s="37"/>
      <c r="L477" s="37"/>
      <c r="M477" s="37"/>
      <c r="N477" s="37"/>
      <c r="O477" s="37"/>
    </row>
    <row r="478" spans="3:15">
      <c r="C478" s="8"/>
      <c r="D478" s="8"/>
      <c r="E478" s="8"/>
      <c r="F478" s="8"/>
      <c r="G478" s="8"/>
      <c r="H478" s="8"/>
      <c r="I478" s="37"/>
      <c r="J478" s="37"/>
      <c r="K478" s="37"/>
      <c r="L478" s="37"/>
      <c r="M478" s="37"/>
      <c r="N478" s="37"/>
      <c r="O478" s="37"/>
    </row>
    <row r="479" spans="3:15">
      <c r="C479" s="8"/>
      <c r="D479" s="8"/>
      <c r="E479" s="8"/>
      <c r="F479" s="8"/>
      <c r="G479" s="8"/>
      <c r="H479" s="8"/>
      <c r="I479" s="37"/>
      <c r="J479" s="37"/>
      <c r="K479" s="37"/>
      <c r="L479" s="37"/>
      <c r="M479" s="37"/>
      <c r="N479" s="37"/>
      <c r="O479" s="37"/>
    </row>
    <row r="480" spans="3:15">
      <c r="C480" s="8"/>
      <c r="D480" s="8"/>
      <c r="E480" s="8"/>
      <c r="F480" s="8"/>
      <c r="G480" s="8"/>
      <c r="H480" s="8"/>
      <c r="I480" s="37"/>
      <c r="J480" s="37"/>
      <c r="K480" s="37"/>
      <c r="L480" s="37"/>
      <c r="M480" s="37"/>
      <c r="N480" s="37"/>
      <c r="O480" s="37"/>
    </row>
    <row r="481" spans="3:15">
      <c r="C481" s="8"/>
      <c r="D481" s="8"/>
      <c r="E481" s="8"/>
      <c r="F481" s="8"/>
      <c r="G481" s="8"/>
      <c r="H481" s="8"/>
      <c r="I481" s="37"/>
      <c r="J481" s="37"/>
      <c r="K481" s="37"/>
      <c r="L481" s="37"/>
      <c r="M481" s="37"/>
      <c r="N481" s="37"/>
      <c r="O481" s="37"/>
    </row>
    <row r="482" spans="3:15">
      <c r="C482" s="8"/>
      <c r="D482" s="8"/>
      <c r="E482" s="8"/>
      <c r="F482" s="8"/>
      <c r="G482" s="8"/>
      <c r="H482" s="8"/>
      <c r="I482" s="37"/>
      <c r="J482" s="37"/>
      <c r="K482" s="37"/>
      <c r="L482" s="37"/>
      <c r="M482" s="37"/>
      <c r="N482" s="37"/>
      <c r="O482" s="37"/>
    </row>
    <row r="483" spans="3:15">
      <c r="C483" s="8"/>
      <c r="D483" s="8"/>
      <c r="E483" s="8"/>
      <c r="F483" s="8"/>
      <c r="G483" s="8"/>
      <c r="H483" s="8"/>
      <c r="I483" s="37"/>
      <c r="J483" s="37"/>
      <c r="K483" s="37"/>
      <c r="L483" s="37"/>
      <c r="M483" s="37"/>
      <c r="N483" s="37"/>
      <c r="O483" s="37"/>
    </row>
    <row r="484" spans="3:15">
      <c r="C484" s="8"/>
      <c r="D484" s="8"/>
      <c r="E484" s="8"/>
      <c r="F484" s="8"/>
      <c r="G484" s="8"/>
      <c r="H484" s="8"/>
      <c r="I484" s="37"/>
      <c r="J484" s="37"/>
      <c r="K484" s="37"/>
      <c r="L484" s="37"/>
      <c r="M484" s="37"/>
      <c r="N484" s="37"/>
      <c r="O484" s="37"/>
    </row>
    <row r="485" spans="3:15">
      <c r="C485" s="8"/>
      <c r="D485" s="8"/>
      <c r="E485" s="8"/>
      <c r="F485" s="8"/>
      <c r="G485" s="8"/>
      <c r="H485" s="8"/>
      <c r="I485" s="37"/>
      <c r="J485" s="37"/>
      <c r="K485" s="37"/>
      <c r="L485" s="37"/>
      <c r="M485" s="37"/>
      <c r="N485" s="37"/>
      <c r="O485" s="37"/>
    </row>
    <row r="486" spans="3:15">
      <c r="C486" s="8"/>
      <c r="D486" s="8"/>
      <c r="E486" s="8"/>
      <c r="F486" s="8"/>
      <c r="G486" s="8"/>
      <c r="H486" s="8"/>
      <c r="I486" s="37"/>
      <c r="J486" s="37"/>
      <c r="K486" s="37"/>
      <c r="L486" s="37"/>
      <c r="M486" s="37"/>
      <c r="N486" s="37"/>
      <c r="O486" s="37"/>
    </row>
    <row r="487" spans="3:15">
      <c r="C487" s="8"/>
      <c r="D487" s="8"/>
      <c r="E487" s="8"/>
      <c r="F487" s="8"/>
      <c r="G487" s="8"/>
      <c r="H487" s="8"/>
      <c r="I487" s="37"/>
      <c r="J487" s="37"/>
      <c r="K487" s="37"/>
      <c r="L487" s="37"/>
      <c r="M487" s="37"/>
      <c r="N487" s="37"/>
      <c r="O487" s="37"/>
    </row>
    <row r="488" spans="3:15">
      <c r="C488" s="8"/>
      <c r="D488" s="8"/>
      <c r="E488" s="8"/>
      <c r="F488" s="8"/>
      <c r="G488" s="8"/>
      <c r="H488" s="8"/>
      <c r="I488" s="37"/>
      <c r="J488" s="37"/>
      <c r="K488" s="37"/>
      <c r="L488" s="37"/>
      <c r="M488" s="37"/>
      <c r="N488" s="37"/>
      <c r="O488" s="37"/>
    </row>
    <row r="489" spans="3:15">
      <c r="C489" s="8"/>
      <c r="D489" s="8"/>
      <c r="E489" s="8"/>
      <c r="F489" s="8"/>
      <c r="G489" s="8"/>
      <c r="H489" s="8"/>
      <c r="I489" s="37"/>
      <c r="J489" s="37"/>
      <c r="K489" s="37"/>
      <c r="L489" s="37"/>
      <c r="M489" s="37"/>
      <c r="N489" s="37"/>
      <c r="O489" s="37"/>
    </row>
    <row r="490" spans="3:15">
      <c r="C490" s="8"/>
      <c r="D490" s="8"/>
      <c r="E490" s="8"/>
      <c r="F490" s="8"/>
      <c r="G490" s="8"/>
      <c r="H490" s="8"/>
      <c r="I490" s="37"/>
      <c r="J490" s="37"/>
      <c r="K490" s="37"/>
      <c r="L490" s="37"/>
      <c r="M490" s="37"/>
      <c r="N490" s="37"/>
      <c r="O490" s="37"/>
    </row>
    <row r="491" spans="3:15">
      <c r="C491" s="8"/>
      <c r="D491" s="8"/>
      <c r="E491" s="8"/>
      <c r="F491" s="8"/>
      <c r="G491" s="8"/>
      <c r="H491" s="8"/>
      <c r="I491" s="37"/>
      <c r="J491" s="37"/>
      <c r="K491" s="37"/>
      <c r="L491" s="37"/>
      <c r="M491" s="37"/>
      <c r="N491" s="37"/>
      <c r="O491" s="37"/>
    </row>
    <row r="492" spans="3:15">
      <c r="C492" s="8"/>
      <c r="D492" s="8"/>
      <c r="E492" s="8"/>
      <c r="F492" s="8"/>
      <c r="G492" s="8"/>
      <c r="H492" s="8"/>
      <c r="I492" s="37"/>
      <c r="J492" s="37"/>
      <c r="K492" s="37"/>
      <c r="L492" s="37"/>
      <c r="M492" s="37"/>
      <c r="N492" s="37"/>
      <c r="O492" s="37"/>
    </row>
    <row r="493" spans="3:15">
      <c r="C493" s="8"/>
      <c r="D493" s="8"/>
      <c r="E493" s="8"/>
      <c r="F493" s="8"/>
      <c r="G493" s="8"/>
      <c r="H493" s="8"/>
      <c r="I493" s="37"/>
      <c r="J493" s="37"/>
      <c r="K493" s="37"/>
      <c r="L493" s="37"/>
      <c r="M493" s="37"/>
      <c r="N493" s="37"/>
      <c r="O493" s="37"/>
    </row>
    <row r="494" spans="3:15">
      <c r="C494" s="8"/>
      <c r="D494" s="8"/>
      <c r="E494" s="8"/>
      <c r="F494" s="8"/>
      <c r="G494" s="8"/>
      <c r="H494" s="8"/>
      <c r="I494" s="37"/>
      <c r="J494" s="37"/>
      <c r="K494" s="37"/>
      <c r="L494" s="37"/>
      <c r="M494" s="37"/>
      <c r="N494" s="37"/>
      <c r="O494" s="37"/>
    </row>
    <row r="495" spans="3:15">
      <c r="C495" s="8"/>
      <c r="D495" s="8"/>
      <c r="E495" s="8"/>
      <c r="F495" s="8"/>
      <c r="G495" s="8"/>
      <c r="H495" s="8"/>
      <c r="I495" s="37"/>
      <c r="J495" s="37"/>
      <c r="K495" s="37"/>
      <c r="L495" s="37"/>
      <c r="M495" s="37"/>
      <c r="N495" s="37"/>
      <c r="O495" s="37"/>
    </row>
    <row r="496" spans="3:15">
      <c r="C496" s="8"/>
      <c r="D496" s="8"/>
      <c r="E496" s="8"/>
      <c r="F496" s="8"/>
      <c r="G496" s="8"/>
      <c r="H496" s="8"/>
      <c r="I496" s="37"/>
      <c r="J496" s="37"/>
      <c r="K496" s="37"/>
      <c r="L496" s="37"/>
      <c r="M496" s="37"/>
      <c r="N496" s="37"/>
      <c r="O496" s="37"/>
    </row>
    <row r="497" spans="3:15">
      <c r="C497" s="8"/>
      <c r="D497" s="8"/>
      <c r="E497" s="8"/>
      <c r="F497" s="8"/>
      <c r="G497" s="8"/>
      <c r="H497" s="8"/>
      <c r="I497" s="37"/>
      <c r="J497" s="37"/>
      <c r="K497" s="37"/>
      <c r="L497" s="37"/>
      <c r="M497" s="37"/>
      <c r="N497" s="37"/>
      <c r="O497" s="37"/>
    </row>
    <row r="498" spans="3:15">
      <c r="C498" s="8"/>
      <c r="D498" s="8"/>
      <c r="E498" s="8"/>
      <c r="F498" s="8"/>
      <c r="G498" s="8"/>
      <c r="H498" s="8"/>
      <c r="I498" s="37"/>
      <c r="J498" s="37"/>
      <c r="K498" s="37"/>
      <c r="L498" s="37"/>
      <c r="M498" s="37"/>
      <c r="N498" s="37"/>
      <c r="O498" s="37"/>
    </row>
    <row r="499" spans="3:15">
      <c r="C499" s="8"/>
      <c r="D499" s="8"/>
      <c r="E499" s="8"/>
      <c r="F499" s="8"/>
      <c r="G499" s="8"/>
      <c r="H499" s="8"/>
      <c r="I499" s="37"/>
      <c r="J499" s="37"/>
      <c r="K499" s="37"/>
      <c r="L499" s="37"/>
      <c r="M499" s="37"/>
      <c r="N499" s="37"/>
      <c r="O499" s="37"/>
    </row>
    <row r="500" spans="3:15">
      <c r="C500" s="8"/>
      <c r="D500" s="8"/>
      <c r="E500" s="8"/>
      <c r="F500" s="8"/>
      <c r="G500" s="8"/>
      <c r="H500" s="8"/>
      <c r="I500" s="37"/>
      <c r="J500" s="37"/>
      <c r="K500" s="37"/>
      <c r="L500" s="37"/>
      <c r="M500" s="37"/>
      <c r="N500" s="37"/>
      <c r="O500" s="37"/>
    </row>
    <row r="501" spans="3:15">
      <c r="C501" s="8"/>
      <c r="D501" s="8"/>
      <c r="E501" s="8"/>
      <c r="F501" s="8"/>
      <c r="G501" s="8"/>
      <c r="H501" s="8"/>
      <c r="I501" s="37"/>
      <c r="J501" s="37"/>
      <c r="K501" s="37"/>
      <c r="L501" s="37"/>
      <c r="M501" s="37"/>
      <c r="N501" s="37"/>
      <c r="O501" s="37"/>
    </row>
    <row r="502" spans="3:15">
      <c r="C502" s="8"/>
      <c r="D502" s="8"/>
      <c r="E502" s="8"/>
      <c r="F502" s="8"/>
      <c r="G502" s="8"/>
      <c r="H502" s="8"/>
      <c r="I502" s="37"/>
      <c r="J502" s="37"/>
      <c r="K502" s="37"/>
      <c r="L502" s="37"/>
      <c r="M502" s="37"/>
      <c r="N502" s="37"/>
      <c r="O502" s="37"/>
    </row>
    <row r="503" spans="3:15">
      <c r="C503" s="8"/>
      <c r="D503" s="8"/>
      <c r="E503" s="8"/>
      <c r="F503" s="8"/>
      <c r="G503" s="8"/>
      <c r="H503" s="8"/>
      <c r="I503" s="37"/>
      <c r="J503" s="37"/>
      <c r="K503" s="37"/>
      <c r="L503" s="37"/>
      <c r="M503" s="37"/>
      <c r="N503" s="37"/>
      <c r="O503" s="37"/>
    </row>
    <row r="504" spans="3:15">
      <c r="C504" s="8"/>
      <c r="D504" s="8"/>
      <c r="E504" s="8"/>
      <c r="F504" s="8"/>
      <c r="G504" s="8"/>
      <c r="H504" s="8"/>
      <c r="I504" s="37"/>
      <c r="J504" s="37"/>
      <c r="K504" s="37"/>
      <c r="L504" s="37"/>
      <c r="M504" s="37"/>
      <c r="N504" s="37"/>
      <c r="O504" s="37"/>
    </row>
    <row r="505" spans="3:15">
      <c r="C505" s="8"/>
      <c r="D505" s="8"/>
      <c r="E505" s="8"/>
      <c r="F505" s="8"/>
      <c r="G505" s="8"/>
      <c r="H505" s="8"/>
      <c r="I505" s="37"/>
      <c r="J505" s="37"/>
      <c r="K505" s="37"/>
      <c r="L505" s="37"/>
      <c r="M505" s="37"/>
      <c r="N505" s="37"/>
      <c r="O505" s="37"/>
    </row>
    <row r="506" spans="3:15">
      <c r="C506" s="8"/>
      <c r="D506" s="8"/>
      <c r="E506" s="8"/>
      <c r="F506" s="8"/>
      <c r="G506" s="8"/>
      <c r="H506" s="8"/>
      <c r="I506" s="37"/>
      <c r="J506" s="37"/>
      <c r="K506" s="37"/>
      <c r="L506" s="37"/>
      <c r="M506" s="37"/>
      <c r="N506" s="37"/>
      <c r="O506" s="37"/>
    </row>
    <row r="507" spans="3:15">
      <c r="C507" s="8"/>
      <c r="D507" s="8"/>
      <c r="E507" s="8"/>
      <c r="F507" s="8"/>
      <c r="G507" s="8"/>
      <c r="H507" s="8"/>
      <c r="I507" s="37"/>
      <c r="J507" s="37"/>
      <c r="K507" s="37"/>
      <c r="L507" s="37"/>
      <c r="M507" s="37"/>
      <c r="N507" s="37"/>
      <c r="O507" s="37"/>
    </row>
    <row r="508" spans="3:15">
      <c r="C508" s="8"/>
      <c r="D508" s="8"/>
      <c r="E508" s="8"/>
      <c r="F508" s="8"/>
      <c r="G508" s="8"/>
      <c r="H508" s="8"/>
      <c r="I508" s="37"/>
      <c r="J508" s="37"/>
      <c r="K508" s="37"/>
      <c r="L508" s="37"/>
      <c r="M508" s="37"/>
      <c r="N508" s="37"/>
      <c r="O508" s="37"/>
    </row>
    <row r="509" spans="3:15">
      <c r="C509" s="8"/>
      <c r="D509" s="8"/>
      <c r="E509" s="8"/>
      <c r="F509" s="8"/>
      <c r="G509" s="8"/>
      <c r="H509" s="8"/>
      <c r="I509" s="37"/>
      <c r="J509" s="37"/>
      <c r="K509" s="37"/>
      <c r="L509" s="37"/>
      <c r="M509" s="37"/>
      <c r="N509" s="37"/>
      <c r="O509" s="37"/>
    </row>
    <row r="510" spans="3:15">
      <c r="C510" s="8"/>
      <c r="D510" s="8"/>
      <c r="E510" s="8"/>
      <c r="F510" s="8"/>
      <c r="G510" s="8"/>
      <c r="H510" s="8"/>
      <c r="I510" s="37"/>
      <c r="J510" s="37"/>
      <c r="K510" s="37"/>
      <c r="L510" s="37"/>
      <c r="M510" s="37"/>
      <c r="N510" s="37"/>
      <c r="O510" s="37"/>
    </row>
    <row r="511" spans="3:15">
      <c r="C511" s="8"/>
      <c r="D511" s="8"/>
      <c r="E511" s="8"/>
      <c r="F511" s="8"/>
      <c r="G511" s="8"/>
      <c r="H511" s="8"/>
      <c r="I511" s="37"/>
      <c r="J511" s="37"/>
      <c r="K511" s="37"/>
      <c r="L511" s="37"/>
      <c r="M511" s="37"/>
      <c r="N511" s="37"/>
      <c r="O511" s="37"/>
    </row>
    <row r="512" spans="3:15">
      <c r="C512" s="8"/>
      <c r="D512" s="8"/>
      <c r="E512" s="8"/>
      <c r="F512" s="8"/>
      <c r="G512" s="8"/>
      <c r="H512" s="8"/>
      <c r="I512" s="37"/>
      <c r="J512" s="37"/>
      <c r="K512" s="37"/>
      <c r="L512" s="37"/>
      <c r="M512" s="37"/>
      <c r="N512" s="37"/>
      <c r="O512" s="37"/>
    </row>
    <row r="513" spans="3:15">
      <c r="C513" s="8"/>
      <c r="D513" s="8"/>
      <c r="E513" s="8"/>
      <c r="F513" s="8"/>
      <c r="G513" s="8"/>
      <c r="H513" s="8"/>
      <c r="I513" s="37"/>
      <c r="J513" s="37"/>
      <c r="K513" s="37"/>
      <c r="L513" s="37"/>
      <c r="M513" s="37"/>
      <c r="N513" s="37"/>
      <c r="O513" s="37"/>
    </row>
    <row r="514" spans="3:15">
      <c r="C514" s="8"/>
      <c r="D514" s="8"/>
      <c r="E514" s="8"/>
      <c r="F514" s="8"/>
      <c r="G514" s="8"/>
      <c r="H514" s="8"/>
      <c r="I514" s="37"/>
      <c r="J514" s="37"/>
      <c r="K514" s="37"/>
      <c r="L514" s="37"/>
      <c r="M514" s="37"/>
      <c r="N514" s="37"/>
      <c r="O514" s="37"/>
    </row>
    <row r="515" spans="3:15">
      <c r="C515" s="8"/>
      <c r="D515" s="8"/>
      <c r="E515" s="8"/>
      <c r="F515" s="8"/>
      <c r="G515" s="8"/>
      <c r="H515" s="8"/>
      <c r="I515" s="37"/>
      <c r="J515" s="37"/>
      <c r="K515" s="37"/>
      <c r="L515" s="37"/>
      <c r="M515" s="37"/>
      <c r="N515" s="37"/>
      <c r="O515" s="37"/>
    </row>
    <row r="516" spans="3:15">
      <c r="C516" s="8"/>
      <c r="D516" s="8"/>
      <c r="E516" s="8"/>
      <c r="F516" s="8"/>
      <c r="G516" s="8"/>
      <c r="H516" s="8"/>
      <c r="I516" s="37"/>
      <c r="J516" s="37"/>
      <c r="K516" s="37"/>
      <c r="L516" s="37"/>
      <c r="M516" s="37"/>
      <c r="N516" s="37"/>
      <c r="O516" s="37"/>
    </row>
  </sheetData>
  <mergeCells count="2">
    <mergeCell ref="C1:O1"/>
    <mergeCell ref="C2:O2"/>
  </mergeCells>
  <pageMargins left="0.45" right="0.45" top="0.5" bottom="0.5" header="0.3" footer="0.3"/>
  <pageSetup scale="70" fitToWidth="0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Community Living</vt:lpstr>
      <vt:lpstr>CommunityParticipation</vt:lpstr>
      <vt:lpstr>WorkEconomic</vt:lpstr>
      <vt:lpstr>Old New Cities</vt:lpstr>
      <vt:lpstr>Institutionalization Calc</vt:lpstr>
    </vt:vector>
  </TitlesOfParts>
  <Manager/>
  <Company>University of Illinois at Chicago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Voorhees RA 2</dc:creator>
  <cp:keywords/>
  <dc:description/>
  <cp:lastModifiedBy>Microsoft Office User</cp:lastModifiedBy>
  <cp:revision/>
  <dcterms:created xsi:type="dcterms:W3CDTF">2014-03-07T17:52:10Z</dcterms:created>
  <dcterms:modified xsi:type="dcterms:W3CDTF">2020-06-19T18:50:24Z</dcterms:modified>
  <cp:category/>
  <cp:contentStatus/>
</cp:coreProperties>
</file>