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defaultThemeVersion="124226"/>
  <mc:AlternateContent xmlns:mc="http://schemas.openxmlformats.org/markup-compatibility/2006">
    <mc:Choice Requires="x15">
      <x15ac:absPath xmlns:x15ac="http://schemas.microsoft.com/office/spreadsheetml/2010/11/ac" url="/Users/amyroder/Desktop/306 Lab Stuff/PIM Files/"/>
    </mc:Choice>
  </mc:AlternateContent>
  <xr:revisionPtr revIDLastSave="0" documentId="13_ncr:1_{DD65D972-661E-B346-8214-E81A3EE59DAC}" xr6:coauthVersionLast="45" xr6:coauthVersionMax="45" xr10:uidLastSave="{00000000-0000-0000-0000-000000000000}"/>
  <bookViews>
    <workbookView xWindow="0" yWindow="460" windowWidth="28080" windowHeight="11760" tabRatio="601" activeTab="2" xr2:uid="{00000000-000D-0000-FFFF-FFFF00000000}"/>
  </bookViews>
  <sheets>
    <sheet name="Demographics" sheetId="1" r:id="rId1"/>
    <sheet name="Community Living" sheetId="10" state="hidden" r:id="rId2"/>
    <sheet name="Updated Community Living" sheetId="11" r:id="rId3"/>
    <sheet name="CommunityParticipation" sheetId="6" r:id="rId4"/>
    <sheet name="WorkEconomic" sheetId="9"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6" i="11" l="1"/>
  <c r="T6" i="11"/>
  <c r="K6" i="11"/>
  <c r="P6" i="1"/>
  <c r="AG7" i="9"/>
  <c r="Q7" i="9"/>
  <c r="O7" i="9"/>
  <c r="M7" i="9"/>
  <c r="F7" i="9"/>
  <c r="R7" i="9"/>
  <c r="BH7" i="6"/>
  <c r="BG7" i="6"/>
  <c r="AQ7" i="6"/>
  <c r="AP7" i="6"/>
  <c r="AG7" i="6"/>
  <c r="AO7" i="6" s="1"/>
  <c r="AF7" i="6"/>
  <c r="AN7" i="6" s="1"/>
  <c r="AE7" i="6"/>
  <c r="AD7" i="6"/>
  <c r="AC7" i="6"/>
  <c r="AB7" i="6"/>
  <c r="AA7" i="6"/>
  <c r="Z7" i="6"/>
  <c r="AS6" i="11"/>
  <c r="M6" i="11"/>
  <c r="P6" i="11" s="1"/>
  <c r="L6" i="11"/>
  <c r="N7" i="9"/>
  <c r="P7" i="9"/>
  <c r="N6" i="11"/>
  <c r="AW6" i="1"/>
  <c r="AV6" i="1"/>
  <c r="AU6" i="1"/>
  <c r="AT6" i="1"/>
  <c r="AO6" i="1"/>
  <c r="AN6" i="1"/>
  <c r="AM6" i="1"/>
  <c r="AL6" i="1"/>
  <c r="AK6" i="1"/>
  <c r="AJ6" i="1"/>
  <c r="AB6" i="1"/>
  <c r="AA6" i="1"/>
  <c r="Y6" i="1"/>
  <c r="X6" i="1"/>
  <c r="Z6" i="1"/>
  <c r="L6" i="1"/>
  <c r="K6" i="1"/>
  <c r="J6" i="1"/>
  <c r="BF7" i="9"/>
  <c r="BE7" i="9"/>
  <c r="BD7" i="9"/>
  <c r="BC7" i="9"/>
  <c r="BB7" i="9"/>
  <c r="BA7" i="9"/>
  <c r="AC7" i="9"/>
  <c r="AB7" i="9"/>
  <c r="AA7" i="9"/>
  <c r="Z7" i="9"/>
  <c r="AL7" i="9"/>
  <c r="AM7" i="9"/>
  <c r="AP6" i="11"/>
  <c r="AJ6" i="11"/>
  <c r="AH6" i="11"/>
  <c r="AF6" i="11"/>
  <c r="AE6" i="11"/>
  <c r="AC6" i="11"/>
  <c r="AG6" i="11"/>
  <c r="X6" i="11" l="1"/>
  <c r="O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tc={0CB7D58E-890B-784A-91EB-7E0E72890370}</author>
    <author>Beck, Jacqueline Elizabeth Kish</author>
  </authors>
  <commentList>
    <comment ref="Q1" authorId="0" shapeId="0" xr:uid="{0CB7D58E-890B-784A-91EB-7E0E72890370}">
      <text>
        <t>[Threaded comment]
Your version of Excel allows you to read this threaded comment; however, any edits to it will get removed if the file is opened in a newer version of Excel. Learn more: https://go.microsoft.com/fwlink/?linkid=870924
Comment:
    review this section to make sure we have looked at the data points relevant to each other</t>
      </text>
    </comment>
    <comment ref="D4" authorId="1" shapeId="0" xr:uid="{00000000-0006-0000-0200-000001000000}">
      <text>
        <r>
          <rPr>
            <b/>
            <sz val="9"/>
            <color rgb="FF000000"/>
            <rFont val="Tahoma"/>
            <family val="2"/>
          </rPr>
          <t>Beck, Jacqueline Elizabeth Kish:</t>
        </r>
        <r>
          <rPr>
            <sz val="9"/>
            <color rgb="FF000000"/>
            <rFont val="Tahoma"/>
            <family val="2"/>
          </rPr>
          <t xml:space="preserve">
</t>
        </r>
        <r>
          <rPr>
            <sz val="9"/>
            <color rgb="FF000000"/>
            <rFont val="Tahoma"/>
            <family val="2"/>
          </rPr>
          <t xml:space="preserve">ADA PARC site has incorrect table listed.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AL7" authorId="0" shapeId="0" xr:uid="{00000000-0006-0000-0400-00000100000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<sst xmlns="http://schemas.openxmlformats.org/spreadsheetml/2006/main" count="1520" uniqueCount="687">
  <si>
    <t>Age</t>
  </si>
  <si>
    <t>Race</t>
  </si>
  <si>
    <t>Type of Disability</t>
  </si>
  <si>
    <t>Gender</t>
  </si>
  <si>
    <t>Raw Data</t>
  </si>
  <si>
    <t>Percentages</t>
  </si>
  <si>
    <t>State</t>
  </si>
  <si>
    <t>State Abbreviation</t>
  </si>
  <si>
    <t>City</t>
  </si>
  <si>
    <t>Total Population</t>
  </si>
  <si>
    <t>PWD</t>
  </si>
  <si>
    <t>PWD 18 - 64 years</t>
  </si>
  <si>
    <t>PWD 65+ years</t>
  </si>
  <si>
    <t>TotalPopulation18-64</t>
  </si>
  <si>
    <t>TotalPopulation65+</t>
  </si>
  <si>
    <t>Percent of Total Population with a Disability</t>
  </si>
  <si>
    <t>Percent People 18-64 with a disability</t>
  </si>
  <si>
    <t>Percent People 65+ with a disability</t>
  </si>
  <si>
    <t>PWD (note this is PWD population NOT total population so percentages will be high)</t>
  </si>
  <si>
    <t>PWD Caucasian</t>
  </si>
  <si>
    <t>PWD Black or African American</t>
  </si>
  <si>
    <t>PWD Of another Race (sum of five columns to Right)</t>
  </si>
  <si>
    <t>PWD American Indian and Alaska Native alone</t>
  </si>
  <si>
    <t>PWD Asian alone</t>
  </si>
  <si>
    <t>PWD Native Hawaiian and Other Pacific Islander alone</t>
  </si>
  <si>
    <t>PWD Some other race alone</t>
  </si>
  <si>
    <t>PWD Two or more races</t>
  </si>
  <si>
    <t>PWD Hispanic</t>
  </si>
  <si>
    <t>PWD White, Non-Hispanic</t>
  </si>
  <si>
    <t>Percent of PWD who are Caucasian</t>
  </si>
  <si>
    <t>Percent of PWD who are Black/African American</t>
  </si>
  <si>
    <t>Percent of PWD who are Of Another Race</t>
  </si>
  <si>
    <t>Percent of  PWD who are Hispanic</t>
  </si>
  <si>
    <t>Percent of PWD who are white, non-hispanic</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</si>
  <si>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</si>
  <si>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</si>
  <si>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</si>
  <si>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</si>
  <si>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</si>
  <si>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</si>
  <si>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</si>
  <si>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</si>
  <si>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</si>
  <si>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</si>
  <si>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</si>
  <si>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</si>
  <si>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</si>
  <si>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</si>
  <si>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</si>
  <si>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</si>
  <si>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</si>
  <si>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</si>
  <si>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</si>
  <si>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</si>
  <si>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Instructions for saving new database: save under indicators mapping &gt; data for web update &gt; folder for current date ALSO index development &gt; PIM analysis &gt; PIM raw database</t>
  </si>
  <si>
    <t>Data Source</t>
  </si>
  <si>
    <t>ACS Table S1810 5 year data</t>
  </si>
  <si>
    <t>formula</t>
  </si>
  <si>
    <t>ACS S1810</t>
  </si>
  <si>
    <t>ACS Table S1810</t>
  </si>
  <si>
    <t>Type of Data</t>
  </si>
  <si>
    <t>Alabama</t>
  </si>
  <si>
    <t>Column in Table</t>
  </si>
  <si>
    <t>EZ</t>
  </si>
  <si>
    <t>FB</t>
  </si>
  <si>
    <t>IH+IN</t>
  </si>
  <si>
    <t>IT+IZ</t>
  </si>
  <si>
    <t>IF+IL</t>
  </si>
  <si>
    <t>IR+IX</t>
  </si>
  <si>
    <t>FT</t>
  </si>
  <si>
    <t>FZ</t>
  </si>
  <si>
    <t>GF</t>
  </si>
  <si>
    <t>GL</t>
  </si>
  <si>
    <t>GR</t>
  </si>
  <si>
    <t>GX</t>
  </si>
  <si>
    <t>HD</t>
  </si>
  <si>
    <t>HP</t>
  </si>
  <si>
    <t>HJ</t>
  </si>
  <si>
    <t>JF</t>
  </si>
  <si>
    <t>BD</t>
  </si>
  <si>
    <t>DL</t>
  </si>
  <si>
    <t>JU</t>
  </si>
  <si>
    <t>LQ</t>
  </si>
  <si>
    <t>NM</t>
  </si>
  <si>
    <t>FF</t>
  </si>
  <si>
    <t>FH</t>
  </si>
  <si>
    <t>FL</t>
  </si>
  <si>
    <t>FN</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</si>
  <si>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</si>
  <si>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</si>
  <si>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</si>
  <si>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</si>
  <si>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</si>
  <si>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</si>
  <si>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</si>
  <si>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</si>
  <si>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</si>
  <si>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</si>
  <si>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</si>
  <si>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</si>
  <si>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</si>
  <si>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</si>
  <si>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</si>
  <si>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</si>
  <si>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</si>
  <si>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</si>
  <si>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</si>
  <si>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</si>
  <si>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</si>
  <si>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</si>
  <si>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</si>
  <si>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</si>
  <si>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</si>
  <si>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</si>
  <si>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</si>
  <si>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</si>
  <si>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</si>
  <si>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</si>
  <si>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</si>
  <si>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</si>
  <si>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</si>
  <si>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</si>
  <si>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</si>
  <si>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</si>
  <si>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</si>
  <si>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</si>
  <si>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</si>
  <si>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</si>
  <si>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</si>
  <si>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</si>
  <si>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</si>
  <si>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</si>
  <si>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</si>
  <si>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</si>
  <si>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</si>
  <si>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</si>
  <si>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</si>
  <si>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</si>
  <si>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</si>
  <si>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DC</t>
  </si>
  <si>
    <t>United States</t>
  </si>
  <si>
    <t>Where People with Disabilities Live in the Community</t>
  </si>
  <si>
    <t>Nursing Home Residents</t>
  </si>
  <si>
    <t>Programs and Spending for Community Living</t>
  </si>
  <si>
    <t>2010 - 2014 ACS</t>
  </si>
  <si>
    <t>2014 compendium</t>
  </si>
  <si>
    <t>2009 MDS National Repository</t>
  </si>
  <si>
    <t>2011 UCSF Annual Survey</t>
  </si>
  <si>
    <t>2014 Medicaid</t>
  </si>
  <si>
    <t xml:space="preserve">2013 UCSF Annual Survey </t>
  </si>
  <si>
    <t xml:space="preserve">2013 Mathematica </t>
  </si>
  <si>
    <t>Abbrev</t>
  </si>
  <si>
    <t>% PWD Institution</t>
  </si>
  <si>
    <t>% PWD Home</t>
  </si>
  <si>
    <t>% PWD Other Group Quarters</t>
  </si>
  <si>
    <t>Total # PWD in Certified Nursing Facilities</t>
  </si>
  <si>
    <t>Facility Occupancy Rates</t>
  </si>
  <si>
    <t xml:space="preserve">% Residents Who Have Asked to be Returned to the Community </t>
  </si>
  <si>
    <t>Ratio HCBS Participants to Total LTSS</t>
  </si>
  <si>
    <t>Ratio of HCBS Expenditures to Total LTSS</t>
  </si>
  <si>
    <t># Persons on Medicaid 1915(c) HCBS Waiver Wait Lists</t>
  </si>
  <si>
    <t># MFP Transitions Since Inception</t>
  </si>
  <si>
    <t xml:space="preserve">these figures need to be calculated 'by hand' from the figures available in table S2601A. </t>
  </si>
  <si>
    <t>CMS compendium</t>
  </si>
  <si>
    <t>old, not updated, removed from indices</t>
  </si>
  <si>
    <t>OLD, not updated, removed from indices</t>
  </si>
  <si>
    <t>Medicaid LTSS 2014</t>
  </si>
  <si>
    <t>http://kff.org/health-reform/state-indicator/waiting-lists-for-hcbs-waivers/?currentTimeframe=0&amp;selectedDistributions=total&amp;sortModel=%7B%22colId%22:%22Location%22,%22sort%22:%22asc%22%7D</t>
  </si>
  <si>
    <t>google: mathematica 2014 MFP</t>
  </si>
  <si>
    <t>this is only available in 5 year. ADA PARC site has incorrect table listed as the source</t>
  </si>
  <si>
    <t>https://www.medicaid.gov/medicaid/ltss/downloads/ltss-expenditures-2014.pdf</t>
  </si>
  <si>
    <t>supposed to be from KCMU and UCSF analysis of Medicaid Section 1915(c) Waiver Policy Survey, 2015 but having difficulty finding this source</t>
  </si>
  <si>
    <t>within PDF document search for state names, note that not all states participate in MFP</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</si>
  <si>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</si>
  <si>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AL</t>
  </si>
  <si>
    <t>AK</t>
  </si>
  <si>
    <t>AZ</t>
  </si>
  <si>
    <t>N</t>
  </si>
  <si>
    <t>AR</t>
  </si>
  <si>
    <t>CA</t>
  </si>
  <si>
    <t>CO</t>
  </si>
  <si>
    <t>CT</t>
  </si>
  <si>
    <t>DE</t>
  </si>
  <si>
    <t>GA</t>
  </si>
  <si>
    <t>HI</t>
  </si>
  <si>
    <t>ID</t>
  </si>
  <si>
    <t>IL</t>
  </si>
  <si>
    <t xml:space="preserve">IN </t>
  </si>
  <si>
    <t>IA</t>
  </si>
  <si>
    <t>KS</t>
  </si>
  <si>
    <t>KY</t>
  </si>
  <si>
    <t>LA</t>
  </si>
  <si>
    <t>ME</t>
  </si>
  <si>
    <t>MD</t>
  </si>
  <si>
    <t>MA</t>
  </si>
  <si>
    <t>MI</t>
  </si>
  <si>
    <t>MN</t>
  </si>
  <si>
    <t>MS</t>
  </si>
  <si>
    <t>MO</t>
  </si>
  <si>
    <t>MT</t>
  </si>
  <si>
    <t>NE</t>
  </si>
  <si>
    <t>NV</t>
  </si>
  <si>
    <t>NH</t>
  </si>
  <si>
    <t>NJ</t>
  </si>
  <si>
    <t>NY</t>
  </si>
  <si>
    <t>NC</t>
  </si>
  <si>
    <t>ND</t>
  </si>
  <si>
    <t xml:space="preserve">OH </t>
  </si>
  <si>
    <t>OK</t>
  </si>
  <si>
    <t>OR</t>
  </si>
  <si>
    <t>PA</t>
  </si>
  <si>
    <t>RI</t>
  </si>
  <si>
    <t>SC</t>
  </si>
  <si>
    <t>SD</t>
  </si>
  <si>
    <t>TN</t>
  </si>
  <si>
    <t>TX</t>
  </si>
  <si>
    <t>US</t>
  </si>
  <si>
    <t>UT</t>
  </si>
  <si>
    <t>VT</t>
  </si>
  <si>
    <t xml:space="preserve">Virginia </t>
  </si>
  <si>
    <t>VA</t>
  </si>
  <si>
    <t xml:space="preserve">Washington </t>
  </si>
  <si>
    <t xml:space="preserve">West Virginia </t>
  </si>
  <si>
    <t>WV</t>
  </si>
  <si>
    <t>WI</t>
  </si>
  <si>
    <t>WY</t>
  </si>
  <si>
    <t>PR</t>
  </si>
  <si>
    <t>Albuquerque</t>
  </si>
  <si>
    <t>Anchorage</t>
  </si>
  <si>
    <t>Asheville</t>
  </si>
  <si>
    <t>Austin</t>
  </si>
  <si>
    <t>Baltimore</t>
  </si>
  <si>
    <t>Baton Rouge</t>
  </si>
  <si>
    <t>Birmingham</t>
  </si>
  <si>
    <t>Boise</t>
  </si>
  <si>
    <t>Chicago</t>
  </si>
  <si>
    <t>Columbia</t>
  </si>
  <si>
    <t>OH</t>
  </si>
  <si>
    <t>Columbus</t>
  </si>
  <si>
    <t>Denver</t>
  </si>
  <si>
    <t>Detroit</t>
  </si>
  <si>
    <t>Fresno</t>
  </si>
  <si>
    <t>Gastonia</t>
  </si>
  <si>
    <t>Greensboro</t>
  </si>
  <si>
    <t>Houston</t>
  </si>
  <si>
    <t>IN</t>
  </si>
  <si>
    <t>Indianapolis</t>
  </si>
  <si>
    <t>Lansing</t>
  </si>
  <si>
    <t>Las Vegas</t>
  </si>
  <si>
    <t>Little Rock</t>
  </si>
  <si>
    <t>Memphis</t>
  </si>
  <si>
    <t>Milwaukee</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</si>
  <si>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</si>
  <si>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</si>
  <si>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</si>
  <si>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</si>
  <si>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</si>
  <si>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</si>
  <si>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</si>
  <si>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</si>
  <si>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</si>
  <si>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</si>
  <si>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</si>
  <si>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</si>
  <si>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</si>
  <si>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</si>
  <si>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</si>
  <si>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</si>
  <si>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WA</t>
  </si>
  <si>
    <t>Seattle</t>
  </si>
  <si>
    <t>Spokane</t>
  </si>
  <si>
    <t>St. Petersburg</t>
  </si>
  <si>
    <t>Tacoma</t>
  </si>
  <si>
    <t>Tampa</t>
  </si>
  <si>
    <t>Tucson</t>
  </si>
  <si>
    <t>Tulsa</t>
  </si>
  <si>
    <t>Urban Honolulu CDP</t>
  </si>
  <si>
    <t>% PWD in Nurisng Homes (New 2.3.20)</t>
  </si>
  <si>
    <t>2018 ACS 5 year</t>
  </si>
  <si>
    <t>2015 CMS (FY 2014)</t>
  </si>
  <si>
    <t>2015 CMS (FY2014)</t>
  </si>
  <si>
    <t>2018 Medicaid (FY2016)</t>
  </si>
  <si>
    <t>2019 KFF (2017 data) and 2016 ACS 5 year</t>
  </si>
  <si>
    <t xml:space="preserve">2017 MFP Mathematica (2016 data)   and 2016ACS 5 year </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</si>
  <si>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</si>
  <si>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</si>
  <si>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</si>
  <si>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</si>
  <si>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</si>
  <si>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</si>
  <si>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</si>
  <si>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</si>
  <si>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</si>
  <si>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population living in nursing</t>
  </si>
  <si>
    <t>Total Population 18-64</t>
  </si>
  <si>
    <t>% total pop w disability 18-64</t>
  </si>
  <si>
    <t xml:space="preserve">Estimated population PWD 18-64 </t>
  </si>
  <si>
    <t>Total population in nursing 18-64</t>
  </si>
  <si>
    <t xml:space="preserve">Estimated population PWD in nursing 18-64 </t>
  </si>
  <si>
    <t xml:space="preserve">% of PWD 18-64 in Nursing </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</si>
  <si>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</si>
  <si>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</si>
  <si>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</si>
  <si>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</si>
  <si>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</si>
  <si>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</si>
  <si>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</si>
  <si>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</si>
  <si>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</si>
  <si>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</si>
  <si>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</si>
  <si>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</si>
  <si>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Facility Occupancy Rates 2014</t>
  </si>
  <si>
    <t>2016 State Population 5 year ACS</t>
  </si>
  <si>
    <t>HCBS Waiver Waitlist per 10,000 people</t>
  </si>
  <si>
    <t>MFP Transitions since Inception Per 10,000 people</t>
  </si>
  <si>
    <t>ACS Table S2601A</t>
  </si>
  <si>
    <t>ACS Table S2602</t>
  </si>
  <si>
    <t xml:space="preserve">formula </t>
  </si>
  <si>
    <t>CMS</t>
  </si>
  <si>
    <t>ACS Table S0101</t>
  </si>
  <si>
    <t>Formula</t>
  </si>
  <si>
    <t>no longer have data source</t>
  </si>
  <si>
    <t>Medicaid</t>
  </si>
  <si>
    <t>KFF</t>
  </si>
  <si>
    <t>total population</t>
  </si>
  <si>
    <t xml:space="preserve">Column/Table </t>
  </si>
  <si>
    <t>C</t>
  </si>
  <si>
    <t>E</t>
  </si>
  <si>
    <t>G</t>
  </si>
  <si>
    <t>NG</t>
  </si>
  <si>
    <t>NK</t>
  </si>
  <si>
    <t>I</t>
  </si>
  <si>
    <t>RE</t>
  </si>
  <si>
    <t>3.11.D</t>
  </si>
  <si>
    <t>3.11.A</t>
  </si>
  <si>
    <t>D</t>
  </si>
  <si>
    <t>3.1.d</t>
  </si>
  <si>
    <t>3.1.a</t>
  </si>
  <si>
    <t>each state table FY 2016 LTSS that is HCBS</t>
  </si>
  <si>
    <t>website</t>
  </si>
  <si>
    <t>Appendix A, table A1 (not all states participate in MFP)</t>
  </si>
  <si>
    <t>Web URL</t>
  </si>
  <si>
    <t>https://www.cms.gov/Medicare/Provider-Enrollment-and-Certification/CertificationandComplianc/Downloads/nursinghomedatacompendium_508-2015.pdf</t>
  </si>
  <si>
    <t>https://www.medicaid.gov/sites/default/files/2019-12/ltssexpenditures2016.pdf</t>
  </si>
  <si>
    <t>old source (2016 data) http://files.kff.org/attachment/Report-Medicaid-Home-and-Community-Based-Services</t>
  </si>
  <si>
    <t>file:///C:/Users/jkish4/Downloads/MFP%202016%20Cross%20State%20Report.pdf  published by mathematica</t>
  </si>
  <si>
    <t>Home page for locating reports: https://www.medicaid.gov/medicaid/ltss/reports-and-evaluations/index.html</t>
  </si>
  <si>
    <t>new source (2017 data) https://www.kff.org/health-reform/state-indicator/waiting-lists-for-hcbs-waivers/?currentTimeframe=0&amp;selectedDistributions=total&amp;sortModel=%7B%22colId%22:%22Location%22,%22sort%22:%22asc%22%7D</t>
  </si>
  <si>
    <t>new source (2015 data) https://www.medicaid.gov/sites/default/files/2019-12/mfp-2015-annual-report.pdf</t>
  </si>
  <si>
    <t>Health Insurance</t>
  </si>
  <si>
    <t>Medicare/Medicaid</t>
  </si>
  <si>
    <t>Community Based Subsidized Housing</t>
  </si>
  <si>
    <t>Access to Community Resources</t>
  </si>
  <si>
    <t>Transit Usage</t>
  </si>
  <si>
    <t>Crime</t>
  </si>
  <si>
    <t>Educational Attainment</t>
  </si>
  <si>
    <t>Transportation Information</t>
  </si>
  <si>
    <t>Voter Turnout</t>
  </si>
  <si>
    <t>Medicare: CMS, Medicare Statistical Supplement  (FY 2017) Medicaid data kff (FY 2014) , ACS: 2014 and 2015 5 year</t>
  </si>
  <si>
    <t>HUD, Picture of Subsidized Households Report, 2019                           HUD Resident Characteristics Report (RCR), 2019</t>
  </si>
  <si>
    <t>Walkscore.com</t>
  </si>
  <si>
    <t xml:space="preserve">USDA 2010 </t>
  </si>
  <si>
    <t>2013 ACS 5-year</t>
  </si>
  <si>
    <t>FBI Uniform Crime Reports, 2017</t>
  </si>
  <si>
    <t>DOT?</t>
  </si>
  <si>
    <t>Rutgers Fact Sheet on Voter turnout</t>
  </si>
  <si>
    <t>Raw Data (as pulled from source) - Subsidized Housing</t>
  </si>
  <si>
    <t>Raw Data (as pulled from source) - Access to Resources</t>
  </si>
  <si>
    <t>calculated through GIS</t>
  </si>
  <si>
    <t>Raw Data (as pulled from source) - Commuting</t>
  </si>
  <si>
    <t>Rates per 10,000</t>
  </si>
  <si>
    <t>Raw Data (as pulled from source) - Education</t>
  </si>
  <si>
    <t>Rail Proximity</t>
  </si>
  <si>
    <t>Bus Proximity</t>
  </si>
  <si>
    <t>All Transit</t>
  </si>
  <si>
    <t>Accessible Vehicles</t>
  </si>
  <si>
    <t>Accessible Stations</t>
  </si>
  <si>
    <t>Raw Data (as pulled from source)-state breakdown in voter turnout</t>
  </si>
  <si>
    <t>Calculated difference between 2016 and 2012 data</t>
  </si>
  <si>
    <t>TotPop 19 - 64</t>
  </si>
  <si>
    <t>PWD 19 - 64</t>
  </si>
  <si>
    <t>PWD 19 - 64 with health insurance</t>
  </si>
  <si>
    <t>PWD 19 - 64 with private health insruance</t>
  </si>
  <si>
    <t>PWD 19 - 64 with public health insurance</t>
  </si>
  <si>
    <t>PWD 19 - 64 without health insurance</t>
  </si>
  <si>
    <t>PWOD 19 - 64</t>
  </si>
  <si>
    <t>PWOD 19 - 64 with health insurance</t>
  </si>
  <si>
    <t>PWOD 19 - 64 with private health insurance</t>
  </si>
  <si>
    <t>PWOD 19 - 64 with public health insurance</t>
  </si>
  <si>
    <t>PWOD 19 - 64 without health insurance</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</si>
  <si>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</si>
  <si>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</si>
  <si>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</si>
  <si>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</si>
  <si>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</si>
  <si>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</si>
  <si>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</si>
  <si>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</si>
  <si>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</si>
  <si>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</si>
  <si>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</si>
  <si>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</si>
  <si>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PWOD 18-64 No Health Insurance</t>
  </si>
  <si>
    <t>Percent PWD 65+ No Health Insurance</t>
  </si>
  <si>
    <t>Percent PWOD 65+ No Health Insurance</t>
  </si>
  <si>
    <t>Percent PWD 18-64 Private Health Insurance</t>
  </si>
  <si>
    <t>Percent PWOD 18-64 Private Health Insurance</t>
  </si>
  <si>
    <t>Percent PWD 65+ Private Health Insurance</t>
  </si>
  <si>
    <t>Perent PWOD 65+ Private Health Insurance</t>
  </si>
  <si>
    <t>Total Population of PWD, 2017</t>
  </si>
  <si>
    <t>Total Population of PWOD, 2017</t>
  </si>
  <si>
    <t>PWD Enrolled in Medicare Part A and/or B, 2017</t>
  </si>
  <si>
    <t>PWOD Enrollees in Medicare Part A and/or B, 2017</t>
  </si>
  <si>
    <t>PWD Enrolled in Medicaid, 2010</t>
  </si>
  <si>
    <t>PWOD Enrolled in Medicaid, 2011</t>
  </si>
  <si>
    <t>Percent people Enrolled in Medicare Part A and/or B, PWD</t>
  </si>
  <si>
    <t>Percent people Enrolled in Medicare Part A and/or B, PWOD</t>
  </si>
  <si>
    <t>Percent People enrolled in Medicaid, PWD</t>
  </si>
  <si>
    <t>Percent People Enrolled in Medicaid, PWOD</t>
  </si>
  <si>
    <t>Percent of Households in Public Housing with residents that are Disabled</t>
  </si>
  <si>
    <t>Percent Households with Housing Choice Vouchers with resident who is disabled</t>
  </si>
  <si>
    <t>Percent Households in Public Housing that have a Disabled Resident December 1 2017-March 31 2019</t>
  </si>
  <si>
    <t>Percent Residents with Housing Choice Vouchers who are disabled (HUD Picture 2019)</t>
  </si>
  <si>
    <t>Walk Score</t>
  </si>
  <si>
    <t>Transit Score</t>
  </si>
  <si>
    <t>Food desert</t>
  </si>
  <si>
    <t>Percent of PWD within 5mi of CIL</t>
  </si>
  <si>
    <t>Percent PWD that Commute to work by Public Transit</t>
  </si>
  <si>
    <t>Percent PWOD that Commute to Work by Public Transit</t>
  </si>
  <si>
    <t>Percent PWD that commute to Work by Car-drove alone</t>
  </si>
  <si>
    <t>Percent PWOD that Commute to Work by Car-drove alone</t>
  </si>
  <si>
    <t>Number of Property Crimes</t>
  </si>
  <si>
    <t>Number of Violent Crimes</t>
  </si>
  <si>
    <t>Number of Property Crimes Per 10,000 people</t>
  </si>
  <si>
    <t>Number of Violent Crimes per 10,000 people</t>
  </si>
  <si>
    <t>Percent PWD less than high school (Age 25 and over)</t>
  </si>
  <si>
    <t>Percent PWOD less than high school (Age 25 or older)</t>
  </si>
  <si>
    <t>Percent PWD HS or GED (Age 25 or older)</t>
  </si>
  <si>
    <t>Percent PWOD HS or GED (Age 25+)</t>
  </si>
  <si>
    <t>Percent PWD College or Assoc Degree (Age 25+)</t>
  </si>
  <si>
    <t>Percent PWOD College or Assoc Degree (age 25+)</t>
  </si>
  <si>
    <t>Percent PWD Bachelors Degree or Higher (Age 25+)</t>
  </si>
  <si>
    <t>Percent PWOD Bachelors Degree or Higher (Age 25+)</t>
  </si>
  <si>
    <t>PWD Percent</t>
  </si>
  <si>
    <t>Total Population Percent</t>
  </si>
  <si>
    <t>Total PWD Percent</t>
  </si>
  <si>
    <t>Total Fleet</t>
  </si>
  <si>
    <t>Active Fleet</t>
  </si>
  <si>
    <t>ADA-Accessible</t>
  </si>
  <si>
    <t>Percent ADA-Accessible (Active Fleet)</t>
  </si>
  <si>
    <t>PWD Voter Turnout, 2012</t>
  </si>
  <si>
    <t>PWOD Voter Turnout, 2012</t>
  </si>
  <si>
    <t>Disability Gap, 2012</t>
  </si>
  <si>
    <t>PWD Voter Turnout 2016</t>
  </si>
  <si>
    <t>PWOD Voter Turnout, 2016</t>
  </si>
  <si>
    <t>Disability Gap, 2016</t>
  </si>
  <si>
    <t>Change in PWD Voter Turnout</t>
  </si>
  <si>
    <t>Change in PWOD Voter Turnout</t>
  </si>
  <si>
    <t>Change in Disability Gap</t>
  </si>
  <si>
    <t>ACS Table B18135</t>
  </si>
  <si>
    <t>S1810 ACS data 5 year Columns</t>
  </si>
  <si>
    <t>HUD</t>
  </si>
  <si>
    <t>www.walkscore.com</t>
  </si>
  <si>
    <t>Calculated through GIS by CUPPA using ACS, DOT, individual municipality shapefiles</t>
  </si>
  <si>
    <t xml:space="preserve">ACS table S1811 </t>
  </si>
  <si>
    <t>Table s1811</t>
  </si>
  <si>
    <t>Rutgers Fact Sheet: Disability and Voter Turnout in the 2016, 2018 Elections; data pulled from federal government's Current Population Survey Voting Supplement and analyzed by Rutgers</t>
  </si>
  <si>
    <t>MDCR ENROLL Table AB 7.</t>
  </si>
  <si>
    <t>Dowload "State" and "City" report; Public Housing field, % with disability, among all persons in households</t>
  </si>
  <si>
    <t>Dowload "State" and "City" report; Housing Choice Voucher, % with disability, among all persons in households</t>
  </si>
  <si>
    <t>"Public Housing"  in dropdown menu, open report, TTP tab</t>
  </si>
  <si>
    <t>"Tenant Based Voucher" in dropdown menu, open report, TTP tab</t>
  </si>
  <si>
    <t>search each individual city and then manually enter info</t>
  </si>
  <si>
    <t>some transit scores are missing</t>
  </si>
  <si>
    <t>Not updated due to labor involved</t>
  </si>
  <si>
    <t>percentages are raw data pulled from source; for age 16 and over</t>
  </si>
  <si>
    <t>state total data (at bottom of each section) Table 5 for state in 2017</t>
  </si>
  <si>
    <t>property crimes  for state (at bottom of each section</t>
  </si>
  <si>
    <t xml:space="preserve">violent crimes for state (at bottom of each section) </t>
  </si>
  <si>
    <t>percentages are already calculated by ACS so raw data</t>
  </si>
  <si>
    <t>percentages are raw data pulled from the source; 18+ years old (voting age)</t>
  </si>
  <si>
    <t>differences between 2018 and 2016 raw data calculated in excel</t>
  </si>
  <si>
    <t>aa</t>
  </si>
  <si>
    <t>ac</t>
  </si>
  <si>
    <t>ae</t>
  </si>
  <si>
    <t>ag</t>
  </si>
  <si>
    <t>ai</t>
  </si>
  <si>
    <t>ak</t>
  </si>
  <si>
    <t>am</t>
  </si>
  <si>
    <t>ao</t>
  </si>
  <si>
    <t>aq</t>
  </si>
  <si>
    <t>as</t>
  </si>
  <si>
    <t>au</t>
  </si>
  <si>
    <t>aw</t>
  </si>
  <si>
    <t>ay</t>
  </si>
  <si>
    <t>ba</t>
  </si>
  <si>
    <t>bc</t>
  </si>
  <si>
    <t>be</t>
  </si>
  <si>
    <t>bg</t>
  </si>
  <si>
    <t>bi</t>
  </si>
  <si>
    <t>bk</t>
  </si>
  <si>
    <t>bm</t>
  </si>
  <si>
    <t>bo</t>
  </si>
  <si>
    <t>bq</t>
  </si>
  <si>
    <t>disability population raw</t>
  </si>
  <si>
    <t>Total population subtract disability population</t>
  </si>
  <si>
    <t xml:space="preserve"> Disability enrollees raw</t>
  </si>
  <si>
    <t>Aged enrollees raw</t>
  </si>
  <si>
    <t>Disabled Enrollees Raw</t>
  </si>
  <si>
    <t>Total enrollees subtract disabled enrollees</t>
  </si>
  <si>
    <t>search for each city individually within the document</t>
  </si>
  <si>
    <t xml:space="preserve">hold shift select states, run report, download excel, sum the following percentages: Elderly, No Children, Disabled; Elderly, With Children, Disabled; Non-elderly, No children, Disabled; Non-elderly with children disabled; </t>
  </si>
  <si>
    <t>gp</t>
  </si>
  <si>
    <t>gr</t>
  </si>
  <si>
    <t>go</t>
  </si>
  <si>
    <t>gf</t>
  </si>
  <si>
    <t>ht</t>
  </si>
  <si>
    <t>hv</t>
  </si>
  <si>
    <t>hz</t>
  </si>
  <si>
    <t>ib</t>
  </si>
  <si>
    <t>if</t>
  </si>
  <si>
    <t>ih</t>
  </si>
  <si>
    <t>il</t>
  </si>
  <si>
    <t>in</t>
  </si>
  <si>
    <t>https://www.cms.gov/research-statistics-data-and-systems/statistics-trends-and-reports/medicaremedicaidstatsupp/2013.html</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</si>
  <si>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</si>
  <si>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</si>
  <si>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https://www.huduser.gov/portal/datasets/picture/yearlydata.html#download-tab</t>
  </si>
  <si>
    <t>https://pic.hud.gov/pic/RCRPublic/rcrmain.asp</t>
  </si>
  <si>
    <t>https://ucr.fbi.gov/crime-in-the-u.s/2016/crime-in-the-u.s.-2016</t>
  </si>
  <si>
    <t>https://smlr.rutgers.edu/sites/default/files/documents/PressReleases/kruse_and_schur_-_2016_disability_turnout.pdf</t>
  </si>
  <si>
    <t>https://www.cms.gov/Research-Statistics-Data-and-Systems/Statistics-Trends-and-Reports/CMSProgramStatistics/2017/2017_Enrollment.html</t>
  </si>
  <si>
    <t>See table 8 in link to Left</t>
  </si>
  <si>
    <t>https://ucr.fbi.gov/crime-in-the-u.s/2017/crime-in-the-u.s.-2017/topic-pages/tables/table-5</t>
  </si>
  <si>
    <t>Employment Status</t>
  </si>
  <si>
    <t>Poverty Status</t>
  </si>
  <si>
    <t>Affordability</t>
  </si>
  <si>
    <t>SSDI Recipients</t>
  </si>
  <si>
    <t>Full and Part Time Workers</t>
  </si>
  <si>
    <t>Employment to Population Ratio</t>
  </si>
  <si>
    <t>Income</t>
  </si>
  <si>
    <t>Working from Home</t>
  </si>
  <si>
    <t>2018 ACS 5 Year</t>
  </si>
  <si>
    <t>Out of Reach 2019</t>
  </si>
  <si>
    <t>Technical Assistance Collaborative, Priced Out, 2014</t>
  </si>
  <si>
    <t>2017 5-Year ACS</t>
  </si>
  <si>
    <t>Social Security Administration, 2018 Annual Statistical Report on SSDI</t>
  </si>
  <si>
    <t>2017 ACS 5 Year ACS</t>
  </si>
  <si>
    <t>2017 ACS 1 Year</t>
  </si>
  <si>
    <t>2017 ACS 5 Year</t>
  </si>
  <si>
    <t xml:space="preserve"> www.disabilitystatistics.org (2017 ACS)</t>
  </si>
  <si>
    <t>C2ER, Arlington, VA, ACCRA Cost of Living Index, Annual Average 2013 (state) 2014 (city)</t>
  </si>
  <si>
    <t xml:space="preserve">ACS 2017 5 year </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</si>
  <si>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</si>
  <si>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</si>
  <si>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</si>
  <si>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</si>
  <si>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</si>
  <si>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</si>
  <si>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t>Percentage calculated</t>
  </si>
  <si>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</si>
  <si>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</si>
  <si>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t>Raw Data - Civilian noninstitutionalized population, 18 - 64 years</t>
  </si>
  <si>
    <r>
      <rPr>
        <b/>
        <sz val="11"/>
        <color theme="1"/>
        <rFont val="Calibri"/>
        <family val="2"/>
        <scheme val="minor"/>
      </rPr>
      <t xml:space="preserve">Percentages - </t>
    </r>
    <r>
      <rPr>
        <sz val="11"/>
        <color theme="1"/>
        <rFont val="Calibri"/>
        <family val="2"/>
        <scheme val="minor"/>
      </rPr>
      <t>Civilian noninstitutionalized population, 18-64</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</si>
  <si>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</si>
  <si>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</si>
  <si>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</si>
  <si>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 xml:space="preserve">Cost of Living </t>
  </si>
  <si>
    <t>Percentage Reported</t>
  </si>
  <si>
    <t xml:space="preserve">People With Disabilities 18-64 </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</si>
  <si>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</si>
  <si>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</si>
  <si>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</si>
  <si>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</si>
  <si>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</si>
  <si>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</si>
  <si>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</si>
  <si>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</si>
  <si>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</si>
  <si>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</si>
  <si>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</si>
  <si>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</si>
  <si>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</si>
  <si>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TotPop 18 - 64</t>
  </si>
  <si>
    <t>PWD 18 - 64</t>
  </si>
  <si>
    <t>PWOD 18 - 64</t>
  </si>
  <si>
    <t>PWD below poverty level</t>
  </si>
  <si>
    <t>PWD at or above poverty level</t>
  </si>
  <si>
    <t>PWOD below poverty level</t>
  </si>
  <si>
    <t>PWOD at or above poverty level</t>
  </si>
  <si>
    <t>Percent PWD Below Poverty Level</t>
  </si>
  <si>
    <t>Percent PWOD Below Poverty Level</t>
  </si>
  <si>
    <t>Percent PWD Above Poverty Level</t>
  </si>
  <si>
    <t>Percent PWOD Above Poverty Level</t>
  </si>
  <si>
    <t>2 bedroom rental unit housing wage (US Dollars) from nhilc.org FY 2019</t>
  </si>
  <si>
    <t xml:space="preserve">2016 Total Population </t>
  </si>
  <si>
    <t>Number SSI Recipients*</t>
  </si>
  <si>
    <t>Percent of Total Population receiving SSI</t>
  </si>
  <si>
    <t>SSI Monthly Payment (US Dollars)</t>
  </si>
  <si>
    <t>SSI as % Median Income (Percentage)</t>
  </si>
  <si>
    <t>% SSI for 1-Bedroom (Percentage)</t>
  </si>
  <si>
    <t>% SSI for Efficiency Apt. (Percentage)</t>
  </si>
  <si>
    <t>Cost burdened</t>
  </si>
  <si>
    <t>Rent burdened</t>
  </si>
  <si>
    <t>Number of SSDI Beneficiaries</t>
  </si>
  <si>
    <t>% Pop receiving SSDI</t>
  </si>
  <si>
    <t>Population:  Worked Full Time</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</si>
  <si>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</si>
  <si>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</si>
  <si>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</si>
  <si>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</si>
  <si>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</si>
  <si>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</si>
  <si>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</si>
  <si>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</si>
  <si>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Full Time</t>
  </si>
  <si>
    <t>PWOD Full Time</t>
  </si>
  <si>
    <t>PWD Part Time</t>
  </si>
  <si>
    <t>PWOD Part Time</t>
  </si>
  <si>
    <t>PWD Did not Work</t>
  </si>
  <si>
    <t>PWOD Did not Work</t>
  </si>
  <si>
    <t>PWD 18 - 64 years (Percent)</t>
  </si>
  <si>
    <t>PWOD 16 - 64 years (Percent)</t>
  </si>
  <si>
    <t>PWD:  Median Individual Income 16 yrs and older with earnings in past 12 months (US Dollars)</t>
  </si>
  <si>
    <t>PWOD:  Median Individual Income 16 yrs and older with earnings in past 12 months (US Dollars)</t>
  </si>
  <si>
    <t>PWD:  Median Household Income (include any working age people age 21 - 64) (US Dollars)</t>
  </si>
  <si>
    <t>PWOD:  Median Household Income (include any working age people age 21 - 64) (US Dollars)</t>
  </si>
  <si>
    <t>Cost of Living Index (COLI)</t>
  </si>
  <si>
    <t xml:space="preserve">PWD over age 16 percentage of people (who are working) working from home </t>
  </si>
  <si>
    <t>PWOD over age 16 percentage of people working from home</t>
  </si>
  <si>
    <t>ACS C18120</t>
  </si>
  <si>
    <t>ACS B18135 also same as c18120</t>
  </si>
  <si>
    <t>ACS Table C18120</t>
  </si>
  <si>
    <t xml:space="preserve">ACS Table c18130 </t>
  </si>
  <si>
    <t>Out of Reach</t>
  </si>
  <si>
    <t>ACS</t>
  </si>
  <si>
    <t>TAC Priced Out</t>
  </si>
  <si>
    <t>B25091</t>
  </si>
  <si>
    <t>B25070</t>
  </si>
  <si>
    <t>data in PDF report (manually type it in)</t>
  </si>
  <si>
    <t>ACS Table C18121</t>
  </si>
  <si>
    <t>ACS Table GCT 1811</t>
  </si>
  <si>
    <t>ACS Table GCT2303</t>
  </si>
  <si>
    <t xml:space="preserve">ACS B18140 </t>
  </si>
  <si>
    <t>disabilitystatistics.org ACS annual household income</t>
  </si>
  <si>
    <t xml:space="preserve">This is purchased and approved by Mary &amp; Jackie. 
http://coli.org/Products/
We want one order of each of the following:
1. Cost of Living Index - Single Issue
Excel Format (electronic delivery)    $105.00
2. Cost of Living Index - Related Product
State Level Index State-Level Cost of Living Index 2017  $50.00
</t>
  </si>
  <si>
    <t>ACS Table S1811</t>
  </si>
  <si>
    <t>Total Pop from ACS table c18120</t>
  </si>
  <si>
    <t>sum 3 columns of PWD</t>
  </si>
  <si>
    <t>Total Pop and subract PWD 18-64</t>
  </si>
  <si>
    <t>use 18-64, Raw</t>
  </si>
  <si>
    <t>All reported as Raw Data in a PDF (not excel so have to type in manually)</t>
  </si>
  <si>
    <t>Total Pop from ACS table c181200</t>
  </si>
  <si>
    <t>sum of all (mortgage and no mortgage) &gt;30% /total households*100</t>
  </si>
  <si>
    <t xml:space="preserve"> sum of &gt;30% / total households*100</t>
  </si>
  <si>
    <t>download all data in excel</t>
  </si>
  <si>
    <t>raw data</t>
  </si>
  <si>
    <t>raw data - make sure you de-select choose state data as tables also include county or place data depending on which version of table you choose; download is weird from ACS and searching is difficulty</t>
  </si>
  <si>
    <t>search income, year, with disability from dropdown</t>
  </si>
  <si>
    <t>search income, year, without disability from dropdown</t>
  </si>
  <si>
    <t>Raw data as ACS reports percentages</t>
  </si>
  <si>
    <t>I+O+U</t>
  </si>
  <si>
    <t>K</t>
  </si>
  <si>
    <t>O</t>
  </si>
  <si>
    <t>Q</t>
  </si>
  <si>
    <t>U</t>
  </si>
  <si>
    <t>W</t>
  </si>
  <si>
    <t>S</t>
  </si>
  <si>
    <t>AA</t>
  </si>
  <si>
    <t>Y</t>
  </si>
  <si>
    <t>AC</t>
  </si>
  <si>
    <t>AE</t>
  </si>
  <si>
    <t>Have to search doc for indvidual cities data</t>
  </si>
  <si>
    <t xml:space="preserve"> table 8 is state</t>
  </si>
  <si>
    <t>M</t>
  </si>
  <si>
    <t>L</t>
  </si>
  <si>
    <t>copy and paste table into excel, have for states only</t>
  </si>
  <si>
    <t>For state: copy/paste note no PR, For city: use section 1 100% composite column (note different methodology from prior years), if section 1 not available use section 2</t>
  </si>
  <si>
    <t>HH</t>
  </si>
  <si>
    <t>https://reports.nlihc.org/sites/default/files/oor/OOR_2019.pdf</t>
  </si>
  <si>
    <t>http://www.tacinc.org/knowledge-resources/priced-out-findings/</t>
  </si>
  <si>
    <t>https://www.ssa.gov/policy/docs/statcomps/di_asr/</t>
  </si>
  <si>
    <t>QU</t>
  </si>
  <si>
    <t>RA</t>
  </si>
  <si>
    <t>% pop 18-64  in nursing with disability</t>
  </si>
  <si>
    <t>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</si>
</sst>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
    <numFmt numFmtId="166" formatCode="0.0%"/>
    <numFmt numFmtId="167" formatCode="0_);\(0\)"/>
  </numFmts>
  <fonts count="2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
      <b/>
      <sz val="9"/>
      <color rgb="FF000000"/>
      <name val="Tahoma"/>
      <family val="2"/>
    </font>
    <font>
      <sz val="9"/>
      <color rgb="FF000000"/>
      <name val="Tahoma"/>
      <family val="2"/>
    </font>
    <font>
      <sz val="10"/>
      <color rgb="FF000000"/>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34">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0" fillId="0" borderId="0" xfId="0" applyFill="1" applyAlignment="1">
      <alignment horizontal="center" vertical="top"/>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4" xfId="0" applyFill="1" applyBorder="1" applyAlignment="1"/>
    <xf numFmtId="0" fontId="1" fillId="0" borderId="6" xfId="0" applyFont="1" applyFill="1" applyBorder="1" applyAlignment="1"/>
    <xf numFmtId="0" fontId="1" fillId="0" borderId="4" xfId="0" applyFont="1" applyFill="1" applyBorder="1" applyAlignment="1">
      <alignment wrapText="1"/>
    </xf>
    <xf numFmtId="0" fontId="6" fillId="0" borderId="1" xfId="71" applyFill="1" applyBorder="1" applyAlignment="1">
      <alignment wrapText="1"/>
    </xf>
    <xf numFmtId="0" fontId="6" fillId="0" borderId="0" xfId="71" applyAlignment="1">
      <alignment wrapText="1"/>
    </xf>
    <xf numFmtId="1" fontId="5" fillId="0" borderId="0" xfId="1" applyNumberFormat="1" applyFont="1" applyFill="1" applyBorder="1" applyAlignment="1">
      <alignment wrapText="1"/>
    </xf>
    <xf numFmtId="0" fontId="0" fillId="0" borderId="3" xfId="0" applyFont="1" applyFill="1" applyBorder="1" applyAlignment="1">
      <alignment wrapText="1"/>
    </xf>
    <xf numFmtId="0" fontId="6" fillId="0" borderId="0" xfId="71"/>
    <xf numFmtId="0" fontId="0" fillId="0" borderId="1" xfId="0" applyFill="1" applyBorder="1" applyAlignment="1">
      <alignment horizontal="center" vertical="top" wrapText="1"/>
    </xf>
    <xf numFmtId="0" fontId="1" fillId="5" borderId="1" xfId="0" applyFont="1" applyFill="1" applyBorder="1" applyAlignment="1">
      <alignment horizontal="center" vertical="center" wrapText="1"/>
    </xf>
    <xf numFmtId="0" fontId="5" fillId="0" borderId="1" xfId="13" applyFont="1" applyFill="1" applyBorder="1" applyAlignment="1">
      <alignment horizontal="center" vertical="top" wrapText="1"/>
    </xf>
    <xf numFmtId="0" fontId="0" fillId="0" borderId="0" xfId="0" applyFill="1" applyAlignment="1">
      <alignment horizontal="center"/>
    </xf>
    <xf numFmtId="0" fontId="0" fillId="0" borderId="1" xfId="0" applyFill="1" applyBorder="1" applyAlignment="1">
      <alignment horizontal="center"/>
    </xf>
    <xf numFmtId="0" fontId="0" fillId="0" borderId="4" xfId="0" applyFont="1" applyFill="1" applyBorder="1" applyAlignment="1">
      <alignment horizontal="center" wrapText="1"/>
    </xf>
    <xf numFmtId="0" fontId="0"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0" fillId="0" borderId="1" xfId="0" applyFill="1" applyBorder="1" applyAlignment="1">
      <alignment horizontal="center" vertical="top"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0" fillId="0" borderId="1" xfId="0" applyFill="1" applyBorder="1" applyAlignment="1">
      <alignment horizontal="center" wrapText="1"/>
    </xf>
    <xf numFmtId="0" fontId="5" fillId="0" borderId="1" xfId="13" applyFont="1" applyFill="1" applyBorder="1" applyAlignment="1">
      <alignment horizontal="center" vertical="top"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0" fillId="0" borderId="7" xfId="0" applyFont="1" applyFill="1" applyBorder="1" applyAlignment="1">
      <alignment horizontal="center" wrapText="1"/>
    </xf>
    <xf numFmtId="0" fontId="0" fillId="0" borderId="3" xfId="0" applyFont="1" applyFill="1" applyBorder="1" applyAlignment="1">
      <alignment horizontal="center" wrapText="1"/>
    </xf>
    <xf numFmtId="0" fontId="0" fillId="0" borderId="10" xfId="0" applyFont="1" applyFill="1" applyBorder="1" applyAlignment="1">
      <alignment horizontal="center" wrapText="1"/>
    </xf>
    <xf numFmtId="0" fontId="0" fillId="0" borderId="4" xfId="0" applyFont="1" applyFill="1" applyBorder="1" applyAlignment="1">
      <alignment horizontal="center"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1"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4" xfId="71" applyFill="1" applyBorder="1" applyAlignment="1">
      <alignment horizontal="center" wrapText="1"/>
    </xf>
    <xf numFmtId="0" fontId="6" fillId="0" borderId="5" xfId="71" applyFill="1" applyBorder="1" applyAlignment="1">
      <alignment horizontal="center" wrapText="1"/>
    </xf>
    <xf numFmtId="0" fontId="6" fillId="0" borderId="6" xfId="71" applyFill="1" applyBorder="1" applyAlignment="1">
      <alignment horizontal="center" wrapText="1"/>
    </xf>
    <xf numFmtId="0" fontId="6" fillId="0" borderId="1" xfId="71" applyFill="1" applyBorder="1" applyAlignment="1">
      <alignment horizontal="center" vertical="top" wrapText="1"/>
    </xf>
    <xf numFmtId="0" fontId="3" fillId="0" borderId="1" xfId="0" applyFont="1" applyFill="1" applyBorder="1" applyAlignment="1">
      <alignment horizontal="center" vertical="top" wrapText="1"/>
    </xf>
    <xf numFmtId="0" fontId="0" fillId="0" borderId="1" xfId="0" applyBorder="1" applyAlignment="1"/>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9"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vertical="center"/>
    </xf>
    <xf numFmtId="1" fontId="0" fillId="0" borderId="15" xfId="0" applyNumberFormat="1" applyFill="1" applyBorder="1" applyAlignment="1">
      <alignment horizont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cellXfs>
  <cellStyles count="72">
    <cellStyle name="Bad" xfId="13" builtinId="27"/>
    <cellStyle name="Comma" xfId="1" builtinId="3"/>
    <cellStyle name="Data" xfId="50" xr:uid="{00000000-0005-0000-0000-000002000000}"/>
    <cellStyle name="Data 2" xfId="3" xr:uid="{00000000-0005-0000-0000-000003000000}"/>
    <cellStyle name="Followed Hyperlink" xfId="47" builtinId="9" hidden="1"/>
    <cellStyle name="Followed Hyperlink" xfId="25" builtinId="9" hidden="1"/>
    <cellStyle name="Followed Hyperlink" xfId="60" builtinId="9" hidden="1"/>
    <cellStyle name="Followed Hyperlink" xfId="49" builtinId="9" hidden="1"/>
    <cellStyle name="Followed Hyperlink" xfId="68" builtinId="9" hidden="1"/>
    <cellStyle name="Followed Hyperlink" xfId="45" builtinId="9" hidden="1"/>
    <cellStyle name="Followed Hyperlink" xfId="37" builtinId="9" hidden="1"/>
    <cellStyle name="Followed Hyperlink" xfId="52" builtinId="9" hidden="1"/>
    <cellStyle name="Followed Hyperlink" xfId="66" builtinId="9" hidden="1"/>
    <cellStyle name="Followed Hyperlink" xfId="56" builtinId="9" hidden="1"/>
    <cellStyle name="Followed Hyperlink" xfId="15" builtinId="9" hidden="1"/>
    <cellStyle name="Followed Hyperlink" xfId="31" builtinId="9" hidden="1"/>
    <cellStyle name="Followed Hyperlink" xfId="9" builtinId="9" hidden="1"/>
    <cellStyle name="Followed Hyperlink" xfId="54" builtinId="9" hidden="1"/>
    <cellStyle name="Followed Hyperlink" xfId="27" builtinId="9" hidden="1"/>
    <cellStyle name="Followed Hyperlink" xfId="17" builtinId="9" hidden="1"/>
    <cellStyle name="Followed Hyperlink" xfId="5" builtinId="9" hidden="1"/>
    <cellStyle name="Followed Hyperlink" xfId="7" builtinId="9" hidden="1"/>
    <cellStyle name="Followed Hyperlink" xfId="39" builtinId="9" hidden="1"/>
    <cellStyle name="Followed Hyperlink" xfId="70" builtinId="9" hidden="1"/>
    <cellStyle name="Followed Hyperlink" xfId="64" builtinId="9" hidden="1"/>
    <cellStyle name="Followed Hyperlink" xfId="19" builtinId="9" hidden="1"/>
    <cellStyle name="Followed Hyperlink" xfId="11" builtinId="9" hidden="1"/>
    <cellStyle name="Followed Hyperlink" xfId="23" builtinId="9" hidden="1"/>
    <cellStyle name="Followed Hyperlink" xfId="33" builtinId="9" hidden="1"/>
    <cellStyle name="Followed Hyperlink" xfId="41" builtinId="9" hidden="1"/>
    <cellStyle name="Followed Hyperlink" xfId="62" builtinId="9" hidden="1"/>
    <cellStyle name="Followed Hyperlink" xfId="35" builtinId="9" hidden="1"/>
    <cellStyle name="Followed Hyperlink" xfId="29" builtinId="9" hidden="1"/>
    <cellStyle name="Followed Hyperlink" xfId="21" builtinId="9" hidden="1"/>
    <cellStyle name="Followed Hyperlink" xfId="58" builtinId="9" hidden="1"/>
    <cellStyle name="Followed Hyperlink" xfId="43" builtinId="9" hidden="1"/>
    <cellStyle name="Good" xfId="12" builtinId="26"/>
    <cellStyle name="Hyperlink" xfId="69" builtinId="8" hidden="1"/>
    <cellStyle name="Hyperlink" xfId="51" builtinId="8" hidden="1"/>
    <cellStyle name="Hyperlink" xfId="48" builtinId="8" hidden="1"/>
    <cellStyle name="Hyperlink" xfId="36" builtinId="8" hidden="1"/>
    <cellStyle name="Hyperlink" xfId="26" builtinId="8" hidden="1"/>
    <cellStyle name="Hyperlink" xfId="53" builtinId="8" hidden="1"/>
    <cellStyle name="Hyperlink" xfId="40" builtinId="8" hidden="1"/>
    <cellStyle name="Hyperlink" xfId="55" builtinId="8" hidden="1"/>
    <cellStyle name="Hyperlink" xfId="65" builtinId="8" hidden="1"/>
    <cellStyle name="Hyperlink" xfId="59" builtinId="8" hidden="1"/>
    <cellStyle name="Hyperlink" xfId="10" builtinId="8" hidden="1"/>
    <cellStyle name="Hyperlink" xfId="24" builtinId="8" hidden="1"/>
    <cellStyle name="Hyperlink" xfId="63" builtinId="8" hidden="1"/>
    <cellStyle name="Hyperlink" xfId="28" builtinId="8" hidden="1"/>
    <cellStyle name="Hyperlink" xfId="67" builtinId="8" hidden="1"/>
    <cellStyle name="Hyperlink" xfId="8" builtinId="8" hidden="1"/>
    <cellStyle name="Hyperlink" xfId="32" builtinId="8" hidden="1"/>
    <cellStyle name="Hyperlink" xfId="6" builtinId="8" hidden="1"/>
    <cellStyle name="Hyperlink" xfId="61" builtinId="8" hidden="1"/>
    <cellStyle name="Hyperlink" xfId="38" builtinId="8" hidden="1"/>
    <cellStyle name="Hyperlink" xfId="57" builtinId="8" hidden="1"/>
    <cellStyle name="Hyperlink" xfId="18" builtinId="8" hidden="1"/>
    <cellStyle name="Hyperlink" xfId="22" builtinId="8" hidden="1"/>
    <cellStyle name="Hyperlink" xfId="44" builtinId="8" hidden="1"/>
    <cellStyle name="Hyperlink" xfId="4" builtinId="8" hidden="1"/>
    <cellStyle name="Hyperlink" xfId="14" builtinId="8" hidden="1"/>
    <cellStyle name="Hyperlink" xfId="20" builtinId="8" hidden="1"/>
    <cellStyle name="Hyperlink" xfId="34" builtinId="8" hidden="1"/>
    <cellStyle name="Hyperlink" xfId="42" builtinId="8" hidden="1"/>
    <cellStyle name="Hyperlink" xfId="30" builtinId="8" hidden="1"/>
    <cellStyle name="Hyperlink" xfId="46" builtinId="8" hidden="1"/>
    <cellStyle name="Hyperlink" xfId="16"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a:extLst>
            <a:ext uri="{FF2B5EF4-FFF2-40B4-BE49-F238E27FC236}">
              <a16:creationId xmlns:a16="http://schemas.microsoft.com/office/drawing/2014/main"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a:extLst>
            <a:ext uri="{FF2B5EF4-FFF2-40B4-BE49-F238E27FC236}">
              <a16:creationId xmlns:a16="http://schemas.microsoft.com/office/drawing/2014/main"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a:extLst>
            <a:ext uri="{FF2B5EF4-FFF2-40B4-BE49-F238E27FC236}">
              <a16:creationId xmlns:a16="http://schemas.microsoft.com/office/drawing/2014/main"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a:extLst>
            <a:ext uri="{FF2B5EF4-FFF2-40B4-BE49-F238E27FC236}">
              <a16:creationId xmlns:a16="http://schemas.microsoft.com/office/drawing/2014/main"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a:extLst>
            <a:ext uri="{FF2B5EF4-FFF2-40B4-BE49-F238E27FC236}">
              <a16:creationId xmlns:a16="http://schemas.microsoft.com/office/drawing/2014/main"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a:extLst>
            <a:ext uri="{FF2B5EF4-FFF2-40B4-BE49-F238E27FC236}">
              <a16:creationId xmlns:a16="http://schemas.microsoft.com/office/drawing/2014/main"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a:extLst>
            <a:ext uri="{FF2B5EF4-FFF2-40B4-BE49-F238E27FC236}">
              <a16:creationId xmlns:a16="http://schemas.microsoft.com/office/drawing/2014/main"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a:extLst>
            <a:ext uri="{FF2B5EF4-FFF2-40B4-BE49-F238E27FC236}">
              <a16:creationId xmlns:a16="http://schemas.microsoft.com/office/drawing/2014/main"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a:extLst>
            <a:ext uri="{FF2B5EF4-FFF2-40B4-BE49-F238E27FC236}">
              <a16:creationId xmlns:a16="http://schemas.microsoft.com/office/drawing/2014/main"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a:extLst>
            <a:ext uri="{FF2B5EF4-FFF2-40B4-BE49-F238E27FC236}">
              <a16:creationId xmlns:a16="http://schemas.microsoft.com/office/drawing/2014/main"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a:extLst>
            <a:ext uri="{FF2B5EF4-FFF2-40B4-BE49-F238E27FC236}">
              <a16:creationId xmlns:a16="http://schemas.microsoft.com/office/drawing/2014/main"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a:extLst>
            <a:ext uri="{FF2B5EF4-FFF2-40B4-BE49-F238E27FC236}">
              <a16:creationId xmlns:a16="http://schemas.microsoft.com/office/drawing/2014/main"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a:extLst>
            <a:ext uri="{FF2B5EF4-FFF2-40B4-BE49-F238E27FC236}">
              <a16:creationId xmlns:a16="http://schemas.microsoft.com/office/drawing/2014/main"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a:extLst>
            <a:ext uri="{FF2B5EF4-FFF2-40B4-BE49-F238E27FC236}">
              <a16:creationId xmlns:a16="http://schemas.microsoft.com/office/drawing/2014/main"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a:extLst>
            <a:ext uri="{FF2B5EF4-FFF2-40B4-BE49-F238E27FC236}">
              <a16:creationId xmlns:a16="http://schemas.microsoft.com/office/drawing/2014/main"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a:extLst>
            <a:ext uri="{FF2B5EF4-FFF2-40B4-BE49-F238E27FC236}">
              <a16:creationId xmlns:a16="http://schemas.microsoft.com/office/drawing/2014/main"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a:extLst>
            <a:ext uri="{FF2B5EF4-FFF2-40B4-BE49-F238E27FC236}">
              <a16:creationId xmlns:a16="http://schemas.microsoft.com/office/drawing/2014/main"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a:extLst>
            <a:ext uri="{FF2B5EF4-FFF2-40B4-BE49-F238E27FC236}">
              <a16:creationId xmlns:a16="http://schemas.microsoft.com/office/drawing/2014/main"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a:extLst>
            <a:ext uri="{FF2B5EF4-FFF2-40B4-BE49-F238E27FC236}">
              <a16:creationId xmlns:a16="http://schemas.microsoft.com/office/drawing/2014/main"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a:extLst>
            <a:ext uri="{FF2B5EF4-FFF2-40B4-BE49-F238E27FC236}">
              <a16:creationId xmlns:a16="http://schemas.microsoft.com/office/drawing/2014/main"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a:extLst>
            <a:ext uri="{FF2B5EF4-FFF2-40B4-BE49-F238E27FC236}">
              <a16:creationId xmlns:a16="http://schemas.microsoft.com/office/drawing/2014/main"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a:extLst>
            <a:ext uri="{FF2B5EF4-FFF2-40B4-BE49-F238E27FC236}">
              <a16:creationId xmlns:a16="http://schemas.microsoft.com/office/drawing/2014/main"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a:extLst>
            <a:ext uri="{FF2B5EF4-FFF2-40B4-BE49-F238E27FC236}">
              <a16:creationId xmlns:a16="http://schemas.microsoft.com/office/drawing/2014/main"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a:extLst>
            <a:ext uri="{FF2B5EF4-FFF2-40B4-BE49-F238E27FC236}">
              <a16:creationId xmlns:a16="http://schemas.microsoft.com/office/drawing/2014/main"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a:extLst>
            <a:ext uri="{FF2B5EF4-FFF2-40B4-BE49-F238E27FC236}">
              <a16:creationId xmlns:a16="http://schemas.microsoft.com/office/drawing/2014/main"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a:extLst>
            <a:ext uri="{FF2B5EF4-FFF2-40B4-BE49-F238E27FC236}">
              <a16:creationId xmlns:a16="http://schemas.microsoft.com/office/drawing/2014/main"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a:extLst>
            <a:ext uri="{FF2B5EF4-FFF2-40B4-BE49-F238E27FC236}">
              <a16:creationId xmlns:a16="http://schemas.microsoft.com/office/drawing/2014/main"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a:extLst>
            <a:ext uri="{FF2B5EF4-FFF2-40B4-BE49-F238E27FC236}">
              <a16:creationId xmlns:a16="http://schemas.microsoft.com/office/drawing/2014/main"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a:extLst>
            <a:ext uri="{FF2B5EF4-FFF2-40B4-BE49-F238E27FC236}">
              <a16:creationId xmlns:a16="http://schemas.microsoft.com/office/drawing/2014/main"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a:extLst>
            <a:ext uri="{FF2B5EF4-FFF2-40B4-BE49-F238E27FC236}">
              <a16:creationId xmlns:a16="http://schemas.microsoft.com/office/drawing/2014/main"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a:extLst>
            <a:ext uri="{FF2B5EF4-FFF2-40B4-BE49-F238E27FC236}">
              <a16:creationId xmlns:a16="http://schemas.microsoft.com/office/drawing/2014/main"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a:extLst>
            <a:ext uri="{FF2B5EF4-FFF2-40B4-BE49-F238E27FC236}">
              <a16:creationId xmlns:a16="http://schemas.microsoft.com/office/drawing/2014/main"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a:extLst>
            <a:ext uri="{FF2B5EF4-FFF2-40B4-BE49-F238E27FC236}">
              <a16:creationId xmlns:a16="http://schemas.microsoft.com/office/drawing/2014/main"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a:extLst>
            <a:ext uri="{FF2B5EF4-FFF2-40B4-BE49-F238E27FC236}">
              <a16:creationId xmlns:a16="http://schemas.microsoft.com/office/drawing/2014/main"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a:extLst>
            <a:ext uri="{FF2B5EF4-FFF2-40B4-BE49-F238E27FC236}">
              <a16:creationId xmlns:a16="http://schemas.microsoft.com/office/drawing/2014/main"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a:extLst>
            <a:ext uri="{FF2B5EF4-FFF2-40B4-BE49-F238E27FC236}">
              <a16:creationId xmlns:a16="http://schemas.microsoft.com/office/drawing/2014/main"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a:extLst>
            <a:ext uri="{FF2B5EF4-FFF2-40B4-BE49-F238E27FC236}">
              <a16:creationId xmlns:a16="http://schemas.microsoft.com/office/drawing/2014/main"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a:extLst>
            <a:ext uri="{FF2B5EF4-FFF2-40B4-BE49-F238E27FC236}">
              <a16:creationId xmlns:a16="http://schemas.microsoft.com/office/drawing/2014/main"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a:extLst>
            <a:ext uri="{FF2B5EF4-FFF2-40B4-BE49-F238E27FC236}">
              <a16:creationId xmlns:a16="http://schemas.microsoft.com/office/drawing/2014/main"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a:extLst>
            <a:ext uri="{FF2B5EF4-FFF2-40B4-BE49-F238E27FC236}">
              <a16:creationId xmlns:a16="http://schemas.microsoft.com/office/drawing/2014/main"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a:extLst>
            <a:ext uri="{FF2B5EF4-FFF2-40B4-BE49-F238E27FC236}">
              <a16:creationId xmlns:a16="http://schemas.microsoft.com/office/drawing/2014/main"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a:extLst>
            <a:ext uri="{FF2B5EF4-FFF2-40B4-BE49-F238E27FC236}">
              <a16:creationId xmlns:a16="http://schemas.microsoft.com/office/drawing/2014/main"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a:extLst>
            <a:ext uri="{FF2B5EF4-FFF2-40B4-BE49-F238E27FC236}">
              <a16:creationId xmlns:a16="http://schemas.microsoft.com/office/drawing/2014/main"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a:extLst>
            <a:ext uri="{FF2B5EF4-FFF2-40B4-BE49-F238E27FC236}">
              <a16:creationId xmlns:a16="http://schemas.microsoft.com/office/drawing/2014/main"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a:extLst>
            <a:ext uri="{FF2B5EF4-FFF2-40B4-BE49-F238E27FC236}">
              <a16:creationId xmlns:a16="http://schemas.microsoft.com/office/drawing/2014/main"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a:extLst>
            <a:ext uri="{FF2B5EF4-FFF2-40B4-BE49-F238E27FC236}">
              <a16:creationId xmlns:a16="http://schemas.microsoft.com/office/drawing/2014/main"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a:extLst>
            <a:ext uri="{FF2B5EF4-FFF2-40B4-BE49-F238E27FC236}">
              <a16:creationId xmlns:a16="http://schemas.microsoft.com/office/drawing/2014/main"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a:extLst>
            <a:ext uri="{FF2B5EF4-FFF2-40B4-BE49-F238E27FC236}">
              <a16:creationId xmlns:a16="http://schemas.microsoft.com/office/drawing/2014/main"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a:extLst>
            <a:ext uri="{FF2B5EF4-FFF2-40B4-BE49-F238E27FC236}">
              <a16:creationId xmlns:a16="http://schemas.microsoft.com/office/drawing/2014/main"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a:extLst>
            <a:ext uri="{FF2B5EF4-FFF2-40B4-BE49-F238E27FC236}">
              <a16:creationId xmlns:a16="http://schemas.microsoft.com/office/drawing/2014/main"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a:extLst>
            <a:ext uri="{FF2B5EF4-FFF2-40B4-BE49-F238E27FC236}">
              <a16:creationId xmlns:a16="http://schemas.microsoft.com/office/drawing/2014/main"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a:extLst>
            <a:ext uri="{FF2B5EF4-FFF2-40B4-BE49-F238E27FC236}">
              <a16:creationId xmlns:a16="http://schemas.microsoft.com/office/drawing/2014/main"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a:extLst>
            <a:ext uri="{FF2B5EF4-FFF2-40B4-BE49-F238E27FC236}">
              <a16:creationId xmlns:a16="http://schemas.microsoft.com/office/drawing/2014/main"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a:extLst>
            <a:ext uri="{FF2B5EF4-FFF2-40B4-BE49-F238E27FC236}">
              <a16:creationId xmlns:a16="http://schemas.microsoft.com/office/drawing/2014/main"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a:extLst>
            <a:ext uri="{FF2B5EF4-FFF2-40B4-BE49-F238E27FC236}">
              <a16:creationId xmlns:a16="http://schemas.microsoft.com/office/drawing/2014/main"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a:extLst>
            <a:ext uri="{FF2B5EF4-FFF2-40B4-BE49-F238E27FC236}">
              <a16:creationId xmlns:a16="http://schemas.microsoft.com/office/drawing/2014/main"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a:extLst>
            <a:ext uri="{FF2B5EF4-FFF2-40B4-BE49-F238E27FC236}">
              <a16:creationId xmlns:a16="http://schemas.microsoft.com/office/drawing/2014/main"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a:extLst>
            <a:ext uri="{FF2B5EF4-FFF2-40B4-BE49-F238E27FC236}">
              <a16:creationId xmlns:a16="http://schemas.microsoft.com/office/drawing/2014/main"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a:extLst>
            <a:ext uri="{FF2B5EF4-FFF2-40B4-BE49-F238E27FC236}">
              <a16:creationId xmlns:a16="http://schemas.microsoft.com/office/drawing/2014/main"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a:extLst>
            <a:ext uri="{FF2B5EF4-FFF2-40B4-BE49-F238E27FC236}">
              <a16:creationId xmlns:a16="http://schemas.microsoft.com/office/drawing/2014/main"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a:extLst>
            <a:ext uri="{FF2B5EF4-FFF2-40B4-BE49-F238E27FC236}">
              <a16:creationId xmlns:a16="http://schemas.microsoft.com/office/drawing/2014/main"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a:extLst>
            <a:ext uri="{FF2B5EF4-FFF2-40B4-BE49-F238E27FC236}">
              <a16:creationId xmlns:a16="http://schemas.microsoft.com/office/drawing/2014/main"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a:extLst>
            <a:ext uri="{FF2B5EF4-FFF2-40B4-BE49-F238E27FC236}">
              <a16:creationId xmlns:a16="http://schemas.microsoft.com/office/drawing/2014/main"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a:extLst>
            <a:ext uri="{FF2B5EF4-FFF2-40B4-BE49-F238E27FC236}">
              <a16:creationId xmlns:a16="http://schemas.microsoft.com/office/drawing/2014/main"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a:extLst>
            <a:ext uri="{FF2B5EF4-FFF2-40B4-BE49-F238E27FC236}">
              <a16:creationId xmlns:a16="http://schemas.microsoft.com/office/drawing/2014/main"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a:extLst>
            <a:ext uri="{FF2B5EF4-FFF2-40B4-BE49-F238E27FC236}">
              <a16:creationId xmlns:a16="http://schemas.microsoft.com/office/drawing/2014/main"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a:extLst>
            <a:ext uri="{FF2B5EF4-FFF2-40B4-BE49-F238E27FC236}">
              <a16:creationId xmlns:a16="http://schemas.microsoft.com/office/drawing/2014/main"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a:extLst>
            <a:ext uri="{FF2B5EF4-FFF2-40B4-BE49-F238E27FC236}">
              <a16:creationId xmlns:a16="http://schemas.microsoft.com/office/drawing/2014/main"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a:extLst>
            <a:ext uri="{FF2B5EF4-FFF2-40B4-BE49-F238E27FC236}">
              <a16:creationId xmlns:a16="http://schemas.microsoft.com/office/drawing/2014/main"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a:extLst>
            <a:ext uri="{FF2B5EF4-FFF2-40B4-BE49-F238E27FC236}">
              <a16:creationId xmlns:a16="http://schemas.microsoft.com/office/drawing/2014/main"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a:extLst>
            <a:ext uri="{FF2B5EF4-FFF2-40B4-BE49-F238E27FC236}">
              <a16:creationId xmlns:a16="http://schemas.microsoft.com/office/drawing/2014/main"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a:extLst>
            <a:ext uri="{FF2B5EF4-FFF2-40B4-BE49-F238E27FC236}">
              <a16:creationId xmlns:a16="http://schemas.microsoft.com/office/drawing/2014/main"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a:extLst>
            <a:ext uri="{FF2B5EF4-FFF2-40B4-BE49-F238E27FC236}">
              <a16:creationId xmlns:a16="http://schemas.microsoft.com/office/drawing/2014/main"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a:extLst>
            <a:ext uri="{FF2B5EF4-FFF2-40B4-BE49-F238E27FC236}">
              <a16:creationId xmlns:a16="http://schemas.microsoft.com/office/drawing/2014/main"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a:extLst>
            <a:ext uri="{FF2B5EF4-FFF2-40B4-BE49-F238E27FC236}">
              <a16:creationId xmlns:a16="http://schemas.microsoft.com/office/drawing/2014/main"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a:extLst>
            <a:ext uri="{FF2B5EF4-FFF2-40B4-BE49-F238E27FC236}">
              <a16:creationId xmlns:a16="http://schemas.microsoft.com/office/drawing/2014/main"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a:extLst>
            <a:ext uri="{FF2B5EF4-FFF2-40B4-BE49-F238E27FC236}">
              <a16:creationId xmlns:a16="http://schemas.microsoft.com/office/drawing/2014/main"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a:extLst>
            <a:ext uri="{FF2B5EF4-FFF2-40B4-BE49-F238E27FC236}">
              <a16:creationId xmlns:a16="http://schemas.microsoft.com/office/drawing/2014/main"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a:extLst>
            <a:ext uri="{FF2B5EF4-FFF2-40B4-BE49-F238E27FC236}">
              <a16:creationId xmlns:a16="http://schemas.microsoft.com/office/drawing/2014/main"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a:extLst>
            <a:ext uri="{FF2B5EF4-FFF2-40B4-BE49-F238E27FC236}">
              <a16:creationId xmlns:a16="http://schemas.microsoft.com/office/drawing/2014/main"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a:extLst>
            <a:ext uri="{FF2B5EF4-FFF2-40B4-BE49-F238E27FC236}">
              <a16:creationId xmlns:a16="http://schemas.microsoft.com/office/drawing/2014/main"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a:extLst>
            <a:ext uri="{FF2B5EF4-FFF2-40B4-BE49-F238E27FC236}">
              <a16:creationId xmlns:a16="http://schemas.microsoft.com/office/drawing/2014/main"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a:extLst>
            <a:ext uri="{FF2B5EF4-FFF2-40B4-BE49-F238E27FC236}">
              <a16:creationId xmlns:a16="http://schemas.microsoft.com/office/drawing/2014/main"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a:extLst>
            <a:ext uri="{FF2B5EF4-FFF2-40B4-BE49-F238E27FC236}">
              <a16:creationId xmlns:a16="http://schemas.microsoft.com/office/drawing/2014/main"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a:extLst>
            <a:ext uri="{FF2B5EF4-FFF2-40B4-BE49-F238E27FC236}">
              <a16:creationId xmlns:a16="http://schemas.microsoft.com/office/drawing/2014/main"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a:extLst>
            <a:ext uri="{FF2B5EF4-FFF2-40B4-BE49-F238E27FC236}">
              <a16:creationId xmlns:a16="http://schemas.microsoft.com/office/drawing/2014/main"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a:extLst>
            <a:ext uri="{FF2B5EF4-FFF2-40B4-BE49-F238E27FC236}">
              <a16:creationId xmlns:a16="http://schemas.microsoft.com/office/drawing/2014/main"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a:extLst>
            <a:ext uri="{FF2B5EF4-FFF2-40B4-BE49-F238E27FC236}">
              <a16:creationId xmlns:a16="http://schemas.microsoft.com/office/drawing/2014/main"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a:extLst>
            <a:ext uri="{FF2B5EF4-FFF2-40B4-BE49-F238E27FC236}">
              <a16:creationId xmlns:a16="http://schemas.microsoft.com/office/drawing/2014/main"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a:extLst>
            <a:ext uri="{FF2B5EF4-FFF2-40B4-BE49-F238E27FC236}">
              <a16:creationId xmlns:a16="http://schemas.microsoft.com/office/drawing/2014/main"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a:extLst>
            <a:ext uri="{FF2B5EF4-FFF2-40B4-BE49-F238E27FC236}">
              <a16:creationId xmlns:a16="http://schemas.microsoft.com/office/drawing/2014/main"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a:extLst>
            <a:ext uri="{FF2B5EF4-FFF2-40B4-BE49-F238E27FC236}">
              <a16:creationId xmlns:a16="http://schemas.microsoft.com/office/drawing/2014/main"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a:extLst>
            <a:ext uri="{FF2B5EF4-FFF2-40B4-BE49-F238E27FC236}">
              <a16:creationId xmlns:a16="http://schemas.microsoft.com/office/drawing/2014/main"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a:extLst>
            <a:ext uri="{FF2B5EF4-FFF2-40B4-BE49-F238E27FC236}">
              <a16:creationId xmlns:a16="http://schemas.microsoft.com/office/drawing/2014/main"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a:extLst>
            <a:ext uri="{FF2B5EF4-FFF2-40B4-BE49-F238E27FC236}">
              <a16:creationId xmlns:a16="http://schemas.microsoft.com/office/drawing/2014/main"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a:extLst>
            <a:ext uri="{FF2B5EF4-FFF2-40B4-BE49-F238E27FC236}">
              <a16:creationId xmlns:a16="http://schemas.microsoft.com/office/drawing/2014/main"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a:extLst>
            <a:ext uri="{FF2B5EF4-FFF2-40B4-BE49-F238E27FC236}">
              <a16:creationId xmlns:a16="http://schemas.microsoft.com/office/drawing/2014/main"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a:extLst>
            <a:ext uri="{FF2B5EF4-FFF2-40B4-BE49-F238E27FC236}">
              <a16:creationId xmlns:a16="http://schemas.microsoft.com/office/drawing/2014/main"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a:extLst>
            <a:ext uri="{FF2B5EF4-FFF2-40B4-BE49-F238E27FC236}">
              <a16:creationId xmlns:a16="http://schemas.microsoft.com/office/drawing/2014/main"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a:extLst>
            <a:ext uri="{FF2B5EF4-FFF2-40B4-BE49-F238E27FC236}">
              <a16:creationId xmlns:a16="http://schemas.microsoft.com/office/drawing/2014/main"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a:extLst>
            <a:ext uri="{FF2B5EF4-FFF2-40B4-BE49-F238E27FC236}">
              <a16:creationId xmlns:a16="http://schemas.microsoft.com/office/drawing/2014/main"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a:extLst>
            <a:ext uri="{FF2B5EF4-FFF2-40B4-BE49-F238E27FC236}">
              <a16:creationId xmlns:a16="http://schemas.microsoft.com/office/drawing/2014/main"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a:extLst>
            <a:ext uri="{FF2B5EF4-FFF2-40B4-BE49-F238E27FC236}">
              <a16:creationId xmlns:a16="http://schemas.microsoft.com/office/drawing/2014/main"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a:extLst>
            <a:ext uri="{FF2B5EF4-FFF2-40B4-BE49-F238E27FC236}">
              <a16:creationId xmlns:a16="http://schemas.microsoft.com/office/drawing/2014/main"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a:extLst>
            <a:ext uri="{FF2B5EF4-FFF2-40B4-BE49-F238E27FC236}">
              <a16:creationId xmlns:a16="http://schemas.microsoft.com/office/drawing/2014/main"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a:extLst>
            <a:ext uri="{FF2B5EF4-FFF2-40B4-BE49-F238E27FC236}">
              <a16:creationId xmlns:a16="http://schemas.microsoft.com/office/drawing/2014/main"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a:extLst>
            <a:ext uri="{FF2B5EF4-FFF2-40B4-BE49-F238E27FC236}">
              <a16:creationId xmlns:a16="http://schemas.microsoft.com/office/drawing/2014/main"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a:extLst>
            <a:ext uri="{FF2B5EF4-FFF2-40B4-BE49-F238E27FC236}">
              <a16:creationId xmlns:a16="http://schemas.microsoft.com/office/drawing/2014/main"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a:extLst>
            <a:ext uri="{FF2B5EF4-FFF2-40B4-BE49-F238E27FC236}">
              <a16:creationId xmlns:a16="http://schemas.microsoft.com/office/drawing/2014/main"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a:extLst>
            <a:ext uri="{FF2B5EF4-FFF2-40B4-BE49-F238E27FC236}">
              <a16:creationId xmlns:a16="http://schemas.microsoft.com/office/drawing/2014/main"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a:extLst>
            <a:ext uri="{FF2B5EF4-FFF2-40B4-BE49-F238E27FC236}">
              <a16:creationId xmlns:a16="http://schemas.microsoft.com/office/drawing/2014/main"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a:extLst>
            <a:ext uri="{FF2B5EF4-FFF2-40B4-BE49-F238E27FC236}">
              <a16:creationId xmlns:a16="http://schemas.microsoft.com/office/drawing/2014/main"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a:extLst>
            <a:ext uri="{FF2B5EF4-FFF2-40B4-BE49-F238E27FC236}">
              <a16:creationId xmlns:a16="http://schemas.microsoft.com/office/drawing/2014/main"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a:extLst>
            <a:ext uri="{FF2B5EF4-FFF2-40B4-BE49-F238E27FC236}">
              <a16:creationId xmlns:a16="http://schemas.microsoft.com/office/drawing/2014/main"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a:extLst>
            <a:ext uri="{FF2B5EF4-FFF2-40B4-BE49-F238E27FC236}">
              <a16:creationId xmlns:a16="http://schemas.microsoft.com/office/drawing/2014/main"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a:extLst>
            <a:ext uri="{FF2B5EF4-FFF2-40B4-BE49-F238E27FC236}">
              <a16:creationId xmlns:a16="http://schemas.microsoft.com/office/drawing/2014/main"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a:extLst>
            <a:ext uri="{FF2B5EF4-FFF2-40B4-BE49-F238E27FC236}">
              <a16:creationId xmlns:a16="http://schemas.microsoft.com/office/drawing/2014/main"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a:extLst>
            <a:ext uri="{FF2B5EF4-FFF2-40B4-BE49-F238E27FC236}">
              <a16:creationId xmlns:a16="http://schemas.microsoft.com/office/drawing/2014/main"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a:extLst>
            <a:ext uri="{FF2B5EF4-FFF2-40B4-BE49-F238E27FC236}">
              <a16:creationId xmlns:a16="http://schemas.microsoft.com/office/drawing/2014/main"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a:extLst>
            <a:ext uri="{FF2B5EF4-FFF2-40B4-BE49-F238E27FC236}">
              <a16:creationId xmlns:a16="http://schemas.microsoft.com/office/drawing/2014/main"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a:extLst>
            <a:ext uri="{FF2B5EF4-FFF2-40B4-BE49-F238E27FC236}">
              <a16:creationId xmlns:a16="http://schemas.microsoft.com/office/drawing/2014/main"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a:extLst>
            <a:ext uri="{FF2B5EF4-FFF2-40B4-BE49-F238E27FC236}">
              <a16:creationId xmlns:a16="http://schemas.microsoft.com/office/drawing/2014/main"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a:extLst>
            <a:ext uri="{FF2B5EF4-FFF2-40B4-BE49-F238E27FC236}">
              <a16:creationId xmlns:a16="http://schemas.microsoft.com/office/drawing/2014/main"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a:extLst>
            <a:ext uri="{FF2B5EF4-FFF2-40B4-BE49-F238E27FC236}">
              <a16:creationId xmlns:a16="http://schemas.microsoft.com/office/drawing/2014/main"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a:extLst>
            <a:ext uri="{FF2B5EF4-FFF2-40B4-BE49-F238E27FC236}">
              <a16:creationId xmlns:a16="http://schemas.microsoft.com/office/drawing/2014/main"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a:extLst>
            <a:ext uri="{FF2B5EF4-FFF2-40B4-BE49-F238E27FC236}">
              <a16:creationId xmlns:a16="http://schemas.microsoft.com/office/drawing/2014/main"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a:extLst>
            <a:ext uri="{FF2B5EF4-FFF2-40B4-BE49-F238E27FC236}">
              <a16:creationId xmlns:a16="http://schemas.microsoft.com/office/drawing/2014/main"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a:extLst>
            <a:ext uri="{FF2B5EF4-FFF2-40B4-BE49-F238E27FC236}">
              <a16:creationId xmlns:a16="http://schemas.microsoft.com/office/drawing/2014/main"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a:extLst>
            <a:ext uri="{FF2B5EF4-FFF2-40B4-BE49-F238E27FC236}">
              <a16:creationId xmlns:a16="http://schemas.microsoft.com/office/drawing/2014/main"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a:extLst>
            <a:ext uri="{FF2B5EF4-FFF2-40B4-BE49-F238E27FC236}">
              <a16:creationId xmlns:a16="http://schemas.microsoft.com/office/drawing/2014/main"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a:extLst>
            <a:ext uri="{FF2B5EF4-FFF2-40B4-BE49-F238E27FC236}">
              <a16:creationId xmlns:a16="http://schemas.microsoft.com/office/drawing/2014/main"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a:extLst>
            <a:ext uri="{FF2B5EF4-FFF2-40B4-BE49-F238E27FC236}">
              <a16:creationId xmlns:a16="http://schemas.microsoft.com/office/drawing/2014/main"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a:extLst>
            <a:ext uri="{FF2B5EF4-FFF2-40B4-BE49-F238E27FC236}">
              <a16:creationId xmlns:a16="http://schemas.microsoft.com/office/drawing/2014/main"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a:extLst>
            <a:ext uri="{FF2B5EF4-FFF2-40B4-BE49-F238E27FC236}">
              <a16:creationId xmlns:a16="http://schemas.microsoft.com/office/drawing/2014/main"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a:extLst>
            <a:ext uri="{FF2B5EF4-FFF2-40B4-BE49-F238E27FC236}">
              <a16:creationId xmlns:a16="http://schemas.microsoft.com/office/drawing/2014/main"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a:extLst>
            <a:ext uri="{FF2B5EF4-FFF2-40B4-BE49-F238E27FC236}">
              <a16:creationId xmlns:a16="http://schemas.microsoft.com/office/drawing/2014/main"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a:extLst>
            <a:ext uri="{FF2B5EF4-FFF2-40B4-BE49-F238E27FC236}">
              <a16:creationId xmlns:a16="http://schemas.microsoft.com/office/drawing/2014/main"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a:extLst>
            <a:ext uri="{FF2B5EF4-FFF2-40B4-BE49-F238E27FC236}">
              <a16:creationId xmlns:a16="http://schemas.microsoft.com/office/drawing/2014/main"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a:extLst>
            <a:ext uri="{FF2B5EF4-FFF2-40B4-BE49-F238E27FC236}">
              <a16:creationId xmlns:a16="http://schemas.microsoft.com/office/drawing/2014/main"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a:extLst>
            <a:ext uri="{FF2B5EF4-FFF2-40B4-BE49-F238E27FC236}">
              <a16:creationId xmlns:a16="http://schemas.microsoft.com/office/drawing/2014/main"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a:extLst>
            <a:ext uri="{FF2B5EF4-FFF2-40B4-BE49-F238E27FC236}">
              <a16:creationId xmlns:a16="http://schemas.microsoft.com/office/drawing/2014/main"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a:extLst>
            <a:ext uri="{FF2B5EF4-FFF2-40B4-BE49-F238E27FC236}">
              <a16:creationId xmlns:a16="http://schemas.microsoft.com/office/drawing/2014/main"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a:extLst>
            <a:ext uri="{FF2B5EF4-FFF2-40B4-BE49-F238E27FC236}">
              <a16:creationId xmlns:a16="http://schemas.microsoft.com/office/drawing/2014/main"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a:extLst>
            <a:ext uri="{FF2B5EF4-FFF2-40B4-BE49-F238E27FC236}">
              <a16:creationId xmlns:a16="http://schemas.microsoft.com/office/drawing/2014/main"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a:extLst>
            <a:ext uri="{FF2B5EF4-FFF2-40B4-BE49-F238E27FC236}">
              <a16:creationId xmlns:a16="http://schemas.microsoft.com/office/drawing/2014/main"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a:extLst>
            <a:ext uri="{FF2B5EF4-FFF2-40B4-BE49-F238E27FC236}">
              <a16:creationId xmlns:a16="http://schemas.microsoft.com/office/drawing/2014/main"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a:extLst>
            <a:ext uri="{FF2B5EF4-FFF2-40B4-BE49-F238E27FC236}">
              <a16:creationId xmlns:a16="http://schemas.microsoft.com/office/drawing/2014/main"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a:extLst>
            <a:ext uri="{FF2B5EF4-FFF2-40B4-BE49-F238E27FC236}">
              <a16:creationId xmlns:a16="http://schemas.microsoft.com/office/drawing/2014/main"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a:extLst>
            <a:ext uri="{FF2B5EF4-FFF2-40B4-BE49-F238E27FC236}">
              <a16:creationId xmlns:a16="http://schemas.microsoft.com/office/drawing/2014/main"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a:extLst>
            <a:ext uri="{FF2B5EF4-FFF2-40B4-BE49-F238E27FC236}">
              <a16:creationId xmlns:a16="http://schemas.microsoft.com/office/drawing/2014/main"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a:extLst>
            <a:ext uri="{FF2B5EF4-FFF2-40B4-BE49-F238E27FC236}">
              <a16:creationId xmlns:a16="http://schemas.microsoft.com/office/drawing/2014/main"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a:extLst>
            <a:ext uri="{FF2B5EF4-FFF2-40B4-BE49-F238E27FC236}">
              <a16:creationId xmlns:a16="http://schemas.microsoft.com/office/drawing/2014/main"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a:extLst>
            <a:ext uri="{FF2B5EF4-FFF2-40B4-BE49-F238E27FC236}">
              <a16:creationId xmlns:a16="http://schemas.microsoft.com/office/drawing/2014/main"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a:extLst>
            <a:ext uri="{FF2B5EF4-FFF2-40B4-BE49-F238E27FC236}">
              <a16:creationId xmlns:a16="http://schemas.microsoft.com/office/drawing/2014/main"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a:extLst>
            <a:ext uri="{FF2B5EF4-FFF2-40B4-BE49-F238E27FC236}">
              <a16:creationId xmlns:a16="http://schemas.microsoft.com/office/drawing/2014/main"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a:extLst>
            <a:ext uri="{FF2B5EF4-FFF2-40B4-BE49-F238E27FC236}">
              <a16:creationId xmlns:a16="http://schemas.microsoft.com/office/drawing/2014/main"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a:extLst>
            <a:ext uri="{FF2B5EF4-FFF2-40B4-BE49-F238E27FC236}">
              <a16:creationId xmlns:a16="http://schemas.microsoft.com/office/drawing/2014/main"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a:extLst>
            <a:ext uri="{FF2B5EF4-FFF2-40B4-BE49-F238E27FC236}">
              <a16:creationId xmlns:a16="http://schemas.microsoft.com/office/drawing/2014/main"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a:extLst>
            <a:ext uri="{FF2B5EF4-FFF2-40B4-BE49-F238E27FC236}">
              <a16:creationId xmlns:a16="http://schemas.microsoft.com/office/drawing/2014/main"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a:extLst>
            <a:ext uri="{FF2B5EF4-FFF2-40B4-BE49-F238E27FC236}">
              <a16:creationId xmlns:a16="http://schemas.microsoft.com/office/drawing/2014/main"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a:extLst>
            <a:ext uri="{FF2B5EF4-FFF2-40B4-BE49-F238E27FC236}">
              <a16:creationId xmlns:a16="http://schemas.microsoft.com/office/drawing/2014/main"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a:extLst>
            <a:ext uri="{FF2B5EF4-FFF2-40B4-BE49-F238E27FC236}">
              <a16:creationId xmlns:a16="http://schemas.microsoft.com/office/drawing/2014/main"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a:extLst>
            <a:ext uri="{FF2B5EF4-FFF2-40B4-BE49-F238E27FC236}">
              <a16:creationId xmlns:a16="http://schemas.microsoft.com/office/drawing/2014/main"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a:extLst>
            <a:ext uri="{FF2B5EF4-FFF2-40B4-BE49-F238E27FC236}">
              <a16:creationId xmlns:a16="http://schemas.microsoft.com/office/drawing/2014/main"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a:extLst>
            <a:ext uri="{FF2B5EF4-FFF2-40B4-BE49-F238E27FC236}">
              <a16:creationId xmlns:a16="http://schemas.microsoft.com/office/drawing/2014/main"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a:extLst>
            <a:ext uri="{FF2B5EF4-FFF2-40B4-BE49-F238E27FC236}">
              <a16:creationId xmlns:a16="http://schemas.microsoft.com/office/drawing/2014/main"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a:extLst>
            <a:ext uri="{FF2B5EF4-FFF2-40B4-BE49-F238E27FC236}">
              <a16:creationId xmlns:a16="http://schemas.microsoft.com/office/drawing/2014/main"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a:extLst>
            <a:ext uri="{FF2B5EF4-FFF2-40B4-BE49-F238E27FC236}">
              <a16:creationId xmlns:a16="http://schemas.microsoft.com/office/drawing/2014/main"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a:extLst>
            <a:ext uri="{FF2B5EF4-FFF2-40B4-BE49-F238E27FC236}">
              <a16:creationId xmlns:a16="http://schemas.microsoft.com/office/drawing/2014/main"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a:extLst>
            <a:ext uri="{FF2B5EF4-FFF2-40B4-BE49-F238E27FC236}">
              <a16:creationId xmlns:a16="http://schemas.microsoft.com/office/drawing/2014/main"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a:extLst>
            <a:ext uri="{FF2B5EF4-FFF2-40B4-BE49-F238E27FC236}">
              <a16:creationId xmlns:a16="http://schemas.microsoft.com/office/drawing/2014/main"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a:extLst>
            <a:ext uri="{FF2B5EF4-FFF2-40B4-BE49-F238E27FC236}">
              <a16:creationId xmlns:a16="http://schemas.microsoft.com/office/drawing/2014/main"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a:extLst>
            <a:ext uri="{FF2B5EF4-FFF2-40B4-BE49-F238E27FC236}">
              <a16:creationId xmlns:a16="http://schemas.microsoft.com/office/drawing/2014/main"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a:extLst>
            <a:ext uri="{FF2B5EF4-FFF2-40B4-BE49-F238E27FC236}">
              <a16:creationId xmlns:a16="http://schemas.microsoft.com/office/drawing/2014/main"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a:extLst>
            <a:ext uri="{FF2B5EF4-FFF2-40B4-BE49-F238E27FC236}">
              <a16:creationId xmlns:a16="http://schemas.microsoft.com/office/drawing/2014/main"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a:extLst>
            <a:ext uri="{FF2B5EF4-FFF2-40B4-BE49-F238E27FC236}">
              <a16:creationId xmlns:a16="http://schemas.microsoft.com/office/drawing/2014/main"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a:extLst>
            <a:ext uri="{FF2B5EF4-FFF2-40B4-BE49-F238E27FC236}">
              <a16:creationId xmlns:a16="http://schemas.microsoft.com/office/drawing/2014/main"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a:extLst>
            <a:ext uri="{FF2B5EF4-FFF2-40B4-BE49-F238E27FC236}">
              <a16:creationId xmlns:a16="http://schemas.microsoft.com/office/drawing/2014/main"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a:extLst>
            <a:ext uri="{FF2B5EF4-FFF2-40B4-BE49-F238E27FC236}">
              <a16:creationId xmlns:a16="http://schemas.microsoft.com/office/drawing/2014/main"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a:extLst>
            <a:ext uri="{FF2B5EF4-FFF2-40B4-BE49-F238E27FC236}">
              <a16:creationId xmlns:a16="http://schemas.microsoft.com/office/drawing/2014/main"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a:extLst>
            <a:ext uri="{FF2B5EF4-FFF2-40B4-BE49-F238E27FC236}">
              <a16:creationId xmlns:a16="http://schemas.microsoft.com/office/drawing/2014/main"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a:extLst>
            <a:ext uri="{FF2B5EF4-FFF2-40B4-BE49-F238E27FC236}">
              <a16:creationId xmlns:a16="http://schemas.microsoft.com/office/drawing/2014/main"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a:extLst>
            <a:ext uri="{FF2B5EF4-FFF2-40B4-BE49-F238E27FC236}">
              <a16:creationId xmlns:a16="http://schemas.microsoft.com/office/drawing/2014/main"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a:extLst>
            <a:ext uri="{FF2B5EF4-FFF2-40B4-BE49-F238E27FC236}">
              <a16:creationId xmlns:a16="http://schemas.microsoft.com/office/drawing/2014/main"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a:extLst>
            <a:ext uri="{FF2B5EF4-FFF2-40B4-BE49-F238E27FC236}">
              <a16:creationId xmlns:a16="http://schemas.microsoft.com/office/drawing/2014/main"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a:extLst>
            <a:ext uri="{FF2B5EF4-FFF2-40B4-BE49-F238E27FC236}">
              <a16:creationId xmlns:a16="http://schemas.microsoft.com/office/drawing/2014/main"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a:extLst>
            <a:ext uri="{FF2B5EF4-FFF2-40B4-BE49-F238E27FC236}">
              <a16:creationId xmlns:a16="http://schemas.microsoft.com/office/drawing/2014/main"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a:extLst>
            <a:ext uri="{FF2B5EF4-FFF2-40B4-BE49-F238E27FC236}">
              <a16:creationId xmlns:a16="http://schemas.microsoft.com/office/drawing/2014/main"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a:extLst>
            <a:ext uri="{FF2B5EF4-FFF2-40B4-BE49-F238E27FC236}">
              <a16:creationId xmlns:a16="http://schemas.microsoft.com/office/drawing/2014/main"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a:extLst>
            <a:ext uri="{FF2B5EF4-FFF2-40B4-BE49-F238E27FC236}">
              <a16:creationId xmlns:a16="http://schemas.microsoft.com/office/drawing/2014/main"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a:extLst>
            <a:ext uri="{FF2B5EF4-FFF2-40B4-BE49-F238E27FC236}">
              <a16:creationId xmlns:a16="http://schemas.microsoft.com/office/drawing/2014/main"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a:extLst>
            <a:ext uri="{FF2B5EF4-FFF2-40B4-BE49-F238E27FC236}">
              <a16:creationId xmlns:a16="http://schemas.microsoft.com/office/drawing/2014/main"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a:extLst>
            <a:ext uri="{FF2B5EF4-FFF2-40B4-BE49-F238E27FC236}">
              <a16:creationId xmlns:a16="http://schemas.microsoft.com/office/drawing/2014/main"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a:extLst>
            <a:ext uri="{FF2B5EF4-FFF2-40B4-BE49-F238E27FC236}">
              <a16:creationId xmlns:a16="http://schemas.microsoft.com/office/drawing/2014/main"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a:extLst>
            <a:ext uri="{FF2B5EF4-FFF2-40B4-BE49-F238E27FC236}">
              <a16:creationId xmlns:a16="http://schemas.microsoft.com/office/drawing/2014/main"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a:extLst>
            <a:ext uri="{FF2B5EF4-FFF2-40B4-BE49-F238E27FC236}">
              <a16:creationId xmlns:a16="http://schemas.microsoft.com/office/drawing/2014/main"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a:extLst>
            <a:ext uri="{FF2B5EF4-FFF2-40B4-BE49-F238E27FC236}">
              <a16:creationId xmlns:a16="http://schemas.microsoft.com/office/drawing/2014/main"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a:extLst>
            <a:ext uri="{FF2B5EF4-FFF2-40B4-BE49-F238E27FC236}">
              <a16:creationId xmlns:a16="http://schemas.microsoft.com/office/drawing/2014/main"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a:extLst>
            <a:ext uri="{FF2B5EF4-FFF2-40B4-BE49-F238E27FC236}">
              <a16:creationId xmlns:a16="http://schemas.microsoft.com/office/drawing/2014/main"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a:extLst>
            <a:ext uri="{FF2B5EF4-FFF2-40B4-BE49-F238E27FC236}">
              <a16:creationId xmlns:a16="http://schemas.microsoft.com/office/drawing/2014/main"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a:extLst>
            <a:ext uri="{FF2B5EF4-FFF2-40B4-BE49-F238E27FC236}">
              <a16:creationId xmlns:a16="http://schemas.microsoft.com/office/drawing/2014/main"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a:extLst>
            <a:ext uri="{FF2B5EF4-FFF2-40B4-BE49-F238E27FC236}">
              <a16:creationId xmlns:a16="http://schemas.microsoft.com/office/drawing/2014/main"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a:extLst>
            <a:ext uri="{FF2B5EF4-FFF2-40B4-BE49-F238E27FC236}">
              <a16:creationId xmlns:a16="http://schemas.microsoft.com/office/drawing/2014/main"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a:extLst>
            <a:ext uri="{FF2B5EF4-FFF2-40B4-BE49-F238E27FC236}">
              <a16:creationId xmlns:a16="http://schemas.microsoft.com/office/drawing/2014/main"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a:extLst>
            <a:ext uri="{FF2B5EF4-FFF2-40B4-BE49-F238E27FC236}">
              <a16:creationId xmlns:a16="http://schemas.microsoft.com/office/drawing/2014/main"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a:extLst>
            <a:ext uri="{FF2B5EF4-FFF2-40B4-BE49-F238E27FC236}">
              <a16:creationId xmlns:a16="http://schemas.microsoft.com/office/drawing/2014/main"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a:extLst>
            <a:ext uri="{FF2B5EF4-FFF2-40B4-BE49-F238E27FC236}">
              <a16:creationId xmlns:a16="http://schemas.microsoft.com/office/drawing/2014/main"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a:extLst>
            <a:ext uri="{FF2B5EF4-FFF2-40B4-BE49-F238E27FC236}">
              <a16:creationId xmlns:a16="http://schemas.microsoft.com/office/drawing/2014/main"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a:extLst>
            <a:ext uri="{FF2B5EF4-FFF2-40B4-BE49-F238E27FC236}">
              <a16:creationId xmlns:a16="http://schemas.microsoft.com/office/drawing/2014/main"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a:extLst>
            <a:ext uri="{FF2B5EF4-FFF2-40B4-BE49-F238E27FC236}">
              <a16:creationId xmlns:a16="http://schemas.microsoft.com/office/drawing/2014/main"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a:extLst>
            <a:ext uri="{FF2B5EF4-FFF2-40B4-BE49-F238E27FC236}">
              <a16:creationId xmlns:a16="http://schemas.microsoft.com/office/drawing/2014/main"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a:extLst>
            <a:ext uri="{FF2B5EF4-FFF2-40B4-BE49-F238E27FC236}">
              <a16:creationId xmlns:a16="http://schemas.microsoft.com/office/drawing/2014/main"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a:extLst>
            <a:ext uri="{FF2B5EF4-FFF2-40B4-BE49-F238E27FC236}">
              <a16:creationId xmlns:a16="http://schemas.microsoft.com/office/drawing/2014/main"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a:extLst>
            <a:ext uri="{FF2B5EF4-FFF2-40B4-BE49-F238E27FC236}">
              <a16:creationId xmlns:a16="http://schemas.microsoft.com/office/drawing/2014/main"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a:extLst>
            <a:ext uri="{FF2B5EF4-FFF2-40B4-BE49-F238E27FC236}">
              <a16:creationId xmlns:a16="http://schemas.microsoft.com/office/drawing/2014/main"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a:extLst>
            <a:ext uri="{FF2B5EF4-FFF2-40B4-BE49-F238E27FC236}">
              <a16:creationId xmlns:a16="http://schemas.microsoft.com/office/drawing/2014/main"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a:extLst>
            <a:ext uri="{FF2B5EF4-FFF2-40B4-BE49-F238E27FC236}">
              <a16:creationId xmlns:a16="http://schemas.microsoft.com/office/drawing/2014/main"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a:extLst>
            <a:ext uri="{FF2B5EF4-FFF2-40B4-BE49-F238E27FC236}">
              <a16:creationId xmlns:a16="http://schemas.microsoft.com/office/drawing/2014/main"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a:extLst>
            <a:ext uri="{FF2B5EF4-FFF2-40B4-BE49-F238E27FC236}">
              <a16:creationId xmlns:a16="http://schemas.microsoft.com/office/drawing/2014/main"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a:extLst>
            <a:ext uri="{FF2B5EF4-FFF2-40B4-BE49-F238E27FC236}">
              <a16:creationId xmlns:a16="http://schemas.microsoft.com/office/drawing/2014/main"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a:extLst>
            <a:ext uri="{FF2B5EF4-FFF2-40B4-BE49-F238E27FC236}">
              <a16:creationId xmlns:a16="http://schemas.microsoft.com/office/drawing/2014/main"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a:extLst>
            <a:ext uri="{FF2B5EF4-FFF2-40B4-BE49-F238E27FC236}">
              <a16:creationId xmlns:a16="http://schemas.microsoft.com/office/drawing/2014/main"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a:extLst>
            <a:ext uri="{FF2B5EF4-FFF2-40B4-BE49-F238E27FC236}">
              <a16:creationId xmlns:a16="http://schemas.microsoft.com/office/drawing/2014/main"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a:extLst>
            <a:ext uri="{FF2B5EF4-FFF2-40B4-BE49-F238E27FC236}">
              <a16:creationId xmlns:a16="http://schemas.microsoft.com/office/drawing/2014/main"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a:extLst>
            <a:ext uri="{FF2B5EF4-FFF2-40B4-BE49-F238E27FC236}">
              <a16:creationId xmlns:a16="http://schemas.microsoft.com/office/drawing/2014/main"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a:extLst>
            <a:ext uri="{FF2B5EF4-FFF2-40B4-BE49-F238E27FC236}">
              <a16:creationId xmlns:a16="http://schemas.microsoft.com/office/drawing/2014/main"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a:extLst>
            <a:ext uri="{FF2B5EF4-FFF2-40B4-BE49-F238E27FC236}">
              <a16:creationId xmlns:a16="http://schemas.microsoft.com/office/drawing/2014/main"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a:extLst>
            <a:ext uri="{FF2B5EF4-FFF2-40B4-BE49-F238E27FC236}">
              <a16:creationId xmlns:a16="http://schemas.microsoft.com/office/drawing/2014/main"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a:extLst>
            <a:ext uri="{FF2B5EF4-FFF2-40B4-BE49-F238E27FC236}">
              <a16:creationId xmlns:a16="http://schemas.microsoft.com/office/drawing/2014/main"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a:extLst>
            <a:ext uri="{FF2B5EF4-FFF2-40B4-BE49-F238E27FC236}">
              <a16:creationId xmlns:a16="http://schemas.microsoft.com/office/drawing/2014/main"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a:extLst>
            <a:ext uri="{FF2B5EF4-FFF2-40B4-BE49-F238E27FC236}">
              <a16:creationId xmlns:a16="http://schemas.microsoft.com/office/drawing/2014/main"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a:extLst>
            <a:ext uri="{FF2B5EF4-FFF2-40B4-BE49-F238E27FC236}">
              <a16:creationId xmlns:a16="http://schemas.microsoft.com/office/drawing/2014/main"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a:extLst>
            <a:ext uri="{FF2B5EF4-FFF2-40B4-BE49-F238E27FC236}">
              <a16:creationId xmlns:a16="http://schemas.microsoft.com/office/drawing/2014/main"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a:extLst>
            <a:ext uri="{FF2B5EF4-FFF2-40B4-BE49-F238E27FC236}">
              <a16:creationId xmlns:a16="http://schemas.microsoft.com/office/drawing/2014/main"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a:extLst>
            <a:ext uri="{FF2B5EF4-FFF2-40B4-BE49-F238E27FC236}">
              <a16:creationId xmlns:a16="http://schemas.microsoft.com/office/drawing/2014/main"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a:extLst>
            <a:ext uri="{FF2B5EF4-FFF2-40B4-BE49-F238E27FC236}">
              <a16:creationId xmlns:a16="http://schemas.microsoft.com/office/drawing/2014/main"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a:extLst>
            <a:ext uri="{FF2B5EF4-FFF2-40B4-BE49-F238E27FC236}">
              <a16:creationId xmlns:a16="http://schemas.microsoft.com/office/drawing/2014/main"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a:extLst>
            <a:ext uri="{FF2B5EF4-FFF2-40B4-BE49-F238E27FC236}">
              <a16:creationId xmlns:a16="http://schemas.microsoft.com/office/drawing/2014/main"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a:extLst>
            <a:ext uri="{FF2B5EF4-FFF2-40B4-BE49-F238E27FC236}">
              <a16:creationId xmlns:a16="http://schemas.microsoft.com/office/drawing/2014/main"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a:extLst>
            <a:ext uri="{FF2B5EF4-FFF2-40B4-BE49-F238E27FC236}">
              <a16:creationId xmlns:a16="http://schemas.microsoft.com/office/drawing/2014/main"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a:extLst>
            <a:ext uri="{FF2B5EF4-FFF2-40B4-BE49-F238E27FC236}">
              <a16:creationId xmlns:a16="http://schemas.microsoft.com/office/drawing/2014/main"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a:extLst>
            <a:ext uri="{FF2B5EF4-FFF2-40B4-BE49-F238E27FC236}">
              <a16:creationId xmlns:a16="http://schemas.microsoft.com/office/drawing/2014/main"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a:extLst>
            <a:ext uri="{FF2B5EF4-FFF2-40B4-BE49-F238E27FC236}">
              <a16:creationId xmlns:a16="http://schemas.microsoft.com/office/drawing/2014/main"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a:extLst>
            <a:ext uri="{FF2B5EF4-FFF2-40B4-BE49-F238E27FC236}">
              <a16:creationId xmlns:a16="http://schemas.microsoft.com/office/drawing/2014/main"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a:extLst>
            <a:ext uri="{FF2B5EF4-FFF2-40B4-BE49-F238E27FC236}">
              <a16:creationId xmlns:a16="http://schemas.microsoft.com/office/drawing/2014/main"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a:extLst>
            <a:ext uri="{FF2B5EF4-FFF2-40B4-BE49-F238E27FC236}">
              <a16:creationId xmlns:a16="http://schemas.microsoft.com/office/drawing/2014/main"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a:extLst>
            <a:ext uri="{FF2B5EF4-FFF2-40B4-BE49-F238E27FC236}">
              <a16:creationId xmlns:a16="http://schemas.microsoft.com/office/drawing/2014/main"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a:extLst>
            <a:ext uri="{FF2B5EF4-FFF2-40B4-BE49-F238E27FC236}">
              <a16:creationId xmlns:a16="http://schemas.microsoft.com/office/drawing/2014/main"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a:extLst>
            <a:ext uri="{FF2B5EF4-FFF2-40B4-BE49-F238E27FC236}">
              <a16:creationId xmlns:a16="http://schemas.microsoft.com/office/drawing/2014/main"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a:extLst>
            <a:ext uri="{FF2B5EF4-FFF2-40B4-BE49-F238E27FC236}">
              <a16:creationId xmlns:a16="http://schemas.microsoft.com/office/drawing/2014/main"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a:extLst>
            <a:ext uri="{FF2B5EF4-FFF2-40B4-BE49-F238E27FC236}">
              <a16:creationId xmlns:a16="http://schemas.microsoft.com/office/drawing/2014/main"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a:extLst>
            <a:ext uri="{FF2B5EF4-FFF2-40B4-BE49-F238E27FC236}">
              <a16:creationId xmlns:a16="http://schemas.microsoft.com/office/drawing/2014/main"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a:extLst>
            <a:ext uri="{FF2B5EF4-FFF2-40B4-BE49-F238E27FC236}">
              <a16:creationId xmlns:a16="http://schemas.microsoft.com/office/drawing/2014/main"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a:extLst>
            <a:ext uri="{FF2B5EF4-FFF2-40B4-BE49-F238E27FC236}">
              <a16:creationId xmlns:a16="http://schemas.microsoft.com/office/drawing/2014/main"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a:extLst>
            <a:ext uri="{FF2B5EF4-FFF2-40B4-BE49-F238E27FC236}">
              <a16:creationId xmlns:a16="http://schemas.microsoft.com/office/drawing/2014/main"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a:extLst>
            <a:ext uri="{FF2B5EF4-FFF2-40B4-BE49-F238E27FC236}">
              <a16:creationId xmlns:a16="http://schemas.microsoft.com/office/drawing/2014/main"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a:extLst>
            <a:ext uri="{FF2B5EF4-FFF2-40B4-BE49-F238E27FC236}">
              <a16:creationId xmlns:a16="http://schemas.microsoft.com/office/drawing/2014/main"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a:extLst>
            <a:ext uri="{FF2B5EF4-FFF2-40B4-BE49-F238E27FC236}">
              <a16:creationId xmlns:a16="http://schemas.microsoft.com/office/drawing/2014/main"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a:extLst>
            <a:ext uri="{FF2B5EF4-FFF2-40B4-BE49-F238E27FC236}">
              <a16:creationId xmlns:a16="http://schemas.microsoft.com/office/drawing/2014/main"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a:extLst>
            <a:ext uri="{FF2B5EF4-FFF2-40B4-BE49-F238E27FC236}">
              <a16:creationId xmlns:a16="http://schemas.microsoft.com/office/drawing/2014/main"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a:extLst>
            <a:ext uri="{FF2B5EF4-FFF2-40B4-BE49-F238E27FC236}">
              <a16:creationId xmlns:a16="http://schemas.microsoft.com/office/drawing/2014/main"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a:extLst>
            <a:ext uri="{FF2B5EF4-FFF2-40B4-BE49-F238E27FC236}">
              <a16:creationId xmlns:a16="http://schemas.microsoft.com/office/drawing/2014/main"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a:extLst>
            <a:ext uri="{FF2B5EF4-FFF2-40B4-BE49-F238E27FC236}">
              <a16:creationId xmlns:a16="http://schemas.microsoft.com/office/drawing/2014/main"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a:extLst>
            <a:ext uri="{FF2B5EF4-FFF2-40B4-BE49-F238E27FC236}">
              <a16:creationId xmlns:a16="http://schemas.microsoft.com/office/drawing/2014/main"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a:extLst>
            <a:ext uri="{FF2B5EF4-FFF2-40B4-BE49-F238E27FC236}">
              <a16:creationId xmlns:a16="http://schemas.microsoft.com/office/drawing/2014/main"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a:extLst>
            <a:ext uri="{FF2B5EF4-FFF2-40B4-BE49-F238E27FC236}">
              <a16:creationId xmlns:a16="http://schemas.microsoft.com/office/drawing/2014/main"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a:extLst>
            <a:ext uri="{FF2B5EF4-FFF2-40B4-BE49-F238E27FC236}">
              <a16:creationId xmlns:a16="http://schemas.microsoft.com/office/drawing/2014/main"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a:extLst>
            <a:ext uri="{FF2B5EF4-FFF2-40B4-BE49-F238E27FC236}">
              <a16:creationId xmlns:a16="http://schemas.microsoft.com/office/drawing/2014/main"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a:extLst>
            <a:ext uri="{FF2B5EF4-FFF2-40B4-BE49-F238E27FC236}">
              <a16:creationId xmlns:a16="http://schemas.microsoft.com/office/drawing/2014/main"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a:extLst>
            <a:ext uri="{FF2B5EF4-FFF2-40B4-BE49-F238E27FC236}">
              <a16:creationId xmlns:a16="http://schemas.microsoft.com/office/drawing/2014/main"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a:extLst>
            <a:ext uri="{FF2B5EF4-FFF2-40B4-BE49-F238E27FC236}">
              <a16:creationId xmlns:a16="http://schemas.microsoft.com/office/drawing/2014/main"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a:extLst>
            <a:ext uri="{FF2B5EF4-FFF2-40B4-BE49-F238E27FC236}">
              <a16:creationId xmlns:a16="http://schemas.microsoft.com/office/drawing/2014/main"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a:extLst>
            <a:ext uri="{FF2B5EF4-FFF2-40B4-BE49-F238E27FC236}">
              <a16:creationId xmlns:a16="http://schemas.microsoft.com/office/drawing/2014/main"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a:extLst>
            <a:ext uri="{FF2B5EF4-FFF2-40B4-BE49-F238E27FC236}">
              <a16:creationId xmlns:a16="http://schemas.microsoft.com/office/drawing/2014/main"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a:extLst>
            <a:ext uri="{FF2B5EF4-FFF2-40B4-BE49-F238E27FC236}">
              <a16:creationId xmlns:a16="http://schemas.microsoft.com/office/drawing/2014/main"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a:extLst>
            <a:ext uri="{FF2B5EF4-FFF2-40B4-BE49-F238E27FC236}">
              <a16:creationId xmlns:a16="http://schemas.microsoft.com/office/drawing/2014/main"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a:extLst>
            <a:ext uri="{FF2B5EF4-FFF2-40B4-BE49-F238E27FC236}">
              <a16:creationId xmlns:a16="http://schemas.microsoft.com/office/drawing/2014/main"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a:extLst>
            <a:ext uri="{FF2B5EF4-FFF2-40B4-BE49-F238E27FC236}">
              <a16:creationId xmlns:a16="http://schemas.microsoft.com/office/drawing/2014/main"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a:extLst>
            <a:ext uri="{FF2B5EF4-FFF2-40B4-BE49-F238E27FC236}">
              <a16:creationId xmlns:a16="http://schemas.microsoft.com/office/drawing/2014/main"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a:extLst>
            <a:ext uri="{FF2B5EF4-FFF2-40B4-BE49-F238E27FC236}">
              <a16:creationId xmlns:a16="http://schemas.microsoft.com/office/drawing/2014/main"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a:extLst>
            <a:ext uri="{FF2B5EF4-FFF2-40B4-BE49-F238E27FC236}">
              <a16:creationId xmlns:a16="http://schemas.microsoft.com/office/drawing/2014/main"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a:extLst>
            <a:ext uri="{FF2B5EF4-FFF2-40B4-BE49-F238E27FC236}">
              <a16:creationId xmlns:a16="http://schemas.microsoft.com/office/drawing/2014/main"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a:extLst>
            <a:ext uri="{FF2B5EF4-FFF2-40B4-BE49-F238E27FC236}">
              <a16:creationId xmlns:a16="http://schemas.microsoft.com/office/drawing/2014/main"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a:extLst>
            <a:ext uri="{FF2B5EF4-FFF2-40B4-BE49-F238E27FC236}">
              <a16:creationId xmlns:a16="http://schemas.microsoft.com/office/drawing/2014/main"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a:extLst>
            <a:ext uri="{FF2B5EF4-FFF2-40B4-BE49-F238E27FC236}">
              <a16:creationId xmlns:a16="http://schemas.microsoft.com/office/drawing/2014/main"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a:extLst>
            <a:ext uri="{FF2B5EF4-FFF2-40B4-BE49-F238E27FC236}">
              <a16:creationId xmlns:a16="http://schemas.microsoft.com/office/drawing/2014/main"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a:extLst>
            <a:ext uri="{FF2B5EF4-FFF2-40B4-BE49-F238E27FC236}">
              <a16:creationId xmlns:a16="http://schemas.microsoft.com/office/drawing/2014/main"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a:extLst>
            <a:ext uri="{FF2B5EF4-FFF2-40B4-BE49-F238E27FC236}">
              <a16:creationId xmlns:a16="http://schemas.microsoft.com/office/drawing/2014/main"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a:extLst>
            <a:ext uri="{FF2B5EF4-FFF2-40B4-BE49-F238E27FC236}">
              <a16:creationId xmlns:a16="http://schemas.microsoft.com/office/drawing/2014/main"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a:extLst>
            <a:ext uri="{FF2B5EF4-FFF2-40B4-BE49-F238E27FC236}">
              <a16:creationId xmlns:a16="http://schemas.microsoft.com/office/drawing/2014/main"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a:extLst>
            <a:ext uri="{FF2B5EF4-FFF2-40B4-BE49-F238E27FC236}">
              <a16:creationId xmlns:a16="http://schemas.microsoft.com/office/drawing/2014/main"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a:extLst>
            <a:ext uri="{FF2B5EF4-FFF2-40B4-BE49-F238E27FC236}">
              <a16:creationId xmlns:a16="http://schemas.microsoft.com/office/drawing/2014/main"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a:extLst>
            <a:ext uri="{FF2B5EF4-FFF2-40B4-BE49-F238E27FC236}">
              <a16:creationId xmlns:a16="http://schemas.microsoft.com/office/drawing/2014/main"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a:extLst>
            <a:ext uri="{FF2B5EF4-FFF2-40B4-BE49-F238E27FC236}">
              <a16:creationId xmlns:a16="http://schemas.microsoft.com/office/drawing/2014/main"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a:extLst>
            <a:ext uri="{FF2B5EF4-FFF2-40B4-BE49-F238E27FC236}">
              <a16:creationId xmlns:a16="http://schemas.microsoft.com/office/drawing/2014/main"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a:extLst>
            <a:ext uri="{FF2B5EF4-FFF2-40B4-BE49-F238E27FC236}">
              <a16:creationId xmlns:a16="http://schemas.microsoft.com/office/drawing/2014/main"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a:extLst>
            <a:ext uri="{FF2B5EF4-FFF2-40B4-BE49-F238E27FC236}">
              <a16:creationId xmlns:a16="http://schemas.microsoft.com/office/drawing/2014/main"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a:extLst>
            <a:ext uri="{FF2B5EF4-FFF2-40B4-BE49-F238E27FC236}">
              <a16:creationId xmlns:a16="http://schemas.microsoft.com/office/drawing/2014/main"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a:extLst>
            <a:ext uri="{FF2B5EF4-FFF2-40B4-BE49-F238E27FC236}">
              <a16:creationId xmlns:a16="http://schemas.microsoft.com/office/drawing/2014/main"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a:extLst>
            <a:ext uri="{FF2B5EF4-FFF2-40B4-BE49-F238E27FC236}">
              <a16:creationId xmlns:a16="http://schemas.microsoft.com/office/drawing/2014/main"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a:extLst>
            <a:ext uri="{FF2B5EF4-FFF2-40B4-BE49-F238E27FC236}">
              <a16:creationId xmlns:a16="http://schemas.microsoft.com/office/drawing/2014/main"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a:extLst>
            <a:ext uri="{FF2B5EF4-FFF2-40B4-BE49-F238E27FC236}">
              <a16:creationId xmlns:a16="http://schemas.microsoft.com/office/drawing/2014/main"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a:extLst>
            <a:ext uri="{FF2B5EF4-FFF2-40B4-BE49-F238E27FC236}">
              <a16:creationId xmlns:a16="http://schemas.microsoft.com/office/drawing/2014/main"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a:extLst>
            <a:ext uri="{FF2B5EF4-FFF2-40B4-BE49-F238E27FC236}">
              <a16:creationId xmlns:a16="http://schemas.microsoft.com/office/drawing/2014/main"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a:extLst>
            <a:ext uri="{FF2B5EF4-FFF2-40B4-BE49-F238E27FC236}">
              <a16:creationId xmlns:a16="http://schemas.microsoft.com/office/drawing/2014/main"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a:extLst>
            <a:ext uri="{FF2B5EF4-FFF2-40B4-BE49-F238E27FC236}">
              <a16:creationId xmlns:a16="http://schemas.microsoft.com/office/drawing/2014/main"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a:extLst>
            <a:ext uri="{FF2B5EF4-FFF2-40B4-BE49-F238E27FC236}">
              <a16:creationId xmlns:a16="http://schemas.microsoft.com/office/drawing/2014/main"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a:extLst>
            <a:ext uri="{FF2B5EF4-FFF2-40B4-BE49-F238E27FC236}">
              <a16:creationId xmlns:a16="http://schemas.microsoft.com/office/drawing/2014/main"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a:extLst>
            <a:ext uri="{FF2B5EF4-FFF2-40B4-BE49-F238E27FC236}">
              <a16:creationId xmlns:a16="http://schemas.microsoft.com/office/drawing/2014/main"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a:extLst>
            <a:ext uri="{FF2B5EF4-FFF2-40B4-BE49-F238E27FC236}">
              <a16:creationId xmlns:a16="http://schemas.microsoft.com/office/drawing/2014/main"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a:extLst>
            <a:ext uri="{FF2B5EF4-FFF2-40B4-BE49-F238E27FC236}">
              <a16:creationId xmlns:a16="http://schemas.microsoft.com/office/drawing/2014/main"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a:extLst>
            <a:ext uri="{FF2B5EF4-FFF2-40B4-BE49-F238E27FC236}">
              <a16:creationId xmlns:a16="http://schemas.microsoft.com/office/drawing/2014/main"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a:extLst>
            <a:ext uri="{FF2B5EF4-FFF2-40B4-BE49-F238E27FC236}">
              <a16:creationId xmlns:a16="http://schemas.microsoft.com/office/drawing/2014/main"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a:extLst>
            <a:ext uri="{FF2B5EF4-FFF2-40B4-BE49-F238E27FC236}">
              <a16:creationId xmlns:a16="http://schemas.microsoft.com/office/drawing/2014/main"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a:extLst>
            <a:ext uri="{FF2B5EF4-FFF2-40B4-BE49-F238E27FC236}">
              <a16:creationId xmlns:a16="http://schemas.microsoft.com/office/drawing/2014/main"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a:extLst>
            <a:ext uri="{FF2B5EF4-FFF2-40B4-BE49-F238E27FC236}">
              <a16:creationId xmlns:a16="http://schemas.microsoft.com/office/drawing/2014/main"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a:extLst>
            <a:ext uri="{FF2B5EF4-FFF2-40B4-BE49-F238E27FC236}">
              <a16:creationId xmlns:a16="http://schemas.microsoft.com/office/drawing/2014/main"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a:extLst>
            <a:ext uri="{FF2B5EF4-FFF2-40B4-BE49-F238E27FC236}">
              <a16:creationId xmlns:a16="http://schemas.microsoft.com/office/drawing/2014/main"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a:extLst>
            <a:ext uri="{FF2B5EF4-FFF2-40B4-BE49-F238E27FC236}">
              <a16:creationId xmlns:a16="http://schemas.microsoft.com/office/drawing/2014/main"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a:extLst>
            <a:ext uri="{FF2B5EF4-FFF2-40B4-BE49-F238E27FC236}">
              <a16:creationId xmlns:a16="http://schemas.microsoft.com/office/drawing/2014/main"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a:extLst>
            <a:ext uri="{FF2B5EF4-FFF2-40B4-BE49-F238E27FC236}">
              <a16:creationId xmlns:a16="http://schemas.microsoft.com/office/drawing/2014/main"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a:extLst>
            <a:ext uri="{FF2B5EF4-FFF2-40B4-BE49-F238E27FC236}">
              <a16:creationId xmlns:a16="http://schemas.microsoft.com/office/drawing/2014/main"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a:extLst>
            <a:ext uri="{FF2B5EF4-FFF2-40B4-BE49-F238E27FC236}">
              <a16:creationId xmlns:a16="http://schemas.microsoft.com/office/drawing/2014/main"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a:extLst>
            <a:ext uri="{FF2B5EF4-FFF2-40B4-BE49-F238E27FC236}">
              <a16:creationId xmlns:a16="http://schemas.microsoft.com/office/drawing/2014/main"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a:extLst>
            <a:ext uri="{FF2B5EF4-FFF2-40B4-BE49-F238E27FC236}">
              <a16:creationId xmlns:a16="http://schemas.microsoft.com/office/drawing/2014/main"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a:extLst>
            <a:ext uri="{FF2B5EF4-FFF2-40B4-BE49-F238E27FC236}">
              <a16:creationId xmlns:a16="http://schemas.microsoft.com/office/drawing/2014/main"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a:extLst>
            <a:ext uri="{FF2B5EF4-FFF2-40B4-BE49-F238E27FC236}">
              <a16:creationId xmlns:a16="http://schemas.microsoft.com/office/drawing/2014/main"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a:extLst>
            <a:ext uri="{FF2B5EF4-FFF2-40B4-BE49-F238E27FC236}">
              <a16:creationId xmlns:a16="http://schemas.microsoft.com/office/drawing/2014/main"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a:extLst>
            <a:ext uri="{FF2B5EF4-FFF2-40B4-BE49-F238E27FC236}">
              <a16:creationId xmlns:a16="http://schemas.microsoft.com/office/drawing/2014/main"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a:extLst>
            <a:ext uri="{FF2B5EF4-FFF2-40B4-BE49-F238E27FC236}">
              <a16:creationId xmlns:a16="http://schemas.microsoft.com/office/drawing/2014/main"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a:extLst>
            <a:ext uri="{FF2B5EF4-FFF2-40B4-BE49-F238E27FC236}">
              <a16:creationId xmlns:a16="http://schemas.microsoft.com/office/drawing/2014/main"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a:extLst>
            <a:ext uri="{FF2B5EF4-FFF2-40B4-BE49-F238E27FC236}">
              <a16:creationId xmlns:a16="http://schemas.microsoft.com/office/drawing/2014/main"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a:extLst>
            <a:ext uri="{FF2B5EF4-FFF2-40B4-BE49-F238E27FC236}">
              <a16:creationId xmlns:a16="http://schemas.microsoft.com/office/drawing/2014/main"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a:extLst>
            <a:ext uri="{FF2B5EF4-FFF2-40B4-BE49-F238E27FC236}">
              <a16:creationId xmlns:a16="http://schemas.microsoft.com/office/drawing/2014/main"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a:extLst>
            <a:ext uri="{FF2B5EF4-FFF2-40B4-BE49-F238E27FC236}">
              <a16:creationId xmlns:a16="http://schemas.microsoft.com/office/drawing/2014/main"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a:extLst>
            <a:ext uri="{FF2B5EF4-FFF2-40B4-BE49-F238E27FC236}">
              <a16:creationId xmlns:a16="http://schemas.microsoft.com/office/drawing/2014/main"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a:extLst>
            <a:ext uri="{FF2B5EF4-FFF2-40B4-BE49-F238E27FC236}">
              <a16:creationId xmlns:a16="http://schemas.microsoft.com/office/drawing/2014/main"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a:extLst>
            <a:ext uri="{FF2B5EF4-FFF2-40B4-BE49-F238E27FC236}">
              <a16:creationId xmlns:a16="http://schemas.microsoft.com/office/drawing/2014/main"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a:extLst>
            <a:ext uri="{FF2B5EF4-FFF2-40B4-BE49-F238E27FC236}">
              <a16:creationId xmlns:a16="http://schemas.microsoft.com/office/drawing/2014/main"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a:extLst>
            <a:ext uri="{FF2B5EF4-FFF2-40B4-BE49-F238E27FC236}">
              <a16:creationId xmlns:a16="http://schemas.microsoft.com/office/drawing/2014/main"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a:extLst>
            <a:ext uri="{FF2B5EF4-FFF2-40B4-BE49-F238E27FC236}">
              <a16:creationId xmlns:a16="http://schemas.microsoft.com/office/drawing/2014/main"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a:extLst>
            <a:ext uri="{FF2B5EF4-FFF2-40B4-BE49-F238E27FC236}">
              <a16:creationId xmlns:a16="http://schemas.microsoft.com/office/drawing/2014/main"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a:extLst>
            <a:ext uri="{FF2B5EF4-FFF2-40B4-BE49-F238E27FC236}">
              <a16:creationId xmlns:a16="http://schemas.microsoft.com/office/drawing/2014/main"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a:extLst>
            <a:ext uri="{FF2B5EF4-FFF2-40B4-BE49-F238E27FC236}">
              <a16:creationId xmlns:a16="http://schemas.microsoft.com/office/drawing/2014/main"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a:extLst>
            <a:ext uri="{FF2B5EF4-FFF2-40B4-BE49-F238E27FC236}">
              <a16:creationId xmlns:a16="http://schemas.microsoft.com/office/drawing/2014/main"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a:extLst>
            <a:ext uri="{FF2B5EF4-FFF2-40B4-BE49-F238E27FC236}">
              <a16:creationId xmlns:a16="http://schemas.microsoft.com/office/drawing/2014/main"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a:extLst>
            <a:ext uri="{FF2B5EF4-FFF2-40B4-BE49-F238E27FC236}">
              <a16:creationId xmlns:a16="http://schemas.microsoft.com/office/drawing/2014/main"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a:extLst>
            <a:ext uri="{FF2B5EF4-FFF2-40B4-BE49-F238E27FC236}">
              <a16:creationId xmlns:a16="http://schemas.microsoft.com/office/drawing/2014/main"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a:extLst>
            <a:ext uri="{FF2B5EF4-FFF2-40B4-BE49-F238E27FC236}">
              <a16:creationId xmlns:a16="http://schemas.microsoft.com/office/drawing/2014/main"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a:extLst>
            <a:ext uri="{FF2B5EF4-FFF2-40B4-BE49-F238E27FC236}">
              <a16:creationId xmlns:a16="http://schemas.microsoft.com/office/drawing/2014/main"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a:extLst>
            <a:ext uri="{FF2B5EF4-FFF2-40B4-BE49-F238E27FC236}">
              <a16:creationId xmlns:a16="http://schemas.microsoft.com/office/drawing/2014/main"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a:extLst>
            <a:ext uri="{FF2B5EF4-FFF2-40B4-BE49-F238E27FC236}">
              <a16:creationId xmlns:a16="http://schemas.microsoft.com/office/drawing/2014/main"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a:extLst>
            <a:ext uri="{FF2B5EF4-FFF2-40B4-BE49-F238E27FC236}">
              <a16:creationId xmlns:a16="http://schemas.microsoft.com/office/drawing/2014/main"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a:extLst>
            <a:ext uri="{FF2B5EF4-FFF2-40B4-BE49-F238E27FC236}">
              <a16:creationId xmlns:a16="http://schemas.microsoft.com/office/drawing/2014/main"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a:extLst>
            <a:ext uri="{FF2B5EF4-FFF2-40B4-BE49-F238E27FC236}">
              <a16:creationId xmlns:a16="http://schemas.microsoft.com/office/drawing/2014/main"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a:extLst>
            <a:ext uri="{FF2B5EF4-FFF2-40B4-BE49-F238E27FC236}">
              <a16:creationId xmlns:a16="http://schemas.microsoft.com/office/drawing/2014/main"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a:extLst>
            <a:ext uri="{FF2B5EF4-FFF2-40B4-BE49-F238E27FC236}">
              <a16:creationId xmlns:a16="http://schemas.microsoft.com/office/drawing/2014/main"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a:extLst>
            <a:ext uri="{FF2B5EF4-FFF2-40B4-BE49-F238E27FC236}">
              <a16:creationId xmlns:a16="http://schemas.microsoft.com/office/drawing/2014/main"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a:extLst>
            <a:ext uri="{FF2B5EF4-FFF2-40B4-BE49-F238E27FC236}">
              <a16:creationId xmlns:a16="http://schemas.microsoft.com/office/drawing/2014/main"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a:extLst>
            <a:ext uri="{FF2B5EF4-FFF2-40B4-BE49-F238E27FC236}">
              <a16:creationId xmlns:a16="http://schemas.microsoft.com/office/drawing/2014/main"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a:extLst>
            <a:ext uri="{FF2B5EF4-FFF2-40B4-BE49-F238E27FC236}">
              <a16:creationId xmlns:a16="http://schemas.microsoft.com/office/drawing/2014/main"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a:extLst>
            <a:ext uri="{FF2B5EF4-FFF2-40B4-BE49-F238E27FC236}">
              <a16:creationId xmlns:a16="http://schemas.microsoft.com/office/drawing/2014/main"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a:extLst>
            <a:ext uri="{FF2B5EF4-FFF2-40B4-BE49-F238E27FC236}">
              <a16:creationId xmlns:a16="http://schemas.microsoft.com/office/drawing/2014/main"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a:extLst>
            <a:ext uri="{FF2B5EF4-FFF2-40B4-BE49-F238E27FC236}">
              <a16:creationId xmlns:a16="http://schemas.microsoft.com/office/drawing/2014/main"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a:extLst>
            <a:ext uri="{FF2B5EF4-FFF2-40B4-BE49-F238E27FC236}">
              <a16:creationId xmlns:a16="http://schemas.microsoft.com/office/drawing/2014/main"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a:extLst>
            <a:ext uri="{FF2B5EF4-FFF2-40B4-BE49-F238E27FC236}">
              <a16:creationId xmlns:a16="http://schemas.microsoft.com/office/drawing/2014/main"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a:extLst>
            <a:ext uri="{FF2B5EF4-FFF2-40B4-BE49-F238E27FC236}">
              <a16:creationId xmlns:a16="http://schemas.microsoft.com/office/drawing/2014/main"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a:extLst>
            <a:ext uri="{FF2B5EF4-FFF2-40B4-BE49-F238E27FC236}">
              <a16:creationId xmlns:a16="http://schemas.microsoft.com/office/drawing/2014/main"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a:extLst>
            <a:ext uri="{FF2B5EF4-FFF2-40B4-BE49-F238E27FC236}">
              <a16:creationId xmlns:a16="http://schemas.microsoft.com/office/drawing/2014/main"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a:extLst>
            <a:ext uri="{FF2B5EF4-FFF2-40B4-BE49-F238E27FC236}">
              <a16:creationId xmlns:a16="http://schemas.microsoft.com/office/drawing/2014/main"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a:extLst>
            <a:ext uri="{FF2B5EF4-FFF2-40B4-BE49-F238E27FC236}">
              <a16:creationId xmlns:a16="http://schemas.microsoft.com/office/drawing/2014/main"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a:extLst>
            <a:ext uri="{FF2B5EF4-FFF2-40B4-BE49-F238E27FC236}">
              <a16:creationId xmlns:a16="http://schemas.microsoft.com/office/drawing/2014/main"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a:extLst>
            <a:ext uri="{FF2B5EF4-FFF2-40B4-BE49-F238E27FC236}">
              <a16:creationId xmlns:a16="http://schemas.microsoft.com/office/drawing/2014/main"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a:extLst>
            <a:ext uri="{FF2B5EF4-FFF2-40B4-BE49-F238E27FC236}">
              <a16:creationId xmlns:a16="http://schemas.microsoft.com/office/drawing/2014/main"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a:extLst>
            <a:ext uri="{FF2B5EF4-FFF2-40B4-BE49-F238E27FC236}">
              <a16:creationId xmlns:a16="http://schemas.microsoft.com/office/drawing/2014/main"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a:extLst>
            <a:ext uri="{FF2B5EF4-FFF2-40B4-BE49-F238E27FC236}">
              <a16:creationId xmlns:a16="http://schemas.microsoft.com/office/drawing/2014/main"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a:extLst>
            <a:ext uri="{FF2B5EF4-FFF2-40B4-BE49-F238E27FC236}">
              <a16:creationId xmlns:a16="http://schemas.microsoft.com/office/drawing/2014/main"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a:extLst>
            <a:ext uri="{FF2B5EF4-FFF2-40B4-BE49-F238E27FC236}">
              <a16:creationId xmlns:a16="http://schemas.microsoft.com/office/drawing/2014/main"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a:extLst>
            <a:ext uri="{FF2B5EF4-FFF2-40B4-BE49-F238E27FC236}">
              <a16:creationId xmlns:a16="http://schemas.microsoft.com/office/drawing/2014/main"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a:extLst>
            <a:ext uri="{FF2B5EF4-FFF2-40B4-BE49-F238E27FC236}">
              <a16:creationId xmlns:a16="http://schemas.microsoft.com/office/drawing/2014/main"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a:extLst>
            <a:ext uri="{FF2B5EF4-FFF2-40B4-BE49-F238E27FC236}">
              <a16:creationId xmlns:a16="http://schemas.microsoft.com/office/drawing/2014/main"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a:extLst>
            <a:ext uri="{FF2B5EF4-FFF2-40B4-BE49-F238E27FC236}">
              <a16:creationId xmlns:a16="http://schemas.microsoft.com/office/drawing/2014/main"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a:extLst>
            <a:ext uri="{FF2B5EF4-FFF2-40B4-BE49-F238E27FC236}">
              <a16:creationId xmlns:a16="http://schemas.microsoft.com/office/drawing/2014/main"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a:extLst>
            <a:ext uri="{FF2B5EF4-FFF2-40B4-BE49-F238E27FC236}">
              <a16:creationId xmlns:a16="http://schemas.microsoft.com/office/drawing/2014/main"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a:extLst>
            <a:ext uri="{FF2B5EF4-FFF2-40B4-BE49-F238E27FC236}">
              <a16:creationId xmlns:a16="http://schemas.microsoft.com/office/drawing/2014/main"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a:extLst>
            <a:ext uri="{FF2B5EF4-FFF2-40B4-BE49-F238E27FC236}">
              <a16:creationId xmlns:a16="http://schemas.microsoft.com/office/drawing/2014/main"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a:extLst>
            <a:ext uri="{FF2B5EF4-FFF2-40B4-BE49-F238E27FC236}">
              <a16:creationId xmlns:a16="http://schemas.microsoft.com/office/drawing/2014/main"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a:extLst>
            <a:ext uri="{FF2B5EF4-FFF2-40B4-BE49-F238E27FC236}">
              <a16:creationId xmlns:a16="http://schemas.microsoft.com/office/drawing/2014/main"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a:extLst>
            <a:ext uri="{FF2B5EF4-FFF2-40B4-BE49-F238E27FC236}">
              <a16:creationId xmlns:a16="http://schemas.microsoft.com/office/drawing/2014/main"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a:extLst>
            <a:ext uri="{FF2B5EF4-FFF2-40B4-BE49-F238E27FC236}">
              <a16:creationId xmlns:a16="http://schemas.microsoft.com/office/drawing/2014/main"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a:extLst>
            <a:ext uri="{FF2B5EF4-FFF2-40B4-BE49-F238E27FC236}">
              <a16:creationId xmlns:a16="http://schemas.microsoft.com/office/drawing/2014/main"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a:extLst>
            <a:ext uri="{FF2B5EF4-FFF2-40B4-BE49-F238E27FC236}">
              <a16:creationId xmlns:a16="http://schemas.microsoft.com/office/drawing/2014/main"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a:extLst>
            <a:ext uri="{FF2B5EF4-FFF2-40B4-BE49-F238E27FC236}">
              <a16:creationId xmlns:a16="http://schemas.microsoft.com/office/drawing/2014/main"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a:extLst>
            <a:ext uri="{FF2B5EF4-FFF2-40B4-BE49-F238E27FC236}">
              <a16:creationId xmlns:a16="http://schemas.microsoft.com/office/drawing/2014/main"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a:extLst>
            <a:ext uri="{FF2B5EF4-FFF2-40B4-BE49-F238E27FC236}">
              <a16:creationId xmlns:a16="http://schemas.microsoft.com/office/drawing/2014/main"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a:extLst>
            <a:ext uri="{FF2B5EF4-FFF2-40B4-BE49-F238E27FC236}">
              <a16:creationId xmlns:a16="http://schemas.microsoft.com/office/drawing/2014/main"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a:extLst>
            <a:ext uri="{FF2B5EF4-FFF2-40B4-BE49-F238E27FC236}">
              <a16:creationId xmlns:a16="http://schemas.microsoft.com/office/drawing/2014/main"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a:extLst>
            <a:ext uri="{FF2B5EF4-FFF2-40B4-BE49-F238E27FC236}">
              <a16:creationId xmlns:a16="http://schemas.microsoft.com/office/drawing/2014/main"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a:extLst>
            <a:ext uri="{FF2B5EF4-FFF2-40B4-BE49-F238E27FC236}">
              <a16:creationId xmlns:a16="http://schemas.microsoft.com/office/drawing/2014/main"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a:extLst>
            <a:ext uri="{FF2B5EF4-FFF2-40B4-BE49-F238E27FC236}">
              <a16:creationId xmlns:a16="http://schemas.microsoft.com/office/drawing/2014/main"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a:extLst>
            <a:ext uri="{FF2B5EF4-FFF2-40B4-BE49-F238E27FC236}">
              <a16:creationId xmlns:a16="http://schemas.microsoft.com/office/drawing/2014/main"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a:extLst>
            <a:ext uri="{FF2B5EF4-FFF2-40B4-BE49-F238E27FC236}">
              <a16:creationId xmlns:a16="http://schemas.microsoft.com/office/drawing/2014/main"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a:extLst>
            <a:ext uri="{FF2B5EF4-FFF2-40B4-BE49-F238E27FC236}">
              <a16:creationId xmlns:a16="http://schemas.microsoft.com/office/drawing/2014/main"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a:extLst>
            <a:ext uri="{FF2B5EF4-FFF2-40B4-BE49-F238E27FC236}">
              <a16:creationId xmlns:a16="http://schemas.microsoft.com/office/drawing/2014/main"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a:extLst>
            <a:ext uri="{FF2B5EF4-FFF2-40B4-BE49-F238E27FC236}">
              <a16:creationId xmlns:a16="http://schemas.microsoft.com/office/drawing/2014/main"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person displayName="McArthur, Amy Roder" id="{1046D25D-DC2F-4C42-BB98-FC9FD384232B}" userId="S::aroder2@uic.edu::7f68b12c-6d02-4458-ab37-d22d976bff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1" dT="2020-06-19T19:32:52.79" personId="{1046D25D-DC2F-4C42-BB98-FC9FD384232B}" id="{0CB7D58E-890B-784A-91EB-7E0E72890370}">
    <text>review this section to make sure we have looked at the data points relevant to each other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edicaid.gov/medicaid/ltss/downloads/ltss-expenditures-2014.pdf" TargetMode="External"/><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cms.gov/Medicare/Provider-Enrollment-and-Certification/CertificationandComplianc/Downloads/nursinghomedatacompendium_508-2015.pdf" TargetMode="External"/><Relationship Id="rId7" Type="http://schemas.openxmlformats.org/officeDocument/2006/relationships/vmlDrawing" Target="../drawings/vmlDrawing1.vml"/><Relationship Id="rId2" Type="http://schemas.openxmlformats.org/officeDocument/2006/relationships/hyperlink" Target="../../../Library/Application%20Support/Box/Box%20Edit/Documents/AppData/Local/Temp/MFP%202016%20Cross%20State%20Report.pdf%20%20published%20by%20mathematica" TargetMode="External"/><Relationship Id="rId1" Type="http://schemas.openxmlformats.org/officeDocument/2006/relationships/hyperlink" Target="http://files.kff.org/attachment/Report-Medicaid-Home-and-Community-Based-Services" TargetMode="External"/><Relationship Id="rId6" Type="http://schemas.openxmlformats.org/officeDocument/2006/relationships/printerSettings" Target="../printerSettings/printerSettings3.bin"/><Relationship Id="rId5" Type="http://schemas.openxmlformats.org/officeDocument/2006/relationships/hyperlink" Target="https://www.kff.org/health-reform/state-indicator/waiting-lists-for-hcbs-waivers/?currentTimeframe=0&amp;selectedDistributions=total&amp;sortModel=%7B%22colId%22:%22Location%22,%22sort%22:%22asc%22%7D" TargetMode="External"/><Relationship Id="rId4" Type="http://schemas.openxmlformats.org/officeDocument/2006/relationships/hyperlink" Target="https://www.medicaid.gov/sites/default/files/2019-12/ltssexpenditures2016.pdf" TargetMode="External"/><Relationship Id="rId9"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s.gov/Research-Statistics-Data-and-Systems/Statistics-Trends-and-Reports/CMSProgramStatistics/2017/2017_Enrollment.html" TargetMode="External"/><Relationship Id="rId3" Type="http://schemas.openxmlformats.org/officeDocument/2006/relationships/hyperlink" Target="https://www.huduser.gov/portal/datasets/picture/yearlydata.html" TargetMode="External"/><Relationship Id="rId7" Type="http://schemas.openxmlformats.org/officeDocument/2006/relationships/hyperlink" Target="https://smlr.rutgers.edu/sites/default/files/documents/PressReleases/kruse_and_schur_-_2016_disability_turnout.pdf" TargetMode="External"/><Relationship Id="rId2" Type="http://schemas.openxmlformats.org/officeDocument/2006/relationships/hyperlink" Target="https://www.cms.gov/research-statistics-data-and-systems/statistics-trends-and-reports/medicaremedicaidstatsupp/2013.html"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6" Type="http://schemas.openxmlformats.org/officeDocument/2006/relationships/hyperlink" Target="https://ucr.fbi.gov/crime-in-the-u.s/2016/crime-in-the-u.s.-2016" TargetMode="External"/><Relationship Id="rId5" Type="http://schemas.openxmlformats.org/officeDocument/2006/relationships/hyperlink" Target="http://www.walkscore.com/" TargetMode="External"/><Relationship Id="rId4" Type="http://schemas.openxmlformats.org/officeDocument/2006/relationships/hyperlink" Target="https://pic.hud.gov/pic/RCRPublic/rcrmain.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tacinc.org/knowledge-resources/priced-out-findings/" TargetMode="External"/><Relationship Id="rId7" Type="http://schemas.openxmlformats.org/officeDocument/2006/relationships/comments" Target="../comments2.xml"/><Relationship Id="rId2" Type="http://schemas.openxmlformats.org/officeDocument/2006/relationships/hyperlink" Target="https://reports.nlihc.org/sites/default/files/oor/OOR_2019.pdf" TargetMode="External"/><Relationship Id="rId1" Type="http://schemas.openxmlformats.org/officeDocument/2006/relationships/hyperlink" Target="https://www.ssa.gov/policy/docs/statcomps/di_asr/" TargetMode="External"/><Relationship Id="rId6" Type="http://schemas.openxmlformats.org/officeDocument/2006/relationships/vmlDrawing" Target="../drawings/vmlDrawing2.vml"/><Relationship Id="rId5" Type="http://schemas.openxmlformats.org/officeDocument/2006/relationships/printerSettings" Target="../printerSettings/printerSettings5.bin"/><Relationship Id="rId4" Type="http://schemas.openxmlformats.org/officeDocument/2006/relationships/hyperlink" Target="https://www.ssa.gov/policy/docs/statcomps/di_a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BD108"/>
  <sheetViews>
    <sheetView topLeftCell="B1" zoomScaleNormal="100" workbookViewId="0">
      <pane xSplit="8" ySplit="12" topLeftCell="J13" activePane="bottomRight" state="frozen"/>
      <selection pane="topRight" activeCell="J1" sqref="J1"/>
      <selection pane="bottomLeft" activeCell="B11" sqref="B11"/>
      <selection pane="bottomRight" activeCell="D3" sqref="D3"/>
    </sheetView>
  </sheetViews>
  <sheetFormatPr baseColWidth="10" defaultColWidth="8.83203125" defaultRowHeight="15" x14ac:dyDescent="0.2"/>
  <cols>
    <col min="1" max="1" width="18.6640625" bestFit="1" customWidth="1"/>
    <col min="3" max="3" width="19.1640625" bestFit="1" customWidth="1"/>
    <col min="4" max="4" width="10" bestFit="1" customWidth="1"/>
    <col min="8" max="8" width="12.5" bestFit="1" customWidth="1"/>
    <col min="9" max="9" width="11.5" bestFit="1" customWidth="1"/>
    <col min="13" max="13" width="14.5" style="101" customWidth="1"/>
    <col min="29" max="29" width="10" bestFit="1" customWidth="1"/>
    <col min="42" max="42" width="10.5" customWidth="1"/>
    <col min="44" max="44" width="10.83203125" customWidth="1"/>
  </cols>
  <sheetData>
    <row r="1" spans="1:56" s="83" customFormat="1" x14ac:dyDescent="0.2">
      <c r="D1" s="263" t="s">
        <v>0</v>
      </c>
      <c r="E1" s="263"/>
      <c r="F1" s="263"/>
      <c r="G1" s="263"/>
      <c r="H1" s="263"/>
      <c r="I1" s="263"/>
      <c r="J1" s="263"/>
      <c r="K1" s="263"/>
      <c r="L1" s="263"/>
      <c r="M1" s="264" t="s">
        <v>1</v>
      </c>
      <c r="N1" s="264"/>
      <c r="O1" s="264"/>
      <c r="P1" s="264"/>
      <c r="Q1" s="264"/>
      <c r="R1" s="264"/>
      <c r="S1" s="264"/>
      <c r="T1" s="264"/>
      <c r="U1" s="264"/>
      <c r="V1" s="264"/>
      <c r="W1" s="264"/>
      <c r="X1" s="264"/>
      <c r="Y1" s="264"/>
      <c r="Z1" s="264"/>
      <c r="AA1" s="264"/>
      <c r="AB1" s="264"/>
      <c r="AC1" s="264" t="s">
        <v>2</v>
      </c>
      <c r="AD1" s="264"/>
      <c r="AE1" s="264"/>
      <c r="AF1" s="264"/>
      <c r="AG1" s="264"/>
      <c r="AH1" s="264"/>
      <c r="AI1" s="264"/>
      <c r="AJ1" s="264"/>
      <c r="AK1" s="264"/>
      <c r="AL1" s="264"/>
      <c r="AM1" s="264"/>
      <c r="AN1" s="264"/>
      <c r="AO1" s="264"/>
      <c r="AP1" s="257" t="s">
        <v>3</v>
      </c>
      <c r="AQ1" s="258"/>
      <c r="AR1" s="258"/>
      <c r="AS1" s="258"/>
      <c r="AT1" s="258"/>
      <c r="AU1" s="258"/>
      <c r="AV1" s="258"/>
      <c r="AW1" s="259"/>
    </row>
    <row r="2" spans="1:56" s="83" customFormat="1" x14ac:dyDescent="0.2">
      <c r="D2" s="260" t="s">
        <v>4</v>
      </c>
      <c r="E2" s="261"/>
      <c r="F2" s="261"/>
      <c r="G2" s="261"/>
      <c r="H2" s="261"/>
      <c r="I2" s="262"/>
      <c r="J2" s="260" t="s">
        <v>5</v>
      </c>
      <c r="K2" s="261"/>
      <c r="L2" s="262"/>
      <c r="M2" s="265" t="s">
        <v>4</v>
      </c>
      <c r="N2" s="265"/>
      <c r="O2" s="265"/>
      <c r="P2" s="265"/>
      <c r="Q2" s="265"/>
      <c r="R2" s="265"/>
      <c r="S2" s="265"/>
      <c r="T2" s="265"/>
      <c r="U2" s="265"/>
      <c r="V2" s="265"/>
      <c r="W2" s="265"/>
      <c r="X2" s="265" t="s">
        <v>5</v>
      </c>
      <c r="Y2" s="265"/>
      <c r="Z2" s="265"/>
      <c r="AA2" s="265"/>
      <c r="AB2" s="265"/>
      <c r="AC2" s="260" t="s">
        <v>4</v>
      </c>
      <c r="AD2" s="261"/>
      <c r="AE2" s="261"/>
      <c r="AF2" s="261"/>
      <c r="AG2" s="261"/>
      <c r="AH2" s="261"/>
      <c r="AI2" s="262"/>
      <c r="AJ2" s="260" t="s">
        <v>5</v>
      </c>
      <c r="AK2" s="258"/>
      <c r="AL2" s="258"/>
      <c r="AM2" s="258"/>
      <c r="AN2" s="258"/>
      <c r="AO2" s="259"/>
      <c r="AP2" s="254" t="s">
        <v>4</v>
      </c>
      <c r="AQ2" s="255"/>
      <c r="AR2" s="255"/>
      <c r="AS2" s="256"/>
      <c r="AT2" s="257" t="s">
        <v>5</v>
      </c>
      <c r="AU2" s="258"/>
      <c r="AV2" s="258"/>
      <c r="AW2" s="259"/>
    </row>
    <row r="3" spans="1:56" s="83" customFormat="1" ht="135" customHeight="1" x14ac:dyDescent="0.2">
      <c r="A3" s="153" t="s">
        <v>6</v>
      </c>
      <c r="B3" s="154" t="s">
        <v>7</v>
      </c>
      <c r="C3" s="155" t="s">
        <v>8</v>
      </c>
      <c r="D3" s="156" t="s">
        <v>9</v>
      </c>
      <c r="E3" s="150" t="s">
        <v>10</v>
      </c>
      <c r="F3" s="150" t="s">
        <v>11</v>
      </c>
      <c r="G3" s="150" t="s">
        <v>12</v>
      </c>
      <c r="H3" s="150" t="s">
        <v>13</v>
      </c>
      <c r="I3" s="150" t="s">
        <v>14</v>
      </c>
      <c r="J3" s="150" t="s">
        <v>15</v>
      </c>
      <c r="K3" s="150" t="s">
        <v>16</v>
      </c>
      <c r="L3" s="150" t="s">
        <v>17</v>
      </c>
      <c r="M3" s="150" t="s">
        <v>18</v>
      </c>
      <c r="N3" s="150" t="s">
        <v>19</v>
      </c>
      <c r="O3" s="150" t="s">
        <v>20</v>
      </c>
      <c r="P3" s="150" t="s">
        <v>21</v>
      </c>
      <c r="Q3" s="157" t="s">
        <v>22</v>
      </c>
      <c r="R3" s="157" t="s">
        <v>23</v>
      </c>
      <c r="S3" s="157" t="s">
        <v>24</v>
      </c>
      <c r="T3" s="157" t="s">
        <v>25</v>
      </c>
      <c r="U3" s="158" t="s">
        <v>26</v>
      </c>
      <c r="V3" s="150" t="s">
        <v>27</v>
      </c>
      <c r="W3" s="150" t="s">
        <v>28</v>
      </c>
      <c r="X3" s="157" t="s">
        <v>29</v>
      </c>
      <c r="Y3" s="157" t="s">
        <v>30</v>
      </c>
      <c r="Z3" s="157" t="s">
        <v>31</v>
      </c>
      <c r="AA3" s="157" t="s">
        <v>32</v>
      </c>
      <c r="AB3" s="157" t="s">
        <v>33</v>
      </c>
      <c r="AC3" s="157" t="s">
        <v>9</v>
      </c>
      <c r="AD3" s="157" t="s">
        <v>34</v>
      </c>
      <c r="AE3" s="157" t="s">
        <v>35</v>
      </c>
      <c r="AF3" s="157" t="s">
        <v>36</v>
      </c>
      <c r="AG3" s="157" t="s">
        <v>37</v>
      </c>
      <c r="AH3" s="157" t="s">
        <v>38</v>
      </c>
      <c r="AI3" s="157" t="s">
        <v>39</v>
      </c>
      <c r="AJ3" s="157" t="s">
        <v>40</v>
      </c>
      <c r="AK3" s="157" t="s">
        <v>41</v>
      </c>
      <c r="AL3" s="157" t="s">
        <v>42</v>
      </c>
      <c r="AM3" s="157" t="s">
        <v>43</v>
      </c>
      <c r="AN3" s="157" t="s">
        <v>44</v>
      </c>
      <c r="AO3" s="157" t="s">
        <v>45</v>
      </c>
      <c r="AP3" s="157" t="s">
        <v>46</v>
      </c>
      <c r="AQ3" s="157" t="s">
        <v>47</v>
      </c>
      <c r="AR3" s="157" t="s">
        <v>48</v>
      </c>
      <c r="AS3" s="157" t="s">
        <v>49</v>
      </c>
      <c r="AT3" s="157" t="s">
        <v>50</v>
      </c>
      <c r="AU3" s="157" t="s">
        <v>51</v>
      </c>
      <c r="AV3" s="157" t="s">
        <v>52</v>
      </c>
      <c r="AW3" s="157" t="s">
        <v>53</v>
      </c>
      <c r="AY3" s="253" t="s">
        <v>54</v>
      </c>
      <c r="AZ3" s="253"/>
      <c r="BA3" s="253"/>
      <c r="BB3" s="253"/>
      <c r="BC3" s="253"/>
      <c r="BD3" s="253"/>
    </row>
    <row r="4" spans="1:56" s="159" customFormat="1" ht="25.5" customHeight="1" x14ac:dyDescent="0.2">
      <c r="A4" s="144"/>
      <c r="B4" s="147"/>
      <c r="C4" s="144" t="s">
        <v>55</v>
      </c>
      <c r="D4" s="266" t="s">
        <v>56</v>
      </c>
      <c r="E4" s="266"/>
      <c r="F4" s="266"/>
      <c r="G4" s="266"/>
      <c r="H4" s="266"/>
      <c r="I4" s="266"/>
      <c r="J4" s="252" t="s">
        <v>57</v>
      </c>
      <c r="K4" s="252"/>
      <c r="L4" s="252"/>
      <c r="M4" s="252" t="s">
        <v>58</v>
      </c>
      <c r="N4" s="252"/>
      <c r="O4" s="252"/>
      <c r="P4" s="252"/>
      <c r="Q4" s="252"/>
      <c r="R4" s="252"/>
      <c r="S4" s="252"/>
      <c r="T4" s="252"/>
      <c r="U4" s="252"/>
      <c r="V4" s="252"/>
      <c r="W4" s="252"/>
      <c r="X4" s="252" t="s">
        <v>57</v>
      </c>
      <c r="Y4" s="252"/>
      <c r="Z4" s="252"/>
      <c r="AA4" s="252"/>
      <c r="AB4" s="252"/>
      <c r="AC4" s="252" t="s">
        <v>59</v>
      </c>
      <c r="AD4" s="252"/>
      <c r="AE4" s="252"/>
      <c r="AF4" s="252"/>
      <c r="AG4" s="252"/>
      <c r="AH4" s="252"/>
      <c r="AI4" s="252"/>
      <c r="AJ4" s="252" t="s">
        <v>57</v>
      </c>
      <c r="AK4" s="252"/>
      <c r="AL4" s="252"/>
      <c r="AM4" s="252"/>
      <c r="AN4" s="252"/>
      <c r="AO4" s="252"/>
      <c r="AP4" s="252" t="s">
        <v>59</v>
      </c>
      <c r="AQ4" s="252"/>
      <c r="AR4" s="252"/>
      <c r="AS4" s="252"/>
      <c r="AT4" s="252" t="s">
        <v>57</v>
      </c>
      <c r="AU4" s="252"/>
      <c r="AV4" s="252"/>
      <c r="AW4" s="252"/>
      <c r="AY4" s="253"/>
      <c r="AZ4" s="253"/>
      <c r="BA4" s="253"/>
      <c r="BB4" s="253"/>
      <c r="BC4" s="253"/>
      <c r="BD4" s="253"/>
    </row>
    <row r="5" spans="1:56" s="159" customFormat="1" ht="24.75" customHeight="1" x14ac:dyDescent="0.2">
      <c r="A5" s="144"/>
      <c r="B5" s="147"/>
      <c r="C5" s="144" t="s">
        <v>60</v>
      </c>
      <c r="D5" s="266" t="s">
        <v>4</v>
      </c>
      <c r="E5" s="266"/>
      <c r="F5" s="266"/>
      <c r="G5" s="266"/>
      <c r="H5" s="266"/>
      <c r="I5" s="266"/>
      <c r="J5" s="252"/>
      <c r="K5" s="252"/>
      <c r="L5" s="252"/>
      <c r="M5" s="252" t="s">
        <v>4</v>
      </c>
      <c r="N5" s="252"/>
      <c r="O5" s="252"/>
      <c r="P5" s="252"/>
      <c r="Q5" s="252"/>
      <c r="R5" s="252"/>
      <c r="S5" s="252"/>
      <c r="T5" s="252"/>
      <c r="U5" s="252"/>
      <c r="V5" s="252"/>
      <c r="W5" s="252"/>
      <c r="X5" s="252"/>
      <c r="Y5" s="252"/>
      <c r="Z5" s="252"/>
      <c r="AA5" s="252"/>
      <c r="AB5" s="252"/>
      <c r="AC5" s="241" t="s">
        <v>4</v>
      </c>
      <c r="AD5" s="252" t="s">
        <v>4</v>
      </c>
      <c r="AE5" s="252"/>
      <c r="AF5" s="252"/>
      <c r="AG5" s="252"/>
      <c r="AH5" s="252"/>
      <c r="AI5" s="252"/>
      <c r="AJ5" s="252"/>
      <c r="AK5" s="252"/>
      <c r="AL5" s="252"/>
      <c r="AM5" s="252"/>
      <c r="AN5" s="252"/>
      <c r="AO5" s="252"/>
      <c r="AP5" s="252" t="s">
        <v>4</v>
      </c>
      <c r="AQ5" s="252"/>
      <c r="AR5" s="252"/>
      <c r="AS5" s="252"/>
      <c r="AT5" s="252"/>
      <c r="AU5" s="252"/>
      <c r="AV5" s="252"/>
      <c r="AW5" s="252"/>
      <c r="AY5" s="253"/>
      <c r="AZ5" s="253"/>
      <c r="BA5" s="253"/>
      <c r="BB5" s="253"/>
      <c r="BC5" s="253"/>
      <c r="BD5" s="253"/>
    </row>
    <row r="6" spans="1:56" s="159" customFormat="1" x14ac:dyDescent="0.2">
      <c r="A6" s="160" t="s">
        <v>61</v>
      </c>
      <c r="B6" s="160"/>
      <c r="C6" s="159" t="s">
        <v>62</v>
      </c>
      <c r="D6" s="159" t="s">
        <v>63</v>
      </c>
      <c r="E6" s="159" t="s">
        <v>64</v>
      </c>
      <c r="F6" s="159" t="s">
        <v>65</v>
      </c>
      <c r="G6" s="159" t="s">
        <v>66</v>
      </c>
      <c r="H6" s="159" t="s">
        <v>67</v>
      </c>
      <c r="I6" s="159" t="s">
        <v>68</v>
      </c>
      <c r="J6" s="161" t="e">
        <f>E6/D6*100</f>
        <v>#VALUE!</v>
      </c>
      <c r="K6" s="161" t="e">
        <f>F6/H6*100</f>
        <v>#VALUE!</v>
      </c>
      <c r="L6" s="161" t="e">
        <f>G6/I6*100</f>
        <v>#VALUE!</v>
      </c>
      <c r="M6" s="159" t="s">
        <v>64</v>
      </c>
      <c r="N6" s="159" t="s">
        <v>69</v>
      </c>
      <c r="O6" s="159" t="s">
        <v>70</v>
      </c>
      <c r="P6" s="162">
        <f>SUM(Q6:U6)</f>
        <v>0</v>
      </c>
      <c r="Q6" s="159" t="s">
        <v>71</v>
      </c>
      <c r="R6" s="159" t="s">
        <v>72</v>
      </c>
      <c r="S6" s="159" t="s">
        <v>73</v>
      </c>
      <c r="T6" s="159" t="s">
        <v>74</v>
      </c>
      <c r="U6" s="159" t="s">
        <v>75</v>
      </c>
      <c r="V6" s="159" t="s">
        <v>76</v>
      </c>
      <c r="W6" s="159" t="s">
        <v>77</v>
      </c>
      <c r="X6" s="161" t="e">
        <f>N6/M6*100</f>
        <v>#VALUE!</v>
      </c>
      <c r="Y6" s="161" t="e">
        <f>O6/M6*100</f>
        <v>#VALUE!</v>
      </c>
      <c r="Z6" s="161" t="e">
        <f>P6/M6*100</f>
        <v>#VALUE!</v>
      </c>
      <c r="AA6" s="161" t="e">
        <f>V6/M6*100</f>
        <v>#VALUE!</v>
      </c>
      <c r="AB6" s="161" t="e">
        <f>W6/M6*100</f>
        <v>#VALUE!</v>
      </c>
      <c r="AC6" s="159" t="s">
        <v>63</v>
      </c>
      <c r="AD6" s="159" t="s">
        <v>78</v>
      </c>
      <c r="AE6" s="159" t="s">
        <v>79</v>
      </c>
      <c r="AF6" s="159" t="s">
        <v>80</v>
      </c>
      <c r="AG6" s="159" t="s">
        <v>81</v>
      </c>
      <c r="AH6" s="159" t="s">
        <v>82</v>
      </c>
      <c r="AI6" s="159" t="s">
        <v>83</v>
      </c>
      <c r="AJ6" s="161" t="e">
        <f>AD6/AC6*100</f>
        <v>#VALUE!</v>
      </c>
      <c r="AK6" s="161" t="e">
        <f>AE6/AC6*100</f>
        <v>#VALUE!</v>
      </c>
      <c r="AL6" s="161" t="e">
        <f>AF6/AC6*100</f>
        <v>#VALUE!</v>
      </c>
      <c r="AM6" s="161" t="e">
        <f t="shared" ref="AM6" si="0">AG6/AC6*100</f>
        <v>#VALUE!</v>
      </c>
      <c r="AN6" s="161" t="e">
        <f>AH6/AC6*100</f>
        <v>#VALUE!</v>
      </c>
      <c r="AO6" s="161" t="e">
        <f>AI6/AC6*100</f>
        <v>#VALUE!</v>
      </c>
      <c r="AP6" s="159" t="s">
        <v>84</v>
      </c>
      <c r="AQ6" s="159" t="s">
        <v>85</v>
      </c>
      <c r="AR6" s="159" t="s">
        <v>86</v>
      </c>
      <c r="AS6" s="159" t="s">
        <v>87</v>
      </c>
      <c r="AT6" s="161" t="e">
        <f>AQ6/AP6*100</f>
        <v>#VALUE!</v>
      </c>
      <c r="AU6" s="161" t="e">
        <f>AS6/AR6*100</f>
        <v>#VALUE!</v>
      </c>
      <c r="AV6" s="161" t="e">
        <f>AQ6/(SUM(AS6,AQ6))*100</f>
        <v>#VALUE!</v>
      </c>
      <c r="AW6" s="161" t="e">
        <f>AS6/(SUM(AS6,AQ6))*100</f>
        <v>#VALUE!</v>
      </c>
      <c r="AY6" s="253"/>
      <c r="AZ6" s="253"/>
      <c r="BA6" s="253"/>
      <c r="BB6" s="253"/>
      <c r="BC6" s="253"/>
      <c r="BD6" s="253"/>
    </row>
    <row r="7" spans="1:56" x14ac:dyDescent="0.2">
      <c r="A7" s="1" t="s">
        <v>88</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53"/>
      <c r="AZ7" s="253"/>
      <c r="BA7" s="253"/>
      <c r="BB7" s="253"/>
      <c r="BC7" s="253"/>
      <c r="BD7" s="253"/>
    </row>
    <row r="8" spans="1:56" x14ac:dyDescent="0.2">
      <c r="A8" s="1" t="s">
        <v>89</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53"/>
      <c r="AZ8" s="253"/>
      <c r="BA8" s="253"/>
      <c r="BB8" s="253"/>
      <c r="BC8" s="253"/>
      <c r="BD8" s="253"/>
    </row>
    <row r="9" spans="1:56" x14ac:dyDescent="0.2">
      <c r="A9" s="1" t="s">
        <v>90</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53"/>
      <c r="AZ9" s="253"/>
      <c r="BA9" s="253"/>
      <c r="BB9" s="253"/>
      <c r="BC9" s="253"/>
      <c r="BD9" s="253"/>
    </row>
    <row r="10" spans="1:56" x14ac:dyDescent="0.2">
      <c r="A10" s="1" t="s">
        <v>91</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53"/>
      <c r="AZ10" s="253"/>
      <c r="BA10" s="253"/>
      <c r="BB10" s="253"/>
      <c r="BC10" s="253"/>
      <c r="BD10" s="253"/>
    </row>
    <row r="11" spans="1:56" x14ac:dyDescent="0.2">
      <c r="A11" s="1" t="s">
        <v>92</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53"/>
      <c r="AZ11" s="253"/>
      <c r="BA11" s="253"/>
      <c r="BB11" s="253"/>
      <c r="BC11" s="253"/>
      <c r="BD11" s="253"/>
    </row>
    <row r="12" spans="1:56" x14ac:dyDescent="0.2">
      <c r="A12" s="1" t="s">
        <v>93</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53"/>
      <c r="AZ12" s="253"/>
      <c r="BA12" s="253"/>
      <c r="BB12" s="253"/>
      <c r="BC12" s="253"/>
      <c r="BD12" s="253"/>
    </row>
    <row r="13" spans="1:56" x14ac:dyDescent="0.2">
      <c r="A13" s="1" t="s">
        <v>94</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53"/>
      <c r="AZ13" s="253"/>
      <c r="BA13" s="253"/>
      <c r="BB13" s="253"/>
      <c r="BC13" s="253"/>
      <c r="BD13" s="253"/>
    </row>
    <row r="14" spans="1:56" x14ac:dyDescent="0.2">
      <c r="A14" s="1" t="s">
        <v>95</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53"/>
      <c r="AZ14" s="253"/>
      <c r="BA14" s="253"/>
      <c r="BB14" s="253"/>
      <c r="BC14" s="253"/>
      <c r="BD14" s="253"/>
    </row>
    <row r="15" spans="1:56" x14ac:dyDescent="0.2">
      <c r="A15" s="1" t="s">
        <v>96</v>
      </c>
      <c r="B15" s="1"/>
      <c r="C15" s="28"/>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c r="AX15" s="28"/>
      <c r="AY15" s="28"/>
      <c r="AZ15" s="28"/>
      <c r="BA15" s="28"/>
      <c r="BB15" s="28"/>
      <c r="BC15" s="28"/>
      <c r="BD15" s="28"/>
    </row>
    <row r="16" spans="1:56" x14ac:dyDescent="0.2">
      <c r="A16" s="1" t="s">
        <v>97</v>
      </c>
      <c r="B16" s="1"/>
      <c r="C16" s="28"/>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c r="AX16" s="28"/>
      <c r="AY16" s="28"/>
      <c r="AZ16" s="28"/>
      <c r="BA16" s="28"/>
      <c r="BB16" s="28"/>
      <c r="BC16" s="28"/>
      <c r="BD16" s="28"/>
    </row>
    <row r="17" spans="1:49" x14ac:dyDescent="0.2">
      <c r="A17" s="1" t="s">
        <v>98</v>
      </c>
      <c r="B17" s="1"/>
      <c r="C17" s="28"/>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x14ac:dyDescent="0.2">
      <c r="A18" s="1" t="s">
        <v>99</v>
      </c>
      <c r="B18" s="1"/>
      <c r="C18" s="28"/>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x14ac:dyDescent="0.2">
      <c r="A19" s="1" t="s">
        <v>100</v>
      </c>
      <c r="B19" s="1"/>
      <c r="C19" s="28"/>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x14ac:dyDescent="0.2">
      <c r="A20" s="1" t="s">
        <v>101</v>
      </c>
      <c r="B20" s="1"/>
      <c r="C20" s="28"/>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x14ac:dyDescent="0.2">
      <c r="A21" s="1" t="s">
        <v>102</v>
      </c>
      <c r="B21" s="1"/>
      <c r="C21" s="28"/>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x14ac:dyDescent="0.2">
      <c r="A22" s="1" t="s">
        <v>103</v>
      </c>
      <c r="B22" s="1"/>
      <c r="C22" s="28"/>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x14ac:dyDescent="0.2">
      <c r="A23" s="1" t="s">
        <v>104</v>
      </c>
      <c r="B23" s="1"/>
      <c r="C23" s="28"/>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x14ac:dyDescent="0.2">
      <c r="A24" s="1" t="s">
        <v>105</v>
      </c>
      <c r="B24" s="1"/>
      <c r="C24" s="28"/>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x14ac:dyDescent="0.2">
      <c r="A25" s="1" t="s">
        <v>106</v>
      </c>
      <c r="B25" s="1"/>
      <c r="C25" s="28"/>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x14ac:dyDescent="0.2">
      <c r="A26" s="1" t="s">
        <v>107</v>
      </c>
      <c r="B26" s="1"/>
      <c r="C26" s="28"/>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x14ac:dyDescent="0.2">
      <c r="A27" s="1" t="s">
        <v>108</v>
      </c>
      <c r="B27" s="1"/>
      <c r="C27" s="28"/>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x14ac:dyDescent="0.2">
      <c r="A28" s="1" t="s">
        <v>109</v>
      </c>
      <c r="B28" s="1"/>
      <c r="C28" s="28"/>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x14ac:dyDescent="0.2">
      <c r="A29" s="1" t="s">
        <v>110</v>
      </c>
      <c r="B29" s="1"/>
      <c r="C29" s="28"/>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x14ac:dyDescent="0.2">
      <c r="A30" s="1" t="s">
        <v>111</v>
      </c>
      <c r="B30" s="1"/>
      <c r="C30" s="28"/>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x14ac:dyDescent="0.2">
      <c r="A31" s="1" t="s">
        <v>112</v>
      </c>
      <c r="B31" s="1"/>
      <c r="C31" s="28"/>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x14ac:dyDescent="0.2">
      <c r="A32" s="1" t="s">
        <v>113</v>
      </c>
      <c r="B32" s="1"/>
      <c r="C32" s="28"/>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x14ac:dyDescent="0.2">
      <c r="A33" s="1" t="s">
        <v>114</v>
      </c>
      <c r="B33" s="1"/>
      <c r="C33" s="28"/>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x14ac:dyDescent="0.2">
      <c r="A34" s="1" t="s">
        <v>115</v>
      </c>
      <c r="B34" s="1"/>
      <c r="C34" s="28"/>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x14ac:dyDescent="0.2">
      <c r="A35" s="1" t="s">
        <v>116</v>
      </c>
      <c r="B35" s="1"/>
      <c r="C35" s="28"/>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x14ac:dyDescent="0.2">
      <c r="A36" s="1" t="s">
        <v>117</v>
      </c>
      <c r="B36" s="1"/>
      <c r="C36" s="28"/>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x14ac:dyDescent="0.2">
      <c r="A37" s="1" t="s">
        <v>118</v>
      </c>
      <c r="B37" s="1"/>
      <c r="C37" s="28"/>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x14ac:dyDescent="0.2">
      <c r="A38" s="1" t="s">
        <v>119</v>
      </c>
      <c r="B38" s="1"/>
      <c r="C38" s="28"/>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x14ac:dyDescent="0.2">
      <c r="A39" s="1" t="s">
        <v>120</v>
      </c>
      <c r="B39" s="1"/>
      <c r="C39" s="28"/>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x14ac:dyDescent="0.2">
      <c r="A40" s="1" t="s">
        <v>121</v>
      </c>
      <c r="B40" s="1"/>
      <c r="C40" s="28"/>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x14ac:dyDescent="0.2">
      <c r="A41" s="1" t="s">
        <v>122</v>
      </c>
      <c r="B41" s="1"/>
      <c r="C41" s="28"/>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x14ac:dyDescent="0.2">
      <c r="A42" s="1" t="s">
        <v>123</v>
      </c>
      <c r="B42" s="1"/>
      <c r="C42" s="28"/>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x14ac:dyDescent="0.2">
      <c r="A43" s="1" t="s">
        <v>124</v>
      </c>
      <c r="B43" s="1"/>
      <c r="C43" s="28"/>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x14ac:dyDescent="0.2">
      <c r="A44" s="1" t="s">
        <v>125</v>
      </c>
      <c r="B44" s="1"/>
      <c r="C44" s="28"/>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x14ac:dyDescent="0.2">
      <c r="A45" s="1" t="s">
        <v>126</v>
      </c>
      <c r="B45" s="1"/>
      <c r="C45" s="28"/>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x14ac:dyDescent="0.2">
      <c r="A46" s="1" t="s">
        <v>127</v>
      </c>
      <c r="B46" s="1"/>
      <c r="C46" s="28"/>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x14ac:dyDescent="0.2">
      <c r="A47" s="1" t="s">
        <v>128</v>
      </c>
      <c r="B47" s="1"/>
      <c r="C47" s="28"/>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x14ac:dyDescent="0.2">
      <c r="A48" s="1" t="s">
        <v>129</v>
      </c>
      <c r="B48" s="1"/>
      <c r="C48" s="28"/>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x14ac:dyDescent="0.2">
      <c r="A49" s="1" t="s">
        <v>130</v>
      </c>
      <c r="B49" s="1"/>
      <c r="C49" s="28"/>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x14ac:dyDescent="0.2">
      <c r="A50" s="1" t="s">
        <v>131</v>
      </c>
      <c r="B50" s="1"/>
      <c r="C50" s="28"/>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x14ac:dyDescent="0.2">
      <c r="A51" s="1" t="s">
        <v>132</v>
      </c>
      <c r="B51" s="1"/>
      <c r="C51" s="28"/>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x14ac:dyDescent="0.2">
      <c r="A52" s="1" t="s">
        <v>133</v>
      </c>
      <c r="B52" s="1"/>
      <c r="C52" s="28"/>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x14ac:dyDescent="0.2">
      <c r="A53" s="1" t="s">
        <v>134</v>
      </c>
      <c r="B53" s="1"/>
      <c r="C53" s="28"/>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x14ac:dyDescent="0.2">
      <c r="A54" s="1" t="s">
        <v>135</v>
      </c>
      <c r="B54" s="1"/>
      <c r="C54" s="28"/>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x14ac:dyDescent="0.2">
      <c r="A55" s="1" t="s">
        <v>136</v>
      </c>
      <c r="B55" s="1"/>
      <c r="C55" s="28"/>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x14ac:dyDescent="0.2">
      <c r="A56" s="1" t="s">
        <v>137</v>
      </c>
      <c r="B56" s="1"/>
      <c r="C56" s="28"/>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5" customFormat="1" x14ac:dyDescent="0.2">
      <c r="A57" s="94" t="s">
        <v>138</v>
      </c>
      <c r="B57" s="94"/>
      <c r="D57" s="83"/>
      <c r="E57" s="83"/>
      <c r="F57" s="83"/>
      <c r="G57" s="83"/>
      <c r="H57" s="83"/>
      <c r="I57" s="83"/>
      <c r="J57" s="96"/>
      <c r="K57" s="97"/>
      <c r="L57" s="98"/>
      <c r="M57" s="83"/>
      <c r="N57" s="83"/>
      <c r="O57" s="83"/>
      <c r="P57" s="99"/>
      <c r="Q57" s="83"/>
      <c r="R57" s="83"/>
      <c r="S57" s="83"/>
      <c r="T57" s="83"/>
      <c r="U57" s="83"/>
      <c r="V57" s="83"/>
      <c r="W57" s="83"/>
      <c r="X57" s="96"/>
      <c r="Y57" s="96"/>
      <c r="Z57" s="96"/>
      <c r="AA57" s="96"/>
      <c r="AB57" s="100"/>
      <c r="AC57" s="83"/>
      <c r="AD57" s="83"/>
      <c r="AE57" s="83"/>
      <c r="AF57" s="83"/>
      <c r="AG57" s="83"/>
      <c r="AH57" s="83"/>
      <c r="AI57" s="83"/>
      <c r="AJ57" s="96"/>
      <c r="AK57" s="96"/>
      <c r="AL57" s="96"/>
      <c r="AM57" s="96"/>
      <c r="AN57" s="96"/>
      <c r="AO57" s="100"/>
      <c r="AP57" s="83"/>
      <c r="AQ57" s="83"/>
      <c r="AR57" s="83"/>
      <c r="AS57" s="83"/>
      <c r="AT57" s="96"/>
      <c r="AU57" s="96"/>
      <c r="AV57" s="96"/>
      <c r="AW57" s="96"/>
    </row>
    <row r="58" spans="1:49" x14ac:dyDescent="0.2">
      <c r="A58" s="3" t="s">
        <v>118</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x14ac:dyDescent="0.2">
      <c r="A59" s="3" t="s">
        <v>88</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x14ac:dyDescent="0.2">
      <c r="A60" s="3" t="s">
        <v>120</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x14ac:dyDescent="0.2">
      <c r="A61" s="3" t="s">
        <v>130</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x14ac:dyDescent="0.2">
      <c r="A62" s="6" t="s">
        <v>107</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x14ac:dyDescent="0.2">
      <c r="A63" s="3" t="s">
        <v>105</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x14ac:dyDescent="0.2">
      <c r="A64" s="3" t="s">
        <v>61</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x14ac:dyDescent="0.2">
      <c r="A65" s="6" t="s">
        <v>99</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x14ac:dyDescent="0.2">
      <c r="A66" s="3" t="s">
        <v>100</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x14ac:dyDescent="0.2">
      <c r="A67" s="3" t="s">
        <v>127</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x14ac:dyDescent="0.2">
      <c r="A68" s="3" t="s">
        <v>122</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x14ac:dyDescent="0.2">
      <c r="A69" s="6" t="s">
        <v>92</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x14ac:dyDescent="0.2">
      <c r="A70" s="3" t="s">
        <v>109</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x14ac:dyDescent="0.2">
      <c r="A71" s="3" t="s">
        <v>91</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x14ac:dyDescent="0.2">
      <c r="A72" s="3" t="s">
        <v>120</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x14ac:dyDescent="0.2">
      <c r="A73" s="3" t="s">
        <v>120</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x14ac:dyDescent="0.2">
      <c r="A74" s="3" t="s">
        <v>98</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x14ac:dyDescent="0.2">
      <c r="A75" s="3" t="s">
        <v>130</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x14ac:dyDescent="0.2">
      <c r="A76" s="6" t="s">
        <v>101</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x14ac:dyDescent="0.2">
      <c r="A77" s="3" t="s">
        <v>109</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x14ac:dyDescent="0.2">
      <c r="A78" s="3" t="s">
        <v>115</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x14ac:dyDescent="0.2">
      <c r="A79" s="3" t="s">
        <v>90</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x14ac:dyDescent="0.2">
      <c r="A80" s="3" t="s">
        <v>129</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x14ac:dyDescent="0.2">
      <c r="A81" s="6" t="s">
        <v>136</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x14ac:dyDescent="0.2">
      <c r="A82" s="3" t="s">
        <v>110</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x14ac:dyDescent="0.2">
      <c r="A83" s="3" t="s">
        <v>113</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x14ac:dyDescent="0.2">
      <c r="A84" s="3" t="s">
        <v>61</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x14ac:dyDescent="0.2">
      <c r="A85" s="3" t="s">
        <v>129</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x14ac:dyDescent="0.2">
      <c r="A86" s="3" t="s">
        <v>105</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x14ac:dyDescent="0.2">
      <c r="A87" s="3" t="s">
        <v>91</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x14ac:dyDescent="0.2">
      <c r="A88" s="3" t="s">
        <v>89</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x14ac:dyDescent="0.2">
      <c r="A89" s="3" t="s">
        <v>125</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x14ac:dyDescent="0.2">
      <c r="A90" s="6" t="s">
        <v>124</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x14ac:dyDescent="0.2">
      <c r="A91" s="3" t="s">
        <v>120</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x14ac:dyDescent="0.2">
      <c r="A92" s="6" t="s">
        <v>133</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x14ac:dyDescent="0.2">
      <c r="A93" s="3" t="s">
        <v>91</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x14ac:dyDescent="0.2">
      <c r="A94" s="3" t="s">
        <v>91</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x14ac:dyDescent="0.2">
      <c r="A95" s="3" t="s">
        <v>131</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x14ac:dyDescent="0.2">
      <c r="A96" s="3" t="s">
        <v>91</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x14ac:dyDescent="0.2">
      <c r="A97" s="3" t="s">
        <v>91</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x14ac:dyDescent="0.2">
      <c r="A98" s="6" t="s">
        <v>134</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x14ac:dyDescent="0.2">
      <c r="A99" s="6" t="s">
        <v>134</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x14ac:dyDescent="0.2">
      <c r="A100" s="3" t="s">
        <v>96</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x14ac:dyDescent="0.2">
      <c r="A101" s="6" t="s">
        <v>134</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x14ac:dyDescent="0.2">
      <c r="A102" s="3" t="s">
        <v>96</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x14ac:dyDescent="0.2">
      <c r="A103" s="3" t="s">
        <v>89</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x14ac:dyDescent="0.2">
      <c r="A104" s="3" t="s">
        <v>123</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6" thickBot="1" x14ac:dyDescent="0.25">
      <c r="A105" s="2" t="s">
        <v>139</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x14ac:dyDescent="0.2">
      <c r="A106" s="5" t="s">
        <v>140</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x14ac:dyDescent="0.2">
      <c r="A108" s="28"/>
      <c r="B108" s="28"/>
      <c r="C108" s="28"/>
      <c r="D108" s="28"/>
      <c r="E108" s="28"/>
      <c r="F108" s="28"/>
      <c r="G108" s="28"/>
      <c r="H108" s="28"/>
      <c r="I108" s="28"/>
      <c r="J108" s="11"/>
      <c r="K108" s="11"/>
      <c r="L108" s="11"/>
      <c r="N108" s="28"/>
      <c r="O108" s="28"/>
      <c r="P108" s="28"/>
      <c r="Q108" s="28"/>
      <c r="R108" s="28"/>
      <c r="S108" s="28"/>
      <c r="T108" s="28"/>
      <c r="U108" s="28"/>
      <c r="V108" s="28"/>
      <c r="W108" s="28"/>
      <c r="X108" s="11"/>
      <c r="Y108" s="11"/>
      <c r="Z108" s="11"/>
      <c r="AA108" s="11"/>
      <c r="AB108" s="11"/>
      <c r="AC108" s="28"/>
      <c r="AD108" s="28"/>
      <c r="AE108" s="28"/>
      <c r="AF108" s="28"/>
      <c r="AG108" s="28"/>
      <c r="AH108" s="28"/>
      <c r="AI108" s="28"/>
      <c r="AJ108" s="11"/>
      <c r="AK108" s="11"/>
      <c r="AL108" s="11"/>
      <c r="AM108" s="11"/>
      <c r="AN108" s="11"/>
      <c r="AO108" s="11"/>
      <c r="AP108" s="28"/>
      <c r="AQ108" s="28"/>
      <c r="AR108" s="28"/>
      <c r="AS108" s="28"/>
      <c r="AT108" s="28"/>
      <c r="AU108" s="28"/>
      <c r="AV108" s="28"/>
      <c r="AW108" s="28"/>
    </row>
  </sheetData>
  <mergeCells count="2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 ref="M4:W4"/>
    <mergeCell ref="M5:W5"/>
    <mergeCell ref="AP4:AS4"/>
    <mergeCell ref="AP5:AS5"/>
    <mergeCell ref="AT4:AW5"/>
    <mergeCell ref="X4:AB5"/>
    <mergeCell ref="AC4:AI4"/>
    <mergeCell ref="AD5:AI5"/>
    <mergeCell ref="AJ4:AO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107"/>
  <sheetViews>
    <sheetView workbookViewId="0">
      <selection activeCell="N5" sqref="N5"/>
    </sheetView>
  </sheetViews>
  <sheetFormatPr baseColWidth="10" defaultColWidth="8.83203125" defaultRowHeight="15" x14ac:dyDescent="0.2"/>
  <cols>
    <col min="1" max="1" width="20.5" style="29" customWidth="1"/>
    <col min="2" max="2" width="7.6640625" style="29" customWidth="1"/>
    <col min="3" max="3" width="18.5" style="29" customWidth="1"/>
    <col min="4" max="4" width="10.6640625" style="30" customWidth="1"/>
    <col min="5" max="5" width="11.5" style="30" customWidth="1"/>
    <col min="6" max="6" width="12" style="30" customWidth="1"/>
    <col min="7" max="7" width="14.33203125" style="30" customWidth="1"/>
    <col min="8" max="8" width="15.5" style="30" customWidth="1"/>
    <col min="9" max="9" width="17.33203125" style="30" customWidth="1"/>
    <col min="10" max="10" width="12.5" style="30" customWidth="1"/>
    <col min="11" max="12" width="13.1640625" style="30" customWidth="1"/>
    <col min="13" max="13" width="15.6640625" style="30" customWidth="1"/>
    <col min="14" max="14" width="16.1640625" style="30" customWidth="1"/>
  </cols>
  <sheetData>
    <row r="1" spans="1:14" s="52" customFormat="1" ht="15" customHeight="1" x14ac:dyDescent="0.2">
      <c r="A1" s="77"/>
      <c r="B1" s="69"/>
      <c r="C1" s="70"/>
      <c r="D1" s="268" t="s">
        <v>141</v>
      </c>
      <c r="E1" s="268"/>
      <c r="F1" s="268"/>
      <c r="G1" s="283" t="s">
        <v>142</v>
      </c>
      <c r="H1" s="284"/>
      <c r="I1" s="285"/>
      <c r="J1" s="267" t="s">
        <v>143</v>
      </c>
      <c r="K1" s="268"/>
      <c r="L1" s="268"/>
      <c r="M1" s="268"/>
      <c r="N1" s="269"/>
    </row>
    <row r="2" spans="1:14" s="52" customFormat="1" ht="32.25" customHeight="1" x14ac:dyDescent="0.2">
      <c r="A2" s="77"/>
      <c r="B2" s="69"/>
      <c r="C2" s="70"/>
      <c r="D2" s="270" t="s">
        <v>144</v>
      </c>
      <c r="E2" s="271"/>
      <c r="F2" s="272"/>
      <c r="G2" s="273" t="s">
        <v>145</v>
      </c>
      <c r="H2" s="273"/>
      <c r="I2" s="242" t="s">
        <v>146</v>
      </c>
      <c r="J2" s="271" t="s">
        <v>147</v>
      </c>
      <c r="K2" s="272"/>
      <c r="L2" s="124" t="s">
        <v>148</v>
      </c>
      <c r="M2" s="242" t="s">
        <v>149</v>
      </c>
      <c r="N2" s="242" t="s">
        <v>150</v>
      </c>
    </row>
    <row r="3" spans="1:14" s="53" customFormat="1" ht="75" customHeight="1" x14ac:dyDescent="0.2">
      <c r="A3" s="110" t="s">
        <v>6</v>
      </c>
      <c r="B3" s="110" t="s">
        <v>151</v>
      </c>
      <c r="C3" s="110" t="s">
        <v>8</v>
      </c>
      <c r="D3" s="111" t="s">
        <v>152</v>
      </c>
      <c r="E3" s="111" t="s">
        <v>153</v>
      </c>
      <c r="F3" s="111" t="s">
        <v>154</v>
      </c>
      <c r="G3" s="112" t="s">
        <v>155</v>
      </c>
      <c r="H3" s="112" t="s">
        <v>156</v>
      </c>
      <c r="I3" s="112" t="s">
        <v>157</v>
      </c>
      <c r="J3" s="113" t="s">
        <v>158</v>
      </c>
      <c r="K3" s="113" t="s">
        <v>159</v>
      </c>
      <c r="L3" s="113" t="s">
        <v>159</v>
      </c>
      <c r="M3" s="113" t="s">
        <v>160</v>
      </c>
      <c r="N3" s="113" t="s">
        <v>161</v>
      </c>
    </row>
    <row r="4" spans="1:14" s="53" customFormat="1" ht="75" customHeight="1" x14ac:dyDescent="0.2">
      <c r="A4" s="114"/>
      <c r="B4" s="114"/>
      <c r="C4" s="114"/>
      <c r="D4" s="277" t="s">
        <v>162</v>
      </c>
      <c r="E4" s="278"/>
      <c r="F4" s="279"/>
      <c r="G4" s="115" t="s">
        <v>163</v>
      </c>
      <c r="H4" s="116"/>
      <c r="I4" s="116" t="s">
        <v>164</v>
      </c>
      <c r="J4" s="116" t="s">
        <v>165</v>
      </c>
      <c r="K4" s="116"/>
      <c r="L4" s="116" t="s">
        <v>166</v>
      </c>
      <c r="M4" s="125" t="s">
        <v>167</v>
      </c>
      <c r="N4" s="117" t="s">
        <v>168</v>
      </c>
    </row>
    <row r="5" spans="1:14" s="53" customFormat="1" ht="75" customHeight="1" x14ac:dyDescent="0.2">
      <c r="A5" s="114"/>
      <c r="B5" s="114"/>
      <c r="C5" s="114"/>
      <c r="D5" s="280" t="s">
        <v>169</v>
      </c>
      <c r="E5" s="281"/>
      <c r="F5" s="282"/>
      <c r="G5" s="118"/>
      <c r="H5" s="119"/>
      <c r="I5" s="119"/>
      <c r="J5" s="119"/>
      <c r="K5" s="119"/>
      <c r="L5" s="126" t="s">
        <v>170</v>
      </c>
      <c r="M5" s="119" t="s">
        <v>171</v>
      </c>
      <c r="N5" s="120" t="s">
        <v>172</v>
      </c>
    </row>
    <row r="6" spans="1:14" s="53" customFormat="1" ht="75" customHeight="1" x14ac:dyDescent="0.2">
      <c r="A6" s="114"/>
      <c r="B6" s="114"/>
      <c r="C6" s="114"/>
      <c r="D6" s="274" t="s">
        <v>173</v>
      </c>
      <c r="E6" s="275"/>
      <c r="F6" s="276"/>
      <c r="G6" s="121"/>
      <c r="H6" s="122"/>
      <c r="I6" s="122"/>
      <c r="J6" s="122"/>
      <c r="K6" s="122"/>
      <c r="L6" s="122"/>
      <c r="M6" s="122"/>
      <c r="N6" s="123"/>
    </row>
    <row r="7" spans="1:14" ht="16" x14ac:dyDescent="0.2">
      <c r="A7" s="78" t="s">
        <v>61</v>
      </c>
      <c r="B7" s="71" t="s">
        <v>174</v>
      </c>
      <c r="C7" s="72"/>
      <c r="D7" s="85">
        <v>4.2</v>
      </c>
      <c r="E7" s="11">
        <v>94.8</v>
      </c>
      <c r="F7" s="11">
        <v>1.001208238812028</v>
      </c>
      <c r="G7" s="60">
        <v>22759</v>
      </c>
      <c r="H7" s="50">
        <v>85.4</v>
      </c>
      <c r="I7" s="54">
        <v>17.399999999999999</v>
      </c>
      <c r="J7" s="86">
        <v>44.8</v>
      </c>
      <c r="K7" s="28">
        <v>38.700000000000003</v>
      </c>
      <c r="L7" s="28"/>
      <c r="M7" s="87">
        <v>2610</v>
      </c>
      <c r="N7" s="93">
        <v>8</v>
      </c>
    </row>
    <row r="8" spans="1:14" ht="16" x14ac:dyDescent="0.2">
      <c r="A8" s="78" t="s">
        <v>88</v>
      </c>
      <c r="B8" s="71" t="s">
        <v>175</v>
      </c>
      <c r="C8" s="72"/>
      <c r="D8" s="11">
        <v>3.6</v>
      </c>
      <c r="E8" s="11">
        <v>93</v>
      </c>
      <c r="F8" s="11">
        <v>3.4</v>
      </c>
      <c r="G8" s="60">
        <v>621</v>
      </c>
      <c r="H8" s="50">
        <v>91.3</v>
      </c>
      <c r="I8" s="54">
        <v>31.324999999999999</v>
      </c>
      <c r="J8" s="86">
        <v>90.2</v>
      </c>
      <c r="K8" s="28">
        <v>67</v>
      </c>
      <c r="L8" s="28"/>
      <c r="M8" s="88">
        <v>982</v>
      </c>
      <c r="N8" s="93">
        <v>0</v>
      </c>
    </row>
    <row r="9" spans="1:14" ht="16" x14ac:dyDescent="0.2">
      <c r="A9" s="78" t="s">
        <v>89</v>
      </c>
      <c r="B9" s="71" t="s">
        <v>176</v>
      </c>
      <c r="C9" s="72"/>
      <c r="D9" s="11">
        <v>3.1</v>
      </c>
      <c r="E9" s="11">
        <v>95.2</v>
      </c>
      <c r="F9" s="11">
        <v>1.7</v>
      </c>
      <c r="G9" s="60">
        <v>11507</v>
      </c>
      <c r="H9" s="50">
        <v>70.400000000000006</v>
      </c>
      <c r="I9" s="54">
        <v>33.200000000000003</v>
      </c>
      <c r="J9" s="86">
        <v>97.7</v>
      </c>
      <c r="K9" s="28">
        <v>68.100000000000009</v>
      </c>
      <c r="L9" s="28"/>
      <c r="M9" s="87" t="s">
        <v>177</v>
      </c>
      <c r="N9" s="93">
        <v>0</v>
      </c>
    </row>
    <row r="10" spans="1:14" ht="16" x14ac:dyDescent="0.2">
      <c r="A10" s="78" t="s">
        <v>90</v>
      </c>
      <c r="B10" s="71" t="s">
        <v>178</v>
      </c>
      <c r="C10" s="72"/>
      <c r="D10" s="11">
        <v>4.9000000000000004</v>
      </c>
      <c r="E10" s="11">
        <v>94.4</v>
      </c>
      <c r="F10" s="11">
        <v>0.7</v>
      </c>
      <c r="G10" s="60">
        <v>18033</v>
      </c>
      <c r="H10" s="50">
        <v>72.8</v>
      </c>
      <c r="I10" s="54">
        <v>18.925000000000001</v>
      </c>
      <c r="J10" s="86">
        <v>56.4</v>
      </c>
      <c r="K10" s="28">
        <v>44.4</v>
      </c>
      <c r="L10" s="28"/>
      <c r="M10" s="87">
        <v>2823</v>
      </c>
      <c r="N10" s="93">
        <v>676</v>
      </c>
    </row>
    <row r="11" spans="1:14" ht="16" x14ac:dyDescent="0.2">
      <c r="A11" s="78" t="s">
        <v>91</v>
      </c>
      <c r="B11" s="71" t="s">
        <v>179</v>
      </c>
      <c r="C11" s="72"/>
      <c r="D11" s="11">
        <v>4.5</v>
      </c>
      <c r="E11" s="11">
        <v>92.9</v>
      </c>
      <c r="F11" s="11">
        <v>2.6</v>
      </c>
      <c r="G11" s="60">
        <v>100065</v>
      </c>
      <c r="H11" s="50">
        <v>84.9</v>
      </c>
      <c r="I11" s="54">
        <v>25.824999999999999</v>
      </c>
      <c r="J11" s="86">
        <v>82.1</v>
      </c>
      <c r="K11" s="28">
        <v>58.5</v>
      </c>
      <c r="L11" s="28"/>
      <c r="M11" s="87">
        <v>5352</v>
      </c>
      <c r="N11" s="93">
        <v>1562</v>
      </c>
    </row>
    <row r="12" spans="1:14" ht="16" x14ac:dyDescent="0.2">
      <c r="A12" s="78" t="s">
        <v>92</v>
      </c>
      <c r="B12" s="71" t="s">
        <v>180</v>
      </c>
      <c r="C12" s="72"/>
      <c r="D12" s="11">
        <v>5.7</v>
      </c>
      <c r="E12" s="11">
        <v>93</v>
      </c>
      <c r="F12" s="11">
        <v>1.3</v>
      </c>
      <c r="G12" s="60">
        <v>13724</v>
      </c>
      <c r="H12" s="50">
        <v>80.5</v>
      </c>
      <c r="I12" s="54">
        <v>23.725000000000001</v>
      </c>
      <c r="J12" s="86">
        <v>71.8</v>
      </c>
      <c r="K12" s="28">
        <v>58.4</v>
      </c>
      <c r="L12" s="28"/>
      <c r="M12" s="87">
        <v>3789</v>
      </c>
      <c r="N12" s="93">
        <v>23</v>
      </c>
    </row>
    <row r="13" spans="1:14" ht="16" x14ac:dyDescent="0.2">
      <c r="A13" s="78" t="s">
        <v>93</v>
      </c>
      <c r="B13" s="71" t="s">
        <v>181</v>
      </c>
      <c r="C13" s="72"/>
      <c r="D13" s="11">
        <v>7.8</v>
      </c>
      <c r="E13" s="11">
        <v>89.5</v>
      </c>
      <c r="F13" s="11">
        <v>2.7</v>
      </c>
      <c r="G13" s="60">
        <v>25493</v>
      </c>
      <c r="H13" s="50">
        <v>88.7</v>
      </c>
      <c r="I13" s="54">
        <v>22.524999999999999</v>
      </c>
      <c r="J13" s="86">
        <v>55.3</v>
      </c>
      <c r="K13" s="28">
        <v>43.2</v>
      </c>
      <c r="L13" s="28"/>
      <c r="M13" s="87">
        <v>1486</v>
      </c>
      <c r="N13" s="93">
        <v>1862</v>
      </c>
    </row>
    <row r="14" spans="1:14" ht="16" x14ac:dyDescent="0.2">
      <c r="A14" s="78" t="s">
        <v>94</v>
      </c>
      <c r="B14" s="71" t="s">
        <v>182</v>
      </c>
      <c r="C14" s="72"/>
      <c r="D14" s="11">
        <v>5.2</v>
      </c>
      <c r="E14" s="11">
        <v>93.5</v>
      </c>
      <c r="F14" s="11">
        <v>1.3</v>
      </c>
      <c r="G14" s="60">
        <v>4266</v>
      </c>
      <c r="H14" s="50">
        <v>86.1</v>
      </c>
      <c r="I14" s="54">
        <v>21.524999999999999</v>
      </c>
      <c r="J14" s="86">
        <v>51.7</v>
      </c>
      <c r="K14" s="28">
        <v>39.4</v>
      </c>
      <c r="L14" s="28"/>
      <c r="M14" s="87">
        <v>0</v>
      </c>
      <c r="N14" s="93">
        <v>173</v>
      </c>
    </row>
    <row r="15" spans="1:14" ht="16.5" customHeight="1" x14ac:dyDescent="0.2">
      <c r="A15" s="78" t="s">
        <v>95</v>
      </c>
      <c r="B15" s="71" t="s">
        <v>139</v>
      </c>
      <c r="C15" s="72"/>
      <c r="D15" s="11">
        <v>5.5</v>
      </c>
      <c r="E15" s="11">
        <v>88.7</v>
      </c>
      <c r="F15" s="11">
        <v>5.8</v>
      </c>
      <c r="G15" s="60">
        <v>2588</v>
      </c>
      <c r="H15" s="50">
        <v>93.4</v>
      </c>
      <c r="I15" s="54">
        <v>21.175000000000001</v>
      </c>
      <c r="J15" s="86">
        <v>71</v>
      </c>
      <c r="K15" s="28">
        <v>52.7</v>
      </c>
      <c r="L15" s="28"/>
      <c r="M15" s="87">
        <v>0</v>
      </c>
      <c r="N15" s="93">
        <v>150</v>
      </c>
    </row>
    <row r="16" spans="1:14" ht="16" x14ac:dyDescent="0.2">
      <c r="A16" s="78" t="s">
        <v>96</v>
      </c>
      <c r="B16" s="71" t="s">
        <v>86</v>
      </c>
      <c r="C16" s="72"/>
      <c r="D16" s="11">
        <v>4.4000000000000004</v>
      </c>
      <c r="E16" s="11">
        <v>94.4</v>
      </c>
      <c r="F16" s="11">
        <v>1.2</v>
      </c>
      <c r="G16" s="60">
        <v>72373</v>
      </c>
      <c r="H16" s="50">
        <v>87.6</v>
      </c>
      <c r="I16" s="54">
        <v>27.3</v>
      </c>
      <c r="J16" s="86">
        <v>54.4</v>
      </c>
      <c r="K16" s="28">
        <v>33.4</v>
      </c>
      <c r="L16" s="28"/>
      <c r="M16" s="87">
        <v>51379</v>
      </c>
      <c r="N16" s="93">
        <v>0</v>
      </c>
    </row>
    <row r="17" spans="1:14" ht="16" x14ac:dyDescent="0.2">
      <c r="A17" s="78" t="s">
        <v>97</v>
      </c>
      <c r="B17" s="71" t="s">
        <v>183</v>
      </c>
      <c r="C17" s="72"/>
      <c r="D17" s="11">
        <v>4.5</v>
      </c>
      <c r="E17" s="11">
        <v>94.5</v>
      </c>
      <c r="F17" s="11">
        <v>1</v>
      </c>
      <c r="G17" s="60">
        <v>27564</v>
      </c>
      <c r="H17" s="50">
        <v>85.3</v>
      </c>
      <c r="I17" s="54">
        <v>17.475000000000001</v>
      </c>
      <c r="J17" s="86">
        <v>46.3</v>
      </c>
      <c r="K17" s="28">
        <v>41.4</v>
      </c>
      <c r="L17" s="28"/>
      <c r="M17" s="87">
        <v>11242</v>
      </c>
      <c r="N17" s="93">
        <v>1679</v>
      </c>
    </row>
    <row r="18" spans="1:14" ht="16" x14ac:dyDescent="0.2">
      <c r="A18" s="78" t="s">
        <v>98</v>
      </c>
      <c r="B18" s="71" t="s">
        <v>184</v>
      </c>
      <c r="C18" s="72"/>
      <c r="D18" s="11">
        <v>4.0999999999999996</v>
      </c>
      <c r="E18" s="11">
        <v>92</v>
      </c>
      <c r="F18" s="11">
        <v>3.8738120375925553</v>
      </c>
      <c r="G18" s="60">
        <v>3012</v>
      </c>
      <c r="H18" s="50">
        <v>91.4</v>
      </c>
      <c r="I18" s="54">
        <v>19.55</v>
      </c>
      <c r="J18" s="86">
        <v>76.900000000000006</v>
      </c>
      <c r="K18" s="28">
        <v>42.9</v>
      </c>
      <c r="L18" s="28"/>
      <c r="M18" s="87">
        <v>0</v>
      </c>
      <c r="N18" s="93">
        <v>276</v>
      </c>
    </row>
    <row r="19" spans="1:14" ht="16" x14ac:dyDescent="0.2">
      <c r="A19" s="78" t="s">
        <v>99</v>
      </c>
      <c r="B19" s="71" t="s">
        <v>185</v>
      </c>
      <c r="C19" s="72"/>
      <c r="D19" s="11">
        <v>4.3</v>
      </c>
      <c r="E19" s="11">
        <v>94.6</v>
      </c>
      <c r="F19" s="11">
        <v>1.1000000000000001</v>
      </c>
      <c r="G19" s="60">
        <v>4276</v>
      </c>
      <c r="H19" s="50">
        <v>69.8</v>
      </c>
      <c r="I19" s="54">
        <v>28.35</v>
      </c>
      <c r="J19" s="86">
        <v>66.7</v>
      </c>
      <c r="K19" s="28">
        <v>41.8</v>
      </c>
      <c r="L19" s="28"/>
      <c r="M19" s="87">
        <v>0</v>
      </c>
      <c r="N19" s="93">
        <v>140</v>
      </c>
    </row>
    <row r="20" spans="1:14" ht="16" x14ac:dyDescent="0.2">
      <c r="A20" s="78" t="s">
        <v>100</v>
      </c>
      <c r="B20" s="71" t="s">
        <v>186</v>
      </c>
      <c r="C20" s="72"/>
      <c r="D20" s="11">
        <v>6.8</v>
      </c>
      <c r="E20" s="11">
        <v>91.7</v>
      </c>
      <c r="F20" s="11">
        <v>1.5</v>
      </c>
      <c r="G20" s="60">
        <v>74564</v>
      </c>
      <c r="H20" s="50">
        <v>78.5</v>
      </c>
      <c r="I20" s="54">
        <v>24.9</v>
      </c>
      <c r="J20" s="86">
        <v>57.2</v>
      </c>
      <c r="K20" s="28">
        <v>41.699999999999996</v>
      </c>
      <c r="L20" s="28"/>
      <c r="M20" s="87">
        <v>33114</v>
      </c>
      <c r="N20" s="93">
        <v>1099</v>
      </c>
    </row>
    <row r="21" spans="1:14" ht="16" x14ac:dyDescent="0.2">
      <c r="A21" s="78" t="s">
        <v>101</v>
      </c>
      <c r="B21" s="71" t="s">
        <v>187</v>
      </c>
      <c r="C21" s="72"/>
      <c r="D21" s="11">
        <v>6</v>
      </c>
      <c r="E21" s="11">
        <v>92.6</v>
      </c>
      <c r="F21" s="11">
        <v>1.4</v>
      </c>
      <c r="G21" s="60">
        <v>39045</v>
      </c>
      <c r="H21" s="50">
        <v>78.5</v>
      </c>
      <c r="I21" s="54">
        <v>21.75</v>
      </c>
      <c r="J21" s="86">
        <v>45.9</v>
      </c>
      <c r="K21" s="28">
        <v>32.700000000000003</v>
      </c>
      <c r="L21" s="28"/>
      <c r="M21" s="87">
        <v>8888</v>
      </c>
      <c r="N21" s="93">
        <v>1055</v>
      </c>
    </row>
    <row r="22" spans="1:14" ht="16" x14ac:dyDescent="0.2">
      <c r="A22" s="78" t="s">
        <v>102</v>
      </c>
      <c r="B22" s="71" t="s">
        <v>188</v>
      </c>
      <c r="C22" s="72"/>
      <c r="D22" s="11">
        <v>8.4</v>
      </c>
      <c r="E22" s="11">
        <v>89.3</v>
      </c>
      <c r="F22" s="11">
        <v>2.2999999999999998</v>
      </c>
      <c r="G22" s="60">
        <v>25165</v>
      </c>
      <c r="H22" s="50">
        <v>79.7</v>
      </c>
      <c r="I22" s="54">
        <v>19.899999999999999</v>
      </c>
      <c r="J22" s="86">
        <v>67</v>
      </c>
      <c r="K22" s="28">
        <v>40.9</v>
      </c>
      <c r="L22" s="28"/>
      <c r="M22" s="87">
        <v>7219</v>
      </c>
      <c r="N22" s="93">
        <v>273</v>
      </c>
    </row>
    <row r="23" spans="1:14" ht="16" x14ac:dyDescent="0.2">
      <c r="A23" s="78" t="s">
        <v>103</v>
      </c>
      <c r="B23" s="71" t="s">
        <v>189</v>
      </c>
      <c r="C23" s="72"/>
      <c r="D23" s="11">
        <v>7.3</v>
      </c>
      <c r="E23" s="11">
        <v>91.4</v>
      </c>
      <c r="F23" s="11">
        <v>1.3</v>
      </c>
      <c r="G23" s="60">
        <v>18497</v>
      </c>
      <c r="H23" s="50">
        <v>82.7</v>
      </c>
      <c r="I23" s="54">
        <v>18.649999999999999</v>
      </c>
      <c r="J23" s="86">
        <v>71.900000000000006</v>
      </c>
      <c r="K23" s="28">
        <v>52</v>
      </c>
      <c r="L23" s="28"/>
      <c r="M23" s="87">
        <v>5441</v>
      </c>
      <c r="N23" s="93">
        <v>1099</v>
      </c>
    </row>
    <row r="24" spans="1:14" ht="16" x14ac:dyDescent="0.2">
      <c r="A24" s="78" t="s">
        <v>104</v>
      </c>
      <c r="B24" s="71" t="s">
        <v>190</v>
      </c>
      <c r="C24" s="72"/>
      <c r="D24" s="11">
        <v>4.7</v>
      </c>
      <c r="E24" s="11">
        <v>94.1</v>
      </c>
      <c r="F24" s="11">
        <v>1.1898282850725421</v>
      </c>
      <c r="G24" s="60">
        <v>22680</v>
      </c>
      <c r="H24" s="50">
        <v>89.6</v>
      </c>
      <c r="I24" s="54">
        <v>19.8</v>
      </c>
      <c r="J24" s="86">
        <v>56.3</v>
      </c>
      <c r="K24" s="28">
        <v>35.4</v>
      </c>
      <c r="L24" s="28"/>
      <c r="M24" s="87">
        <v>453</v>
      </c>
      <c r="N24" s="93">
        <v>509</v>
      </c>
    </row>
    <row r="25" spans="1:14" ht="16" x14ac:dyDescent="0.2">
      <c r="A25" s="78" t="s">
        <v>105</v>
      </c>
      <c r="B25" s="71" t="s">
        <v>191</v>
      </c>
      <c r="C25" s="72"/>
      <c r="D25" s="11">
        <v>4.9000000000000004</v>
      </c>
      <c r="E25" s="11">
        <v>94</v>
      </c>
      <c r="F25" s="11">
        <v>1.1000000000000001</v>
      </c>
      <c r="G25" s="60">
        <v>25522</v>
      </c>
      <c r="H25" s="50">
        <v>72.5</v>
      </c>
      <c r="I25" s="54">
        <v>15.55</v>
      </c>
      <c r="J25" s="86">
        <v>58.9</v>
      </c>
      <c r="K25" s="28">
        <v>36.299999999999997</v>
      </c>
      <c r="L25" s="28"/>
      <c r="M25" s="87">
        <v>57156</v>
      </c>
      <c r="N25" s="93">
        <v>783</v>
      </c>
    </row>
    <row r="26" spans="1:14" ht="16" x14ac:dyDescent="0.2">
      <c r="A26" s="78" t="s">
        <v>106</v>
      </c>
      <c r="B26" s="71" t="s">
        <v>192</v>
      </c>
      <c r="C26" s="72"/>
      <c r="D26" s="11">
        <v>4.3</v>
      </c>
      <c r="E26" s="11">
        <v>93.7</v>
      </c>
      <c r="F26" s="11">
        <v>2.0025946579901985</v>
      </c>
      <c r="G26" s="60">
        <v>6345</v>
      </c>
      <c r="H26" s="50">
        <v>91</v>
      </c>
      <c r="I26" s="54">
        <v>24.225000000000001</v>
      </c>
      <c r="J26" s="86">
        <v>56.8</v>
      </c>
      <c r="K26" s="28">
        <v>50</v>
      </c>
      <c r="L26" s="28"/>
      <c r="M26" s="87">
        <v>1082</v>
      </c>
      <c r="N26" s="93">
        <v>16</v>
      </c>
    </row>
    <row r="27" spans="1:14" ht="16" x14ac:dyDescent="0.2">
      <c r="A27" s="78" t="s">
        <v>107</v>
      </c>
      <c r="B27" s="71" t="s">
        <v>193</v>
      </c>
      <c r="C27" s="72"/>
      <c r="D27" s="11">
        <v>5.8</v>
      </c>
      <c r="E27" s="11">
        <v>92.7</v>
      </c>
      <c r="F27" s="11">
        <v>1.5</v>
      </c>
      <c r="G27" s="60">
        <v>24432</v>
      </c>
      <c r="H27" s="50">
        <v>87.6</v>
      </c>
      <c r="I27" s="54">
        <v>25.15</v>
      </c>
      <c r="J27" s="86">
        <v>54.2</v>
      </c>
      <c r="K27" s="28">
        <v>51.4</v>
      </c>
      <c r="L27" s="28"/>
      <c r="M27" s="87">
        <v>26673</v>
      </c>
      <c r="N27" s="93">
        <v>1899</v>
      </c>
    </row>
    <row r="28" spans="1:14" ht="16" x14ac:dyDescent="0.2">
      <c r="A28" s="78" t="s">
        <v>108</v>
      </c>
      <c r="B28" s="71" t="s">
        <v>194</v>
      </c>
      <c r="C28" s="72"/>
      <c r="D28" s="11">
        <v>6.5</v>
      </c>
      <c r="E28" s="11">
        <v>91.1</v>
      </c>
      <c r="F28" s="11">
        <v>2.4</v>
      </c>
      <c r="G28" s="60">
        <v>42160</v>
      </c>
      <c r="H28" s="50">
        <v>88.3</v>
      </c>
      <c r="I28" s="54">
        <v>22.5</v>
      </c>
      <c r="J28" s="86">
        <v>56.3</v>
      </c>
      <c r="K28" s="28">
        <v>53</v>
      </c>
      <c r="L28" s="28"/>
      <c r="M28" s="87">
        <v>0</v>
      </c>
      <c r="N28" s="93">
        <v>520</v>
      </c>
    </row>
    <row r="29" spans="1:14" ht="16" x14ac:dyDescent="0.2">
      <c r="A29" s="78" t="s">
        <v>109</v>
      </c>
      <c r="B29" s="71" t="s">
        <v>195</v>
      </c>
      <c r="C29" s="72"/>
      <c r="D29" s="11">
        <v>4.2</v>
      </c>
      <c r="E29" s="11">
        <v>94.1</v>
      </c>
      <c r="F29" s="11">
        <v>1.7</v>
      </c>
      <c r="G29" s="60">
        <v>39683</v>
      </c>
      <c r="H29" s="50">
        <v>85</v>
      </c>
      <c r="I29" s="54">
        <v>29.324999999999999</v>
      </c>
      <c r="J29" s="86">
        <v>68</v>
      </c>
      <c r="K29" s="28">
        <v>34.4</v>
      </c>
      <c r="L29" s="28"/>
      <c r="M29" s="87">
        <v>14040</v>
      </c>
      <c r="N29" s="93">
        <v>1807</v>
      </c>
    </row>
    <row r="30" spans="1:14" ht="16" x14ac:dyDescent="0.2">
      <c r="A30" s="78" t="s">
        <v>110</v>
      </c>
      <c r="B30" s="71" t="s">
        <v>196</v>
      </c>
      <c r="C30" s="72"/>
      <c r="D30" s="11">
        <v>6.5</v>
      </c>
      <c r="E30" s="11">
        <v>90.1</v>
      </c>
      <c r="F30" s="11">
        <v>3.4</v>
      </c>
      <c r="G30" s="60">
        <v>28150</v>
      </c>
      <c r="H30" s="50">
        <v>90.6</v>
      </c>
      <c r="I30" s="54">
        <v>21.475000000000001</v>
      </c>
      <c r="J30" s="86">
        <v>80.099999999999994</v>
      </c>
      <c r="K30" s="28">
        <v>71.099999999999994</v>
      </c>
      <c r="L30" s="28"/>
      <c r="M30" s="87">
        <v>4820</v>
      </c>
      <c r="N30" s="93">
        <v>7</v>
      </c>
    </row>
    <row r="31" spans="1:14" ht="16" x14ac:dyDescent="0.2">
      <c r="A31" s="78" t="s">
        <v>111</v>
      </c>
      <c r="B31" s="71" t="s">
        <v>197</v>
      </c>
      <c r="C31" s="72"/>
      <c r="D31" s="11">
        <v>5.0999999999999996</v>
      </c>
      <c r="E31" s="11">
        <v>93.9</v>
      </c>
      <c r="F31" s="11">
        <v>1.0315117208296762</v>
      </c>
      <c r="G31" s="60">
        <v>16342</v>
      </c>
      <c r="H31" s="50">
        <v>88.2</v>
      </c>
      <c r="I31" s="54">
        <v>13.5</v>
      </c>
      <c r="J31" s="86">
        <v>41.8</v>
      </c>
      <c r="K31" s="28">
        <v>23.200000000000003</v>
      </c>
      <c r="L31" s="28"/>
      <c r="M31" s="87">
        <v>8338</v>
      </c>
      <c r="N31" s="93">
        <v>147</v>
      </c>
    </row>
    <row r="32" spans="1:14" ht="16" x14ac:dyDescent="0.2">
      <c r="A32" s="78" t="s">
        <v>112</v>
      </c>
      <c r="B32" s="71" t="s">
        <v>198</v>
      </c>
      <c r="C32" s="72"/>
      <c r="D32" s="11">
        <v>6.7</v>
      </c>
      <c r="E32" s="11">
        <v>91.9</v>
      </c>
      <c r="F32" s="11">
        <v>1.4</v>
      </c>
      <c r="G32" s="60">
        <v>37329</v>
      </c>
      <c r="H32" s="50">
        <v>71.8</v>
      </c>
      <c r="I32" s="54">
        <v>23.9</v>
      </c>
      <c r="J32" s="86">
        <v>71.2</v>
      </c>
      <c r="K32" s="28">
        <v>41.699999999999996</v>
      </c>
      <c r="L32" s="28"/>
      <c r="M32" s="87">
        <v>844</v>
      </c>
      <c r="N32" s="93">
        <v>827</v>
      </c>
    </row>
    <row r="33" spans="1:14" ht="16" x14ac:dyDescent="0.2">
      <c r="A33" s="78" t="s">
        <v>113</v>
      </c>
      <c r="B33" s="71" t="s">
        <v>199</v>
      </c>
      <c r="C33" s="72"/>
      <c r="D33" s="11">
        <v>5.7</v>
      </c>
      <c r="E33" s="11">
        <v>91.8</v>
      </c>
      <c r="F33" s="11">
        <v>2.5</v>
      </c>
      <c r="G33" s="60">
        <v>4729</v>
      </c>
      <c r="H33" s="50">
        <v>69.5</v>
      </c>
      <c r="I33" s="54">
        <v>23.9</v>
      </c>
      <c r="J33" s="86">
        <v>64.8</v>
      </c>
      <c r="K33" s="28">
        <v>52.5</v>
      </c>
      <c r="L33" s="28"/>
      <c r="M33" s="87">
        <v>2747</v>
      </c>
      <c r="N33" s="93">
        <v>0</v>
      </c>
    </row>
    <row r="34" spans="1:14" ht="16" x14ac:dyDescent="0.2">
      <c r="A34" s="78" t="s">
        <v>114</v>
      </c>
      <c r="B34" s="71" t="s">
        <v>200</v>
      </c>
      <c r="C34" s="72"/>
      <c r="D34" s="11">
        <v>7.3</v>
      </c>
      <c r="E34" s="11">
        <v>90.9</v>
      </c>
      <c r="F34" s="11">
        <v>1.8</v>
      </c>
      <c r="G34" s="60">
        <v>12227</v>
      </c>
      <c r="H34" s="50">
        <v>78.3</v>
      </c>
      <c r="I34" s="54">
        <v>22.125</v>
      </c>
      <c r="J34" s="86">
        <v>67.400000000000006</v>
      </c>
      <c r="K34" s="28">
        <v>45.800000000000004</v>
      </c>
      <c r="L34" s="28"/>
      <c r="M34" s="87">
        <v>1401</v>
      </c>
      <c r="N34" s="93">
        <v>328</v>
      </c>
    </row>
    <row r="35" spans="1:14" ht="16" x14ac:dyDescent="0.2">
      <c r="A35" s="78" t="s">
        <v>115</v>
      </c>
      <c r="B35" s="71" t="s">
        <v>201</v>
      </c>
      <c r="C35" s="72"/>
      <c r="D35" s="11">
        <v>3.1</v>
      </c>
      <c r="E35" s="11">
        <v>96</v>
      </c>
      <c r="F35" s="11">
        <v>0.93235590468095286</v>
      </c>
      <c r="G35" s="60">
        <v>4732</v>
      </c>
      <c r="H35" s="50">
        <v>81.599999999999994</v>
      </c>
      <c r="I35" s="54">
        <v>30.375</v>
      </c>
      <c r="J35" s="86">
        <v>70.2</v>
      </c>
      <c r="K35" s="28">
        <v>47.199999999999996</v>
      </c>
      <c r="L35" s="28"/>
      <c r="M35" s="87">
        <v>1185</v>
      </c>
      <c r="N35" s="93">
        <v>59</v>
      </c>
    </row>
    <row r="36" spans="1:14" ht="16" x14ac:dyDescent="0.2">
      <c r="A36" s="78" t="s">
        <v>116</v>
      </c>
      <c r="B36" s="71" t="s">
        <v>202</v>
      </c>
      <c r="C36" s="72"/>
      <c r="D36" s="11">
        <v>5.8</v>
      </c>
      <c r="E36" s="11">
        <v>92.8</v>
      </c>
      <c r="F36" s="11">
        <v>1.4</v>
      </c>
      <c r="G36" s="60">
        <v>6892</v>
      </c>
      <c r="H36" s="50">
        <v>89.7</v>
      </c>
      <c r="I36" s="54">
        <v>18.725000000000001</v>
      </c>
      <c r="J36" s="86">
        <v>60.4</v>
      </c>
      <c r="K36" s="28">
        <v>44.7</v>
      </c>
      <c r="L36" s="28"/>
      <c r="M36" s="87">
        <v>0</v>
      </c>
      <c r="N36" s="93">
        <v>212</v>
      </c>
    </row>
    <row r="37" spans="1:14" ht="16" x14ac:dyDescent="0.2">
      <c r="A37" s="78" t="s">
        <v>117</v>
      </c>
      <c r="B37" s="71" t="s">
        <v>203</v>
      </c>
      <c r="C37" s="72"/>
      <c r="D37" s="11">
        <v>5.8</v>
      </c>
      <c r="E37" s="11">
        <v>92.6</v>
      </c>
      <c r="F37" s="11">
        <v>1.6</v>
      </c>
      <c r="G37" s="60">
        <v>45443</v>
      </c>
      <c r="H37" s="50">
        <v>87.9</v>
      </c>
      <c r="I37" s="54">
        <v>20.475000000000001</v>
      </c>
      <c r="J37" s="86">
        <v>56.8</v>
      </c>
      <c r="K37" s="28">
        <v>28.499999999999996</v>
      </c>
      <c r="L37" s="28"/>
      <c r="M37" s="87">
        <v>50</v>
      </c>
      <c r="N37" s="93">
        <v>1060</v>
      </c>
    </row>
    <row r="38" spans="1:14" ht="16" x14ac:dyDescent="0.2">
      <c r="A38" s="78" t="s">
        <v>118</v>
      </c>
      <c r="B38" s="71" t="s">
        <v>83</v>
      </c>
      <c r="C38" s="72"/>
      <c r="D38" s="11">
        <v>3.6</v>
      </c>
      <c r="E38" s="11">
        <v>95</v>
      </c>
      <c r="F38" s="11">
        <v>1.4</v>
      </c>
      <c r="G38" s="60">
        <v>5447</v>
      </c>
      <c r="H38" s="50">
        <v>82.7</v>
      </c>
      <c r="I38" s="54">
        <v>27.375</v>
      </c>
      <c r="J38" s="86">
        <v>93.7</v>
      </c>
      <c r="K38" s="28">
        <v>90.8</v>
      </c>
      <c r="L38" s="28"/>
      <c r="M38" s="87">
        <v>11239</v>
      </c>
      <c r="N38" s="93">
        <v>0</v>
      </c>
    </row>
    <row r="39" spans="1:14" ht="16" x14ac:dyDescent="0.2">
      <c r="A39" s="78" t="s">
        <v>119</v>
      </c>
      <c r="B39" s="71" t="s">
        <v>204</v>
      </c>
      <c r="C39" s="72"/>
      <c r="D39" s="11">
        <v>6.3</v>
      </c>
      <c r="E39" s="11">
        <v>90.5</v>
      </c>
      <c r="F39" s="11">
        <v>3.2</v>
      </c>
      <c r="G39" s="60">
        <v>107480</v>
      </c>
      <c r="H39" s="50">
        <v>91.8</v>
      </c>
      <c r="I39" s="54">
        <v>20.75</v>
      </c>
      <c r="J39" s="86">
        <v>65.3</v>
      </c>
      <c r="K39" s="28">
        <v>48.6</v>
      </c>
      <c r="L39" s="28"/>
      <c r="M39" s="87" t="s">
        <v>177</v>
      </c>
      <c r="N39" s="93">
        <v>1232</v>
      </c>
    </row>
    <row r="40" spans="1:14" ht="16" x14ac:dyDescent="0.2">
      <c r="A40" s="78" t="s">
        <v>120</v>
      </c>
      <c r="B40" s="71" t="s">
        <v>205</v>
      </c>
      <c r="C40" s="72"/>
      <c r="D40" s="11">
        <v>4.5999999999999996</v>
      </c>
      <c r="E40" s="11">
        <v>93.9</v>
      </c>
      <c r="F40" s="11">
        <v>1.5</v>
      </c>
      <c r="G40" s="60">
        <v>37399</v>
      </c>
      <c r="H40" s="50">
        <v>86.2</v>
      </c>
      <c r="I40" s="54">
        <v>21.625</v>
      </c>
      <c r="J40" s="86">
        <v>72.5</v>
      </c>
      <c r="K40" s="28">
        <v>52.5</v>
      </c>
      <c r="L40" s="28"/>
      <c r="M40" s="87">
        <v>16565</v>
      </c>
      <c r="N40" s="93">
        <v>379</v>
      </c>
    </row>
    <row r="41" spans="1:14" ht="16" x14ac:dyDescent="0.2">
      <c r="A41" s="78" t="s">
        <v>121</v>
      </c>
      <c r="B41" s="71" t="s">
        <v>206</v>
      </c>
      <c r="C41" s="72"/>
      <c r="D41" s="11">
        <v>9.1999999999999993</v>
      </c>
      <c r="E41" s="11">
        <v>87.7</v>
      </c>
      <c r="F41" s="11">
        <v>3.1</v>
      </c>
      <c r="G41" s="60">
        <v>5737</v>
      </c>
      <c r="H41" s="50">
        <v>90.3</v>
      </c>
      <c r="I41" s="54">
        <v>15.35</v>
      </c>
      <c r="J41" s="86">
        <v>52.1</v>
      </c>
      <c r="K41" s="28">
        <v>35.099999999999994</v>
      </c>
      <c r="L41" s="28"/>
      <c r="M41" s="87">
        <v>0</v>
      </c>
      <c r="N41" s="93">
        <v>177</v>
      </c>
    </row>
    <row r="42" spans="1:14" ht="16" x14ac:dyDescent="0.2">
      <c r="A42" s="78" t="s">
        <v>122</v>
      </c>
      <c r="B42" s="71" t="s">
        <v>207</v>
      </c>
      <c r="C42" s="72"/>
      <c r="D42" s="11">
        <v>6.3</v>
      </c>
      <c r="E42" s="11">
        <v>92.3</v>
      </c>
      <c r="F42" s="11">
        <v>1.4</v>
      </c>
      <c r="G42" s="60">
        <v>77702</v>
      </c>
      <c r="H42" s="50">
        <v>85.3</v>
      </c>
      <c r="I42" s="54">
        <v>26.15</v>
      </c>
      <c r="J42" s="86">
        <v>54.8</v>
      </c>
      <c r="K42" s="28">
        <v>37.200000000000003</v>
      </c>
      <c r="L42" s="28"/>
      <c r="M42" s="87">
        <v>37385</v>
      </c>
      <c r="N42" s="93">
        <v>4391</v>
      </c>
    </row>
    <row r="43" spans="1:14" ht="16" x14ac:dyDescent="0.2">
      <c r="A43" s="78" t="s">
        <v>123</v>
      </c>
      <c r="B43" s="71" t="s">
        <v>208</v>
      </c>
      <c r="C43" s="72"/>
      <c r="D43" s="11">
        <v>5.4</v>
      </c>
      <c r="E43" s="11">
        <v>93.4</v>
      </c>
      <c r="F43" s="11">
        <v>1.2</v>
      </c>
      <c r="G43" s="60">
        <v>19694</v>
      </c>
      <c r="H43" s="50">
        <v>67.3</v>
      </c>
      <c r="I43" s="54">
        <v>20.85</v>
      </c>
      <c r="J43" s="86">
        <v>65.2</v>
      </c>
      <c r="K43" s="28">
        <v>42.3</v>
      </c>
      <c r="L43" s="28"/>
      <c r="M43" s="87">
        <v>6994</v>
      </c>
      <c r="N43" s="93">
        <v>536</v>
      </c>
    </row>
    <row r="44" spans="1:14" ht="16" x14ac:dyDescent="0.2">
      <c r="A44" s="78" t="s">
        <v>124</v>
      </c>
      <c r="B44" s="71" t="s">
        <v>209</v>
      </c>
      <c r="C44" s="72"/>
      <c r="D44" s="11">
        <v>3.4</v>
      </c>
      <c r="E44" s="11">
        <v>93.7</v>
      </c>
      <c r="F44" s="11">
        <v>2.9</v>
      </c>
      <c r="G44" s="60">
        <v>6982</v>
      </c>
      <c r="H44" s="50">
        <v>61.4</v>
      </c>
      <c r="I44" s="54">
        <v>33.274999999999999</v>
      </c>
      <c r="J44" s="86">
        <v>82.1</v>
      </c>
      <c r="K44" s="28">
        <v>76.599999999999994</v>
      </c>
      <c r="L44" s="28"/>
      <c r="M44" s="87">
        <v>0</v>
      </c>
      <c r="N44" s="93">
        <v>306</v>
      </c>
    </row>
    <row r="45" spans="1:14" ht="16" x14ac:dyDescent="0.2">
      <c r="A45" s="78" t="s">
        <v>125</v>
      </c>
      <c r="B45" s="71" t="s">
        <v>210</v>
      </c>
      <c r="C45" s="72"/>
      <c r="D45" s="11">
        <v>6.6</v>
      </c>
      <c r="E45" s="11">
        <v>91.4</v>
      </c>
      <c r="F45" s="11">
        <v>2</v>
      </c>
      <c r="G45" s="60">
        <v>80310</v>
      </c>
      <c r="H45" s="50">
        <v>90.4</v>
      </c>
      <c r="I45" s="54">
        <v>20.725000000000001</v>
      </c>
      <c r="J45" s="86">
        <v>53.7</v>
      </c>
      <c r="K45" s="28">
        <v>37.299999999999997</v>
      </c>
      <c r="L45" s="28"/>
      <c r="M45" s="87">
        <v>18410</v>
      </c>
      <c r="N45" s="93">
        <v>1535</v>
      </c>
    </row>
    <row r="46" spans="1:14" ht="16" x14ac:dyDescent="0.2">
      <c r="A46" s="78" t="s">
        <v>126</v>
      </c>
      <c r="B46" s="71" t="s">
        <v>211</v>
      </c>
      <c r="C46" s="72"/>
      <c r="D46" s="11">
        <v>6.7</v>
      </c>
      <c r="E46" s="11">
        <v>90.7</v>
      </c>
      <c r="F46" s="11">
        <v>2.6</v>
      </c>
      <c r="G46" s="60">
        <v>8076</v>
      </c>
      <c r="H46" s="50">
        <v>92.2</v>
      </c>
      <c r="I46" s="54">
        <v>19.925000000000001</v>
      </c>
      <c r="J46" s="86">
        <v>12.9</v>
      </c>
      <c r="K46" s="28">
        <v>39.200000000000003</v>
      </c>
      <c r="L46" s="28"/>
      <c r="M46" s="87" t="s">
        <v>177</v>
      </c>
      <c r="N46" s="93">
        <v>116</v>
      </c>
    </row>
    <row r="47" spans="1:14" ht="16" x14ac:dyDescent="0.2">
      <c r="A47" s="78" t="s">
        <v>127</v>
      </c>
      <c r="B47" s="71" t="s">
        <v>212</v>
      </c>
      <c r="C47" s="72"/>
      <c r="D47" s="11">
        <v>4.2</v>
      </c>
      <c r="E47" s="11">
        <v>94.8</v>
      </c>
      <c r="F47" s="11">
        <v>1</v>
      </c>
      <c r="G47" s="60">
        <v>17143</v>
      </c>
      <c r="H47" s="50">
        <v>89.5</v>
      </c>
      <c r="I47" s="54">
        <v>19.925000000000001</v>
      </c>
      <c r="J47" s="86">
        <v>67</v>
      </c>
      <c r="K47" s="28">
        <v>41.199999999999996</v>
      </c>
      <c r="L47" s="28"/>
      <c r="M47" s="87">
        <v>6004</v>
      </c>
      <c r="N47" s="93">
        <v>17</v>
      </c>
    </row>
    <row r="48" spans="1:14" ht="16" x14ac:dyDescent="0.2">
      <c r="A48" s="79" t="s">
        <v>128</v>
      </c>
      <c r="B48" s="31" t="s">
        <v>213</v>
      </c>
      <c r="C48" s="72"/>
      <c r="D48" s="11">
        <v>8.3000000000000007</v>
      </c>
      <c r="E48" s="11">
        <v>87.2</v>
      </c>
      <c r="F48" s="11">
        <v>4.5</v>
      </c>
      <c r="G48" s="60">
        <v>6448</v>
      </c>
      <c r="H48" s="50">
        <v>100</v>
      </c>
      <c r="I48" s="54">
        <v>17.475000000000001</v>
      </c>
      <c r="J48" s="86">
        <v>65.3</v>
      </c>
      <c r="K48" s="28">
        <v>44.7</v>
      </c>
      <c r="L48" s="28"/>
      <c r="M48" s="87">
        <v>23</v>
      </c>
      <c r="N48" s="93">
        <v>0</v>
      </c>
    </row>
    <row r="49" spans="1:17" ht="16" x14ac:dyDescent="0.2">
      <c r="A49" s="78" t="s">
        <v>129</v>
      </c>
      <c r="B49" s="31" t="s">
        <v>214</v>
      </c>
      <c r="C49" s="72"/>
      <c r="D49" s="11">
        <v>4.5999999999999996</v>
      </c>
      <c r="E49" s="11">
        <v>94.4</v>
      </c>
      <c r="F49" s="11">
        <v>1</v>
      </c>
      <c r="G49" s="60">
        <v>29910</v>
      </c>
      <c r="H49" s="50">
        <v>84.9</v>
      </c>
      <c r="I49" s="54">
        <v>22.975000000000001</v>
      </c>
      <c r="J49" s="86">
        <v>46.7</v>
      </c>
      <c r="K49" s="28">
        <v>42.3</v>
      </c>
      <c r="L49" s="28"/>
      <c r="M49" s="87">
        <v>7165</v>
      </c>
      <c r="N49" s="93">
        <v>801</v>
      </c>
      <c r="O49" s="28"/>
      <c r="P49" s="28"/>
      <c r="Q49" s="28"/>
    </row>
    <row r="50" spans="1:17" ht="16" x14ac:dyDescent="0.2">
      <c r="A50" s="78" t="s">
        <v>130</v>
      </c>
      <c r="B50" s="32" t="s">
        <v>215</v>
      </c>
      <c r="C50" s="72"/>
      <c r="D50" s="11">
        <v>5.4</v>
      </c>
      <c r="E50" s="11">
        <v>93.5</v>
      </c>
      <c r="F50" s="11">
        <v>1.1000000000000001</v>
      </c>
      <c r="G50" s="60">
        <v>92359</v>
      </c>
      <c r="H50" s="50">
        <v>69.900000000000006</v>
      </c>
      <c r="I50" s="54">
        <v>19.975000000000001</v>
      </c>
      <c r="J50" s="86">
        <v>77.5</v>
      </c>
      <c r="K50" s="28">
        <v>51.4</v>
      </c>
      <c r="L50" s="28"/>
      <c r="M50" s="87">
        <v>163146</v>
      </c>
      <c r="N50" s="93">
        <v>8081</v>
      </c>
      <c r="O50" s="28"/>
      <c r="P50" s="28"/>
      <c r="Q50" s="28"/>
    </row>
    <row r="51" spans="1:17" ht="16" x14ac:dyDescent="0.2">
      <c r="A51" s="78" t="s">
        <v>140</v>
      </c>
      <c r="B51" s="33" t="s">
        <v>216</v>
      </c>
      <c r="C51" s="72"/>
      <c r="D51" s="11">
        <v>5.3</v>
      </c>
      <c r="E51" s="11">
        <v>92.9</v>
      </c>
      <c r="F51" s="11">
        <v>1.8</v>
      </c>
      <c r="G51" s="60">
        <v>1366390</v>
      </c>
      <c r="H51" s="50">
        <v>83</v>
      </c>
      <c r="I51" s="54">
        <v>23</v>
      </c>
      <c r="J51" s="89">
        <v>68.400000000000006</v>
      </c>
      <c r="K51" s="28">
        <v>47</v>
      </c>
      <c r="L51" s="28"/>
      <c r="M51" s="87">
        <v>536464</v>
      </c>
      <c r="N51" s="93">
        <v>40693</v>
      </c>
      <c r="O51" s="28"/>
      <c r="P51" s="28"/>
      <c r="Q51" s="28"/>
    </row>
    <row r="52" spans="1:17" ht="16" x14ac:dyDescent="0.2">
      <c r="A52" s="80" t="s">
        <v>131</v>
      </c>
      <c r="B52" s="34" t="s">
        <v>217</v>
      </c>
      <c r="C52" s="73"/>
      <c r="D52" s="11">
        <v>4.2</v>
      </c>
      <c r="E52" s="11">
        <v>94.4</v>
      </c>
      <c r="F52" s="11">
        <v>1.4</v>
      </c>
      <c r="G52" s="60">
        <v>3855</v>
      </c>
      <c r="H52" s="50">
        <v>66.3</v>
      </c>
      <c r="I52" s="54">
        <v>35.274999999999999</v>
      </c>
      <c r="J52" s="86">
        <v>71.400000000000006</v>
      </c>
      <c r="K52" s="28">
        <v>47.4</v>
      </c>
      <c r="L52" s="28"/>
      <c r="M52" s="87">
        <v>2172</v>
      </c>
      <c r="N52" s="93">
        <v>0</v>
      </c>
      <c r="O52" s="28"/>
      <c r="P52" s="28"/>
      <c r="Q52" s="28"/>
    </row>
    <row r="53" spans="1:17" ht="16" x14ac:dyDescent="0.2">
      <c r="A53" s="78" t="s">
        <v>132</v>
      </c>
      <c r="B53" s="35" t="s">
        <v>218</v>
      </c>
      <c r="C53" s="72"/>
      <c r="D53" s="11">
        <v>4.9000000000000004</v>
      </c>
      <c r="E53" s="11">
        <v>92.5</v>
      </c>
      <c r="F53" s="11">
        <v>2.6</v>
      </c>
      <c r="G53" s="60">
        <v>2848</v>
      </c>
      <c r="H53" s="50">
        <v>87.6</v>
      </c>
      <c r="I53" s="54">
        <v>24.55</v>
      </c>
      <c r="J53" s="86">
        <v>61.9</v>
      </c>
      <c r="K53" s="28">
        <v>67.100000000000009</v>
      </c>
      <c r="L53" s="28"/>
      <c r="M53" s="87" t="s">
        <v>177</v>
      </c>
      <c r="N53" s="93">
        <v>84</v>
      </c>
      <c r="O53" s="28"/>
      <c r="P53" s="28"/>
      <c r="Q53" s="28"/>
    </row>
    <row r="54" spans="1:17" ht="16" x14ac:dyDescent="0.2">
      <c r="A54" s="78" t="s">
        <v>219</v>
      </c>
      <c r="B54" s="35" t="s">
        <v>220</v>
      </c>
      <c r="C54" s="74"/>
      <c r="D54" s="11">
        <v>5.0999999999999996</v>
      </c>
      <c r="E54" s="11">
        <v>93.6</v>
      </c>
      <c r="F54" s="11">
        <v>1.3</v>
      </c>
      <c r="G54" s="60">
        <v>28168</v>
      </c>
      <c r="H54" s="50">
        <v>88.2</v>
      </c>
      <c r="I54" s="54">
        <v>24.225000000000001</v>
      </c>
      <c r="J54" s="86">
        <v>57.3</v>
      </c>
      <c r="K54" s="28">
        <v>47.699999999999996</v>
      </c>
      <c r="L54" s="28"/>
      <c r="M54" s="87">
        <v>7779</v>
      </c>
      <c r="N54" s="93">
        <v>647</v>
      </c>
      <c r="O54" s="28"/>
      <c r="P54" s="28"/>
      <c r="Q54" s="28"/>
    </row>
    <row r="55" spans="1:17" ht="16" x14ac:dyDescent="0.2">
      <c r="A55" s="78" t="s">
        <v>221</v>
      </c>
      <c r="B55" s="36" t="s">
        <v>220</v>
      </c>
      <c r="C55" s="72"/>
      <c r="D55" s="11">
        <v>3.8</v>
      </c>
      <c r="E55" s="11">
        <v>93.6</v>
      </c>
      <c r="F55" s="11">
        <v>2.6</v>
      </c>
      <c r="G55" s="60">
        <v>17597</v>
      </c>
      <c r="H55" s="50">
        <v>80.400000000000006</v>
      </c>
      <c r="I55" s="54">
        <v>31.975000000000001</v>
      </c>
      <c r="J55" s="86">
        <v>81</v>
      </c>
      <c r="K55" s="28">
        <v>63.4</v>
      </c>
      <c r="L55" s="28"/>
      <c r="M55" s="87">
        <v>1351</v>
      </c>
      <c r="N55" s="93">
        <v>3453</v>
      </c>
      <c r="O55" s="28"/>
      <c r="P55" s="28"/>
      <c r="Q55" s="28"/>
    </row>
    <row r="56" spans="1:17" ht="16" x14ac:dyDescent="0.2">
      <c r="A56" s="80" t="s">
        <v>222</v>
      </c>
      <c r="B56" s="37" t="s">
        <v>223</v>
      </c>
      <c r="C56" s="72"/>
      <c r="D56" s="11">
        <v>4.4000000000000004</v>
      </c>
      <c r="E56" s="11">
        <v>94.7</v>
      </c>
      <c r="F56" s="11">
        <v>0.9</v>
      </c>
      <c r="G56" s="61">
        <v>7155</v>
      </c>
      <c r="H56" s="49">
        <v>88.1</v>
      </c>
      <c r="I56" s="55">
        <v>22.05</v>
      </c>
      <c r="J56" s="86">
        <v>64.900000000000006</v>
      </c>
      <c r="K56" s="28">
        <v>44.800000000000004</v>
      </c>
      <c r="L56" s="28"/>
      <c r="M56" s="87">
        <v>409</v>
      </c>
      <c r="N56" s="93">
        <v>31</v>
      </c>
      <c r="O56" s="66"/>
      <c r="P56" s="27"/>
      <c r="Q56" s="25"/>
    </row>
    <row r="57" spans="1:17" ht="16" x14ac:dyDescent="0.2">
      <c r="A57" s="38" t="s">
        <v>136</v>
      </c>
      <c r="B57" s="39" t="s">
        <v>224</v>
      </c>
      <c r="C57" s="73"/>
      <c r="D57" s="11">
        <v>6.3</v>
      </c>
      <c r="E57" s="11">
        <v>91.6</v>
      </c>
      <c r="F57" s="11">
        <v>2.1</v>
      </c>
      <c r="G57" s="62">
        <v>29467</v>
      </c>
      <c r="H57" s="49">
        <v>83.1</v>
      </c>
      <c r="I57" s="55">
        <v>24.225000000000001</v>
      </c>
      <c r="J57" s="86">
        <v>73.3</v>
      </c>
      <c r="K57" s="28">
        <v>59.099999999999994</v>
      </c>
      <c r="L57" s="28"/>
      <c r="M57" s="87">
        <v>3963</v>
      </c>
      <c r="N57" s="93">
        <v>658</v>
      </c>
      <c r="O57" s="66"/>
      <c r="P57" s="27"/>
      <c r="Q57" s="25"/>
    </row>
    <row r="58" spans="1:17" ht="16" x14ac:dyDescent="0.2">
      <c r="A58" s="40" t="s">
        <v>137</v>
      </c>
      <c r="B58" s="41" t="s">
        <v>225</v>
      </c>
      <c r="C58" s="72"/>
      <c r="D58" s="11">
        <v>5</v>
      </c>
      <c r="E58" s="11">
        <v>93.8</v>
      </c>
      <c r="F58" s="11">
        <v>1.2</v>
      </c>
      <c r="G58" s="63">
        <v>2395</v>
      </c>
      <c r="H58" s="42">
        <v>81.599999999999994</v>
      </c>
      <c r="I58" s="56">
        <v>20.875</v>
      </c>
      <c r="J58" s="86">
        <v>70.3</v>
      </c>
      <c r="K58" s="28">
        <v>52.5</v>
      </c>
      <c r="L58" s="28"/>
      <c r="M58" s="88">
        <v>745</v>
      </c>
      <c r="N58" s="92">
        <v>0</v>
      </c>
      <c r="O58" s="67"/>
      <c r="P58" s="26"/>
      <c r="Q58" s="25"/>
    </row>
    <row r="59" spans="1:17" ht="17" thickBot="1" x14ac:dyDescent="0.25">
      <c r="A59" s="45" t="s">
        <v>138</v>
      </c>
      <c r="B59" s="46" t="s">
        <v>226</v>
      </c>
      <c r="C59" s="75"/>
      <c r="D59" s="68" t="s">
        <v>177</v>
      </c>
      <c r="E59" s="47" t="s">
        <v>177</v>
      </c>
      <c r="F59" s="90" t="s">
        <v>177</v>
      </c>
      <c r="G59" s="64" t="s">
        <v>177</v>
      </c>
      <c r="H59" s="48" t="s">
        <v>177</v>
      </c>
      <c r="I59" s="57" t="s">
        <v>177</v>
      </c>
      <c r="J59" s="68" t="s">
        <v>177</v>
      </c>
      <c r="K59" s="47" t="s">
        <v>177</v>
      </c>
      <c r="L59" s="68"/>
      <c r="M59" s="91" t="s">
        <v>177</v>
      </c>
      <c r="N59" s="57" t="s">
        <v>177</v>
      </c>
      <c r="O59" s="67"/>
      <c r="P59" s="26"/>
      <c r="Q59" s="25"/>
    </row>
    <row r="60" spans="1:17" ht="16" x14ac:dyDescent="0.2">
      <c r="A60" s="81" t="s">
        <v>118</v>
      </c>
      <c r="B60" s="43" t="s">
        <v>83</v>
      </c>
      <c r="C60" s="76" t="s">
        <v>227</v>
      </c>
      <c r="D60" s="58" t="s">
        <v>177</v>
      </c>
      <c r="E60" s="44" t="s">
        <v>177</v>
      </c>
      <c r="F60" s="44" t="s">
        <v>177</v>
      </c>
      <c r="G60" s="65" t="s">
        <v>177</v>
      </c>
      <c r="H60" s="58" t="s">
        <v>177</v>
      </c>
      <c r="I60" s="59" t="s">
        <v>177</v>
      </c>
      <c r="J60" s="65" t="s">
        <v>177</v>
      </c>
      <c r="K60" s="58" t="s">
        <v>177</v>
      </c>
      <c r="L60" s="58"/>
      <c r="M60" s="58" t="s">
        <v>177</v>
      </c>
      <c r="N60" s="59" t="s">
        <v>177</v>
      </c>
      <c r="O60" s="28"/>
      <c r="P60" s="28"/>
      <c r="Q60" s="28"/>
    </row>
    <row r="61" spans="1:17" ht="16" x14ac:dyDescent="0.2">
      <c r="A61" s="78" t="s">
        <v>88</v>
      </c>
      <c r="B61" s="71" t="s">
        <v>175</v>
      </c>
      <c r="C61" s="74" t="s">
        <v>228</v>
      </c>
      <c r="D61" s="44" t="s">
        <v>177</v>
      </c>
      <c r="E61" s="44" t="s">
        <v>177</v>
      </c>
      <c r="F61" s="44" t="s">
        <v>177</v>
      </c>
      <c r="G61" s="65" t="s">
        <v>177</v>
      </c>
      <c r="H61" s="58" t="s">
        <v>177</v>
      </c>
      <c r="I61" s="59" t="s">
        <v>177</v>
      </c>
      <c r="J61" s="65" t="s">
        <v>177</v>
      </c>
      <c r="K61" s="58" t="s">
        <v>177</v>
      </c>
      <c r="L61" s="58"/>
      <c r="M61" s="58" t="s">
        <v>177</v>
      </c>
      <c r="N61" s="59" t="s">
        <v>177</v>
      </c>
      <c r="O61" s="28"/>
      <c r="P61" s="28"/>
      <c r="Q61" s="28"/>
    </row>
    <row r="62" spans="1:17" ht="16" x14ac:dyDescent="0.2">
      <c r="A62" s="78" t="s">
        <v>120</v>
      </c>
      <c r="B62" s="71" t="s">
        <v>205</v>
      </c>
      <c r="C62" s="72" t="s">
        <v>229</v>
      </c>
      <c r="D62" s="44" t="s">
        <v>177</v>
      </c>
      <c r="E62" s="44" t="s">
        <v>177</v>
      </c>
      <c r="F62" s="44" t="s">
        <v>177</v>
      </c>
      <c r="G62" s="65" t="s">
        <v>177</v>
      </c>
      <c r="H62" s="58" t="s">
        <v>177</v>
      </c>
      <c r="I62" s="59" t="s">
        <v>177</v>
      </c>
      <c r="J62" s="65" t="s">
        <v>177</v>
      </c>
      <c r="K62" s="58" t="s">
        <v>177</v>
      </c>
      <c r="L62" s="58"/>
      <c r="M62" s="58" t="s">
        <v>177</v>
      </c>
      <c r="N62" s="59" t="s">
        <v>177</v>
      </c>
      <c r="O62" s="28"/>
      <c r="P62" s="28"/>
      <c r="Q62" s="28"/>
    </row>
    <row r="63" spans="1:17" ht="16" x14ac:dyDescent="0.2">
      <c r="A63" s="78" t="s">
        <v>130</v>
      </c>
      <c r="B63" s="71" t="s">
        <v>215</v>
      </c>
      <c r="C63" s="72" t="s">
        <v>230</v>
      </c>
      <c r="D63" s="44" t="s">
        <v>177</v>
      </c>
      <c r="E63" s="44" t="s">
        <v>177</v>
      </c>
      <c r="F63" s="44" t="s">
        <v>177</v>
      </c>
      <c r="G63" s="65" t="s">
        <v>177</v>
      </c>
      <c r="H63" s="58" t="s">
        <v>177</v>
      </c>
      <c r="I63" s="59" t="s">
        <v>177</v>
      </c>
      <c r="J63" s="65" t="s">
        <v>177</v>
      </c>
      <c r="K63" s="58" t="s">
        <v>177</v>
      </c>
      <c r="L63" s="58"/>
      <c r="M63" s="58" t="s">
        <v>177</v>
      </c>
      <c r="N63" s="59" t="s">
        <v>177</v>
      </c>
      <c r="O63" s="28"/>
      <c r="P63" s="28"/>
      <c r="Q63" s="28"/>
    </row>
    <row r="64" spans="1:17" ht="16" x14ac:dyDescent="0.2">
      <c r="A64" s="78" t="s">
        <v>107</v>
      </c>
      <c r="B64" s="71" t="s">
        <v>193</v>
      </c>
      <c r="C64" s="72" t="s">
        <v>231</v>
      </c>
      <c r="D64" s="44" t="s">
        <v>177</v>
      </c>
      <c r="E64" s="44" t="s">
        <v>177</v>
      </c>
      <c r="F64" s="44" t="s">
        <v>177</v>
      </c>
      <c r="G64" s="65" t="s">
        <v>177</v>
      </c>
      <c r="H64" s="58" t="s">
        <v>177</v>
      </c>
      <c r="I64" s="59" t="s">
        <v>177</v>
      </c>
      <c r="J64" s="65" t="s">
        <v>177</v>
      </c>
      <c r="K64" s="58" t="s">
        <v>177</v>
      </c>
      <c r="L64" s="58"/>
      <c r="M64" s="58" t="s">
        <v>177</v>
      </c>
      <c r="N64" s="59" t="s">
        <v>177</v>
      </c>
      <c r="O64" s="28"/>
      <c r="P64" s="28"/>
      <c r="Q64" s="28"/>
    </row>
    <row r="65" spans="1:14" ht="16" x14ac:dyDescent="0.2">
      <c r="A65" s="78" t="s">
        <v>105</v>
      </c>
      <c r="B65" s="71" t="s">
        <v>191</v>
      </c>
      <c r="C65" s="72" t="s">
        <v>232</v>
      </c>
      <c r="D65" s="44" t="s">
        <v>177</v>
      </c>
      <c r="E65" s="44" t="s">
        <v>177</v>
      </c>
      <c r="F65" s="44" t="s">
        <v>177</v>
      </c>
      <c r="G65" s="65" t="s">
        <v>177</v>
      </c>
      <c r="H65" s="58" t="s">
        <v>177</v>
      </c>
      <c r="I65" s="59" t="s">
        <v>177</v>
      </c>
      <c r="J65" s="65" t="s">
        <v>177</v>
      </c>
      <c r="K65" s="58" t="s">
        <v>177</v>
      </c>
      <c r="L65" s="58"/>
      <c r="M65" s="58" t="s">
        <v>177</v>
      </c>
      <c r="N65" s="59" t="s">
        <v>177</v>
      </c>
    </row>
    <row r="66" spans="1:14" ht="16" x14ac:dyDescent="0.2">
      <c r="A66" s="78" t="s">
        <v>61</v>
      </c>
      <c r="B66" s="71" t="s">
        <v>174</v>
      </c>
      <c r="C66" s="72" t="s">
        <v>233</v>
      </c>
      <c r="D66" s="44" t="s">
        <v>177</v>
      </c>
      <c r="E66" s="44" t="s">
        <v>177</v>
      </c>
      <c r="F66" s="44" t="s">
        <v>177</v>
      </c>
      <c r="G66" s="65" t="s">
        <v>177</v>
      </c>
      <c r="H66" s="58" t="s">
        <v>177</v>
      </c>
      <c r="I66" s="59" t="s">
        <v>177</v>
      </c>
      <c r="J66" s="65" t="s">
        <v>177</v>
      </c>
      <c r="K66" s="58" t="s">
        <v>177</v>
      </c>
      <c r="L66" s="58"/>
      <c r="M66" s="58" t="s">
        <v>177</v>
      </c>
      <c r="N66" s="59" t="s">
        <v>177</v>
      </c>
    </row>
    <row r="67" spans="1:14" ht="16" x14ac:dyDescent="0.2">
      <c r="A67" s="78" t="s">
        <v>99</v>
      </c>
      <c r="B67" s="71" t="s">
        <v>185</v>
      </c>
      <c r="C67" s="72" t="s">
        <v>234</v>
      </c>
      <c r="D67" s="44" t="s">
        <v>177</v>
      </c>
      <c r="E67" s="44" t="s">
        <v>177</v>
      </c>
      <c r="F67" s="44" t="s">
        <v>177</v>
      </c>
      <c r="G67" s="65" t="s">
        <v>177</v>
      </c>
      <c r="H67" s="58" t="s">
        <v>177</v>
      </c>
      <c r="I67" s="59" t="s">
        <v>177</v>
      </c>
      <c r="J67" s="65" t="s">
        <v>177</v>
      </c>
      <c r="K67" s="58" t="s">
        <v>177</v>
      </c>
      <c r="L67" s="58"/>
      <c r="M67" s="58" t="s">
        <v>177</v>
      </c>
      <c r="N67" s="59" t="s">
        <v>177</v>
      </c>
    </row>
    <row r="68" spans="1:14" ht="16" x14ac:dyDescent="0.2">
      <c r="A68" s="78" t="s">
        <v>100</v>
      </c>
      <c r="B68" s="71" t="s">
        <v>186</v>
      </c>
      <c r="C68" s="72" t="s">
        <v>235</v>
      </c>
      <c r="D68" s="44" t="s">
        <v>177</v>
      </c>
      <c r="E68" s="44" t="s">
        <v>177</v>
      </c>
      <c r="F68" s="44" t="s">
        <v>177</v>
      </c>
      <c r="G68" s="65" t="s">
        <v>177</v>
      </c>
      <c r="H68" s="58" t="s">
        <v>177</v>
      </c>
      <c r="I68" s="59" t="s">
        <v>177</v>
      </c>
      <c r="J68" s="65" t="s">
        <v>177</v>
      </c>
      <c r="K68" s="58" t="s">
        <v>177</v>
      </c>
      <c r="L68" s="58"/>
      <c r="M68" s="58" t="s">
        <v>177</v>
      </c>
      <c r="N68" s="59" t="s">
        <v>177</v>
      </c>
    </row>
    <row r="69" spans="1:14" ht="16" x14ac:dyDescent="0.2">
      <c r="A69" s="78" t="s">
        <v>127</v>
      </c>
      <c r="B69" s="71" t="s">
        <v>212</v>
      </c>
      <c r="C69" s="72" t="s">
        <v>236</v>
      </c>
      <c r="D69" s="44" t="s">
        <v>177</v>
      </c>
      <c r="E69" s="44" t="s">
        <v>177</v>
      </c>
      <c r="F69" s="44" t="s">
        <v>177</v>
      </c>
      <c r="G69" s="65" t="s">
        <v>177</v>
      </c>
      <c r="H69" s="58" t="s">
        <v>177</v>
      </c>
      <c r="I69" s="59" t="s">
        <v>177</v>
      </c>
      <c r="J69" s="65" t="s">
        <v>177</v>
      </c>
      <c r="K69" s="58" t="s">
        <v>177</v>
      </c>
      <c r="L69" s="58"/>
      <c r="M69" s="58" t="s">
        <v>177</v>
      </c>
      <c r="N69" s="59" t="s">
        <v>177</v>
      </c>
    </row>
    <row r="70" spans="1:14" ht="16" x14ac:dyDescent="0.2">
      <c r="A70" s="78" t="s">
        <v>122</v>
      </c>
      <c r="B70" s="71" t="s">
        <v>237</v>
      </c>
      <c r="C70" s="72" t="s">
        <v>238</v>
      </c>
      <c r="D70" s="44" t="s">
        <v>177</v>
      </c>
      <c r="E70" s="44" t="s">
        <v>177</v>
      </c>
      <c r="F70" s="44" t="s">
        <v>177</v>
      </c>
      <c r="G70" s="65" t="s">
        <v>177</v>
      </c>
      <c r="H70" s="58" t="s">
        <v>177</v>
      </c>
      <c r="I70" s="59" t="s">
        <v>177</v>
      </c>
      <c r="J70" s="65" t="s">
        <v>177</v>
      </c>
      <c r="K70" s="58" t="s">
        <v>177</v>
      </c>
      <c r="L70" s="58"/>
      <c r="M70" s="58" t="s">
        <v>177</v>
      </c>
      <c r="N70" s="59" t="s">
        <v>177</v>
      </c>
    </row>
    <row r="71" spans="1:14" ht="16" x14ac:dyDescent="0.2">
      <c r="A71" s="78" t="s">
        <v>92</v>
      </c>
      <c r="B71" s="71" t="s">
        <v>180</v>
      </c>
      <c r="C71" s="72" t="s">
        <v>239</v>
      </c>
      <c r="D71" s="44" t="s">
        <v>177</v>
      </c>
      <c r="E71" s="44" t="s">
        <v>177</v>
      </c>
      <c r="F71" s="44" t="s">
        <v>177</v>
      </c>
      <c r="G71" s="65" t="s">
        <v>177</v>
      </c>
      <c r="H71" s="58" t="s">
        <v>177</v>
      </c>
      <c r="I71" s="59" t="s">
        <v>177</v>
      </c>
      <c r="J71" s="65" t="s">
        <v>177</v>
      </c>
      <c r="K71" s="58" t="s">
        <v>177</v>
      </c>
      <c r="L71" s="58"/>
      <c r="M71" s="58" t="s">
        <v>177</v>
      </c>
      <c r="N71" s="59" t="s">
        <v>177</v>
      </c>
    </row>
    <row r="72" spans="1:14" ht="16" x14ac:dyDescent="0.2">
      <c r="A72" s="78" t="s">
        <v>109</v>
      </c>
      <c r="B72" s="71" t="s">
        <v>195</v>
      </c>
      <c r="C72" s="72" t="s">
        <v>240</v>
      </c>
      <c r="D72" s="44" t="s">
        <v>177</v>
      </c>
      <c r="E72" s="44" t="s">
        <v>177</v>
      </c>
      <c r="F72" s="44" t="s">
        <v>177</v>
      </c>
      <c r="G72" s="65" t="s">
        <v>177</v>
      </c>
      <c r="H72" s="58" t="s">
        <v>177</v>
      </c>
      <c r="I72" s="59" t="s">
        <v>177</v>
      </c>
      <c r="J72" s="65" t="s">
        <v>177</v>
      </c>
      <c r="K72" s="58" t="s">
        <v>177</v>
      </c>
      <c r="L72" s="58"/>
      <c r="M72" s="58" t="s">
        <v>177</v>
      </c>
      <c r="N72" s="59" t="s">
        <v>177</v>
      </c>
    </row>
    <row r="73" spans="1:14" ht="16" x14ac:dyDescent="0.2">
      <c r="A73" s="78" t="s">
        <v>91</v>
      </c>
      <c r="B73" s="71" t="s">
        <v>179</v>
      </c>
      <c r="C73" s="72" t="s">
        <v>241</v>
      </c>
      <c r="D73" s="44" t="s">
        <v>177</v>
      </c>
      <c r="E73" s="44" t="s">
        <v>177</v>
      </c>
      <c r="F73" s="44" t="s">
        <v>177</v>
      </c>
      <c r="G73" s="65" t="s">
        <v>177</v>
      </c>
      <c r="H73" s="58" t="s">
        <v>177</v>
      </c>
      <c r="I73" s="59" t="s">
        <v>177</v>
      </c>
      <c r="J73" s="65" t="s">
        <v>177</v>
      </c>
      <c r="K73" s="58" t="s">
        <v>177</v>
      </c>
      <c r="L73" s="58"/>
      <c r="M73" s="58" t="s">
        <v>177</v>
      </c>
      <c r="N73" s="59" t="s">
        <v>177</v>
      </c>
    </row>
    <row r="74" spans="1:14" ht="16" x14ac:dyDescent="0.2">
      <c r="A74" s="78" t="s">
        <v>120</v>
      </c>
      <c r="B74" s="71" t="s">
        <v>205</v>
      </c>
      <c r="C74" s="72" t="s">
        <v>242</v>
      </c>
      <c r="D74" s="44" t="s">
        <v>177</v>
      </c>
      <c r="E74" s="44" t="s">
        <v>177</v>
      </c>
      <c r="F74" s="44" t="s">
        <v>177</v>
      </c>
      <c r="G74" s="65" t="s">
        <v>177</v>
      </c>
      <c r="H74" s="58" t="s">
        <v>177</v>
      </c>
      <c r="I74" s="59" t="s">
        <v>177</v>
      </c>
      <c r="J74" s="65" t="s">
        <v>177</v>
      </c>
      <c r="K74" s="58" t="s">
        <v>177</v>
      </c>
      <c r="L74" s="58"/>
      <c r="M74" s="58" t="s">
        <v>177</v>
      </c>
      <c r="N74" s="59" t="s">
        <v>177</v>
      </c>
    </row>
    <row r="75" spans="1:14" ht="16" x14ac:dyDescent="0.2">
      <c r="A75" s="78" t="s">
        <v>120</v>
      </c>
      <c r="B75" s="71" t="s">
        <v>205</v>
      </c>
      <c r="C75" s="72" t="s">
        <v>243</v>
      </c>
      <c r="D75" s="44" t="s">
        <v>177</v>
      </c>
      <c r="E75" s="44" t="s">
        <v>177</v>
      </c>
      <c r="F75" s="44" t="s">
        <v>177</v>
      </c>
      <c r="G75" s="65" t="s">
        <v>177</v>
      </c>
      <c r="H75" s="58" t="s">
        <v>177</v>
      </c>
      <c r="I75" s="59" t="s">
        <v>177</v>
      </c>
      <c r="J75" s="65" t="s">
        <v>177</v>
      </c>
      <c r="K75" s="58" t="s">
        <v>177</v>
      </c>
      <c r="L75" s="58"/>
      <c r="M75" s="58" t="s">
        <v>177</v>
      </c>
      <c r="N75" s="59" t="s">
        <v>177</v>
      </c>
    </row>
    <row r="76" spans="1:14" ht="16" x14ac:dyDescent="0.2">
      <c r="A76" s="78" t="s">
        <v>130</v>
      </c>
      <c r="B76" s="71" t="s">
        <v>215</v>
      </c>
      <c r="C76" s="72" t="s">
        <v>244</v>
      </c>
      <c r="D76" s="44" t="s">
        <v>177</v>
      </c>
      <c r="E76" s="44" t="s">
        <v>177</v>
      </c>
      <c r="F76" s="44" t="s">
        <v>177</v>
      </c>
      <c r="G76" s="65" t="s">
        <v>177</v>
      </c>
      <c r="H76" s="58" t="s">
        <v>177</v>
      </c>
      <c r="I76" s="59" t="s">
        <v>177</v>
      </c>
      <c r="J76" s="65" t="s">
        <v>177</v>
      </c>
      <c r="K76" s="58" t="s">
        <v>177</v>
      </c>
      <c r="L76" s="58"/>
      <c r="M76" s="58" t="s">
        <v>177</v>
      </c>
      <c r="N76" s="59" t="s">
        <v>177</v>
      </c>
    </row>
    <row r="77" spans="1:14" ht="16" x14ac:dyDescent="0.2">
      <c r="A77" s="78" t="s">
        <v>101</v>
      </c>
      <c r="B77" s="71" t="s">
        <v>245</v>
      </c>
      <c r="C77" s="72" t="s">
        <v>246</v>
      </c>
      <c r="D77" s="44" t="s">
        <v>177</v>
      </c>
      <c r="E77" s="44" t="s">
        <v>177</v>
      </c>
      <c r="F77" s="44" t="s">
        <v>177</v>
      </c>
      <c r="G77" s="65" t="s">
        <v>177</v>
      </c>
      <c r="H77" s="58" t="s">
        <v>177</v>
      </c>
      <c r="I77" s="59" t="s">
        <v>177</v>
      </c>
      <c r="J77" s="65" t="s">
        <v>177</v>
      </c>
      <c r="K77" s="58" t="s">
        <v>177</v>
      </c>
      <c r="L77" s="58"/>
      <c r="M77" s="58" t="s">
        <v>177</v>
      </c>
      <c r="N77" s="59" t="s">
        <v>177</v>
      </c>
    </row>
    <row r="78" spans="1:14" ht="16" x14ac:dyDescent="0.2">
      <c r="A78" s="78" t="s">
        <v>109</v>
      </c>
      <c r="B78" s="71" t="s">
        <v>195</v>
      </c>
      <c r="C78" s="72" t="s">
        <v>247</v>
      </c>
      <c r="D78" s="44" t="s">
        <v>177</v>
      </c>
      <c r="E78" s="44" t="s">
        <v>177</v>
      </c>
      <c r="F78" s="44" t="s">
        <v>177</v>
      </c>
      <c r="G78" s="65" t="s">
        <v>177</v>
      </c>
      <c r="H78" s="58" t="s">
        <v>177</v>
      </c>
      <c r="I78" s="59" t="s">
        <v>177</v>
      </c>
      <c r="J78" s="65" t="s">
        <v>177</v>
      </c>
      <c r="K78" s="58" t="s">
        <v>177</v>
      </c>
      <c r="L78" s="58"/>
      <c r="M78" s="58" t="s">
        <v>177</v>
      </c>
      <c r="N78" s="59" t="s">
        <v>177</v>
      </c>
    </row>
    <row r="79" spans="1:14" ht="16" x14ac:dyDescent="0.2">
      <c r="A79" s="78" t="s">
        <v>115</v>
      </c>
      <c r="B79" s="71" t="s">
        <v>201</v>
      </c>
      <c r="C79" s="72" t="s">
        <v>248</v>
      </c>
      <c r="D79" s="44" t="s">
        <v>177</v>
      </c>
      <c r="E79" s="44" t="s">
        <v>177</v>
      </c>
      <c r="F79" s="44" t="s">
        <v>177</v>
      </c>
      <c r="G79" s="65" t="s">
        <v>177</v>
      </c>
      <c r="H79" s="58" t="s">
        <v>177</v>
      </c>
      <c r="I79" s="59" t="s">
        <v>177</v>
      </c>
      <c r="J79" s="65" t="s">
        <v>177</v>
      </c>
      <c r="K79" s="58" t="s">
        <v>177</v>
      </c>
      <c r="L79" s="58"/>
      <c r="M79" s="58" t="s">
        <v>177</v>
      </c>
      <c r="N79" s="59" t="s">
        <v>177</v>
      </c>
    </row>
    <row r="80" spans="1:14" ht="16" x14ac:dyDescent="0.2">
      <c r="A80" s="78" t="s">
        <v>90</v>
      </c>
      <c r="B80" s="71" t="s">
        <v>178</v>
      </c>
      <c r="C80" s="72" t="s">
        <v>249</v>
      </c>
      <c r="D80" s="44" t="s">
        <v>177</v>
      </c>
      <c r="E80" s="44" t="s">
        <v>177</v>
      </c>
      <c r="F80" s="44" t="s">
        <v>177</v>
      </c>
      <c r="G80" s="65" t="s">
        <v>177</v>
      </c>
      <c r="H80" s="58" t="s">
        <v>177</v>
      </c>
      <c r="I80" s="59" t="s">
        <v>177</v>
      </c>
      <c r="J80" s="65" t="s">
        <v>177</v>
      </c>
      <c r="K80" s="58" t="s">
        <v>177</v>
      </c>
      <c r="L80" s="58"/>
      <c r="M80" s="58" t="s">
        <v>177</v>
      </c>
      <c r="N80" s="59" t="s">
        <v>177</v>
      </c>
    </row>
    <row r="81" spans="1:14" ht="16" x14ac:dyDescent="0.2">
      <c r="A81" s="78" t="s">
        <v>129</v>
      </c>
      <c r="B81" s="71" t="s">
        <v>214</v>
      </c>
      <c r="C81" s="72" t="s">
        <v>250</v>
      </c>
      <c r="D81" s="51" t="s">
        <v>177</v>
      </c>
      <c r="E81" s="44" t="s">
        <v>177</v>
      </c>
      <c r="F81" s="44" t="s">
        <v>177</v>
      </c>
      <c r="G81" s="65" t="s">
        <v>177</v>
      </c>
      <c r="H81" s="58" t="s">
        <v>177</v>
      </c>
      <c r="I81" s="59" t="s">
        <v>177</v>
      </c>
      <c r="J81" s="65" t="s">
        <v>177</v>
      </c>
      <c r="K81" s="58" t="s">
        <v>177</v>
      </c>
      <c r="L81" s="58"/>
      <c r="M81" s="58" t="s">
        <v>177</v>
      </c>
      <c r="N81" s="59" t="s">
        <v>177</v>
      </c>
    </row>
    <row r="82" spans="1:14" ht="16" x14ac:dyDescent="0.2">
      <c r="A82" s="78" t="s">
        <v>136</v>
      </c>
      <c r="B82" s="71" t="s">
        <v>224</v>
      </c>
      <c r="C82" s="72" t="s">
        <v>251</v>
      </c>
      <c r="D82" s="51" t="s">
        <v>177</v>
      </c>
      <c r="E82" s="44" t="s">
        <v>177</v>
      </c>
      <c r="F82" s="44" t="s">
        <v>177</v>
      </c>
      <c r="G82" s="65" t="s">
        <v>177</v>
      </c>
      <c r="H82" s="58" t="s">
        <v>177</v>
      </c>
      <c r="I82" s="59" t="s">
        <v>177</v>
      </c>
      <c r="J82" s="65" t="s">
        <v>177</v>
      </c>
      <c r="K82" s="58" t="s">
        <v>177</v>
      </c>
      <c r="L82" s="58"/>
      <c r="M82" s="58" t="s">
        <v>177</v>
      </c>
      <c r="N82" s="59" t="s">
        <v>177</v>
      </c>
    </row>
    <row r="83" spans="1:14" ht="16" x14ac:dyDescent="0.2">
      <c r="A83" s="78" t="s">
        <v>110</v>
      </c>
      <c r="B83" s="71" t="s">
        <v>196</v>
      </c>
      <c r="C83" s="72" t="s">
        <v>252</v>
      </c>
      <c r="D83" s="44" t="s">
        <v>177</v>
      </c>
      <c r="E83" s="44" t="s">
        <v>177</v>
      </c>
      <c r="F83" s="44" t="s">
        <v>177</v>
      </c>
      <c r="G83" s="65" t="s">
        <v>177</v>
      </c>
      <c r="H83" s="58" t="s">
        <v>177</v>
      </c>
      <c r="I83" s="59" t="s">
        <v>177</v>
      </c>
      <c r="J83" s="65" t="s">
        <v>177</v>
      </c>
      <c r="K83" s="58" t="s">
        <v>177</v>
      </c>
      <c r="L83" s="58"/>
      <c r="M83" s="58" t="s">
        <v>177</v>
      </c>
      <c r="N83" s="59" t="s">
        <v>177</v>
      </c>
    </row>
    <row r="84" spans="1:14" ht="16" x14ac:dyDescent="0.2">
      <c r="A84" s="78" t="s">
        <v>113</v>
      </c>
      <c r="B84" s="71" t="s">
        <v>199</v>
      </c>
      <c r="C84" s="72" t="s">
        <v>253</v>
      </c>
      <c r="D84" s="44" t="s">
        <v>177</v>
      </c>
      <c r="E84" s="44" t="s">
        <v>177</v>
      </c>
      <c r="F84" s="44" t="s">
        <v>177</v>
      </c>
      <c r="G84" s="65" t="s">
        <v>177</v>
      </c>
      <c r="H84" s="58" t="s">
        <v>177</v>
      </c>
      <c r="I84" s="59" t="s">
        <v>177</v>
      </c>
      <c r="J84" s="65" t="s">
        <v>177</v>
      </c>
      <c r="K84" s="58" t="s">
        <v>177</v>
      </c>
      <c r="L84" s="58"/>
      <c r="M84" s="58" t="s">
        <v>177</v>
      </c>
      <c r="N84" s="59" t="s">
        <v>177</v>
      </c>
    </row>
    <row r="85" spans="1:14" ht="16" x14ac:dyDescent="0.2">
      <c r="A85" s="78" t="s">
        <v>61</v>
      </c>
      <c r="B85" s="71" t="s">
        <v>174</v>
      </c>
      <c r="C85" s="72" t="s">
        <v>254</v>
      </c>
      <c r="D85" s="44" t="s">
        <v>177</v>
      </c>
      <c r="E85" s="44" t="s">
        <v>177</v>
      </c>
      <c r="F85" s="44" t="s">
        <v>177</v>
      </c>
      <c r="G85" s="65" t="s">
        <v>177</v>
      </c>
      <c r="H85" s="58" t="s">
        <v>177</v>
      </c>
      <c r="I85" s="59" t="s">
        <v>177</v>
      </c>
      <c r="J85" s="65" t="s">
        <v>177</v>
      </c>
      <c r="K85" s="58" t="s">
        <v>177</v>
      </c>
      <c r="L85" s="58"/>
      <c r="M85" s="58" t="s">
        <v>177</v>
      </c>
      <c r="N85" s="59" t="s">
        <v>177</v>
      </c>
    </row>
    <row r="86" spans="1:14" ht="16" x14ac:dyDescent="0.2">
      <c r="A86" s="78" t="s">
        <v>129</v>
      </c>
      <c r="B86" s="71" t="s">
        <v>214</v>
      </c>
      <c r="C86" s="72" t="s">
        <v>255</v>
      </c>
      <c r="D86" s="44" t="s">
        <v>177</v>
      </c>
      <c r="E86" s="44" t="s">
        <v>177</v>
      </c>
      <c r="F86" s="44" t="s">
        <v>177</v>
      </c>
      <c r="G86" s="65" t="s">
        <v>177</v>
      </c>
      <c r="H86" s="58" t="s">
        <v>177</v>
      </c>
      <c r="I86" s="59" t="s">
        <v>177</v>
      </c>
      <c r="J86" s="65" t="s">
        <v>177</v>
      </c>
      <c r="K86" s="58" t="s">
        <v>177</v>
      </c>
      <c r="L86" s="58"/>
      <c r="M86" s="58" t="s">
        <v>177</v>
      </c>
      <c r="N86" s="59" t="s">
        <v>177</v>
      </c>
    </row>
    <row r="87" spans="1:14" ht="16" x14ac:dyDescent="0.2">
      <c r="A87" s="78" t="s">
        <v>105</v>
      </c>
      <c r="B87" s="71" t="s">
        <v>191</v>
      </c>
      <c r="C87" s="72" t="s">
        <v>256</v>
      </c>
      <c r="D87" s="44" t="s">
        <v>177</v>
      </c>
      <c r="E87" s="44" t="s">
        <v>177</v>
      </c>
      <c r="F87" s="44" t="s">
        <v>177</v>
      </c>
      <c r="G87" s="65" t="s">
        <v>177</v>
      </c>
      <c r="H87" s="58" t="s">
        <v>177</v>
      </c>
      <c r="I87" s="59" t="s">
        <v>177</v>
      </c>
      <c r="J87" s="65" t="s">
        <v>177</v>
      </c>
      <c r="K87" s="58" t="s">
        <v>177</v>
      </c>
      <c r="L87" s="58"/>
      <c r="M87" s="58" t="s">
        <v>177</v>
      </c>
      <c r="N87" s="59" t="s">
        <v>177</v>
      </c>
    </row>
    <row r="88" spans="1:14" ht="16" x14ac:dyDescent="0.2">
      <c r="A88" s="78" t="s">
        <v>91</v>
      </c>
      <c r="B88" s="71" t="s">
        <v>179</v>
      </c>
      <c r="C88" s="72" t="s">
        <v>257</v>
      </c>
      <c r="D88" s="44" t="s">
        <v>177</v>
      </c>
      <c r="E88" s="44" t="s">
        <v>177</v>
      </c>
      <c r="F88" s="44" t="s">
        <v>177</v>
      </c>
      <c r="G88" s="65" t="s">
        <v>177</v>
      </c>
      <c r="H88" s="58" t="s">
        <v>177</v>
      </c>
      <c r="I88" s="59" t="s">
        <v>177</v>
      </c>
      <c r="J88" s="65" t="s">
        <v>177</v>
      </c>
      <c r="K88" s="58" t="s">
        <v>177</v>
      </c>
      <c r="L88" s="58"/>
      <c r="M88" s="58" t="s">
        <v>177</v>
      </c>
      <c r="N88" s="59" t="s">
        <v>177</v>
      </c>
    </row>
    <row r="89" spans="1:14" ht="16" x14ac:dyDescent="0.2">
      <c r="A89" s="78" t="s">
        <v>89</v>
      </c>
      <c r="B89" s="71" t="s">
        <v>176</v>
      </c>
      <c r="C89" s="72" t="s">
        <v>258</v>
      </c>
      <c r="D89" s="44" t="s">
        <v>177</v>
      </c>
      <c r="E89" s="44" t="s">
        <v>177</v>
      </c>
      <c r="F89" s="44" t="s">
        <v>177</v>
      </c>
      <c r="G89" s="65" t="s">
        <v>177</v>
      </c>
      <c r="H89" s="58" t="s">
        <v>177</v>
      </c>
      <c r="I89" s="59" t="s">
        <v>177</v>
      </c>
      <c r="J89" s="65" t="s">
        <v>177</v>
      </c>
      <c r="K89" s="58" t="s">
        <v>177</v>
      </c>
      <c r="L89" s="58"/>
      <c r="M89" s="58" t="s">
        <v>177</v>
      </c>
      <c r="N89" s="59" t="s">
        <v>177</v>
      </c>
    </row>
    <row r="90" spans="1:14" ht="16" x14ac:dyDescent="0.2">
      <c r="A90" s="78" t="s">
        <v>125</v>
      </c>
      <c r="B90" s="71" t="s">
        <v>210</v>
      </c>
      <c r="C90" s="72" t="s">
        <v>259</v>
      </c>
      <c r="D90" s="44" t="s">
        <v>177</v>
      </c>
      <c r="E90" s="44" t="s">
        <v>177</v>
      </c>
      <c r="F90" s="44" t="s">
        <v>177</v>
      </c>
      <c r="G90" s="65" t="s">
        <v>177</v>
      </c>
      <c r="H90" s="58" t="s">
        <v>177</v>
      </c>
      <c r="I90" s="59" t="s">
        <v>177</v>
      </c>
      <c r="J90" s="65" t="s">
        <v>177</v>
      </c>
      <c r="K90" s="58" t="s">
        <v>177</v>
      </c>
      <c r="L90" s="58"/>
      <c r="M90" s="58" t="s">
        <v>177</v>
      </c>
      <c r="N90" s="59" t="s">
        <v>177</v>
      </c>
    </row>
    <row r="91" spans="1:14" ht="16" x14ac:dyDescent="0.2">
      <c r="A91" s="78" t="s">
        <v>124</v>
      </c>
      <c r="B91" s="71" t="s">
        <v>209</v>
      </c>
      <c r="C91" s="72" t="s">
        <v>260</v>
      </c>
      <c r="D91" s="44" t="s">
        <v>177</v>
      </c>
      <c r="E91" s="44" t="s">
        <v>177</v>
      </c>
      <c r="F91" s="44" t="s">
        <v>177</v>
      </c>
      <c r="G91" s="65" t="s">
        <v>177</v>
      </c>
      <c r="H91" s="58" t="s">
        <v>177</v>
      </c>
      <c r="I91" s="59" t="s">
        <v>177</v>
      </c>
      <c r="J91" s="65" t="s">
        <v>177</v>
      </c>
      <c r="K91" s="58" t="s">
        <v>177</v>
      </c>
      <c r="L91" s="58"/>
      <c r="M91" s="58" t="s">
        <v>177</v>
      </c>
      <c r="N91" s="59" t="s">
        <v>177</v>
      </c>
    </row>
    <row r="92" spans="1:14" ht="16" x14ac:dyDescent="0.2">
      <c r="A92" s="78" t="s">
        <v>120</v>
      </c>
      <c r="B92" s="71" t="s">
        <v>205</v>
      </c>
      <c r="C92" s="72" t="s">
        <v>261</v>
      </c>
      <c r="D92" s="44" t="s">
        <v>177</v>
      </c>
      <c r="E92" s="44" t="s">
        <v>177</v>
      </c>
      <c r="F92" s="44" t="s">
        <v>177</v>
      </c>
      <c r="G92" s="65" t="s">
        <v>177</v>
      </c>
      <c r="H92" s="58" t="s">
        <v>177</v>
      </c>
      <c r="I92" s="59" t="s">
        <v>177</v>
      </c>
      <c r="J92" s="65" t="s">
        <v>177</v>
      </c>
      <c r="K92" s="58" t="s">
        <v>177</v>
      </c>
      <c r="L92" s="58"/>
      <c r="M92" s="58" t="s">
        <v>177</v>
      </c>
      <c r="N92" s="59" t="s">
        <v>177</v>
      </c>
    </row>
    <row r="93" spans="1:14" ht="16" x14ac:dyDescent="0.2">
      <c r="A93" s="78" t="s">
        <v>133</v>
      </c>
      <c r="B93" s="71" t="s">
        <v>220</v>
      </c>
      <c r="C93" s="72" t="s">
        <v>262</v>
      </c>
      <c r="D93" s="44" t="s">
        <v>177</v>
      </c>
      <c r="E93" s="44" t="s">
        <v>177</v>
      </c>
      <c r="F93" s="44" t="s">
        <v>177</v>
      </c>
      <c r="G93" s="65" t="s">
        <v>177</v>
      </c>
      <c r="H93" s="58" t="s">
        <v>177</v>
      </c>
      <c r="I93" s="59" t="s">
        <v>177</v>
      </c>
      <c r="J93" s="65" t="s">
        <v>177</v>
      </c>
      <c r="K93" s="58" t="s">
        <v>177</v>
      </c>
      <c r="L93" s="58"/>
      <c r="M93" s="58" t="s">
        <v>177</v>
      </c>
      <c r="N93" s="59" t="s">
        <v>177</v>
      </c>
    </row>
    <row r="94" spans="1:14" ht="16" x14ac:dyDescent="0.2">
      <c r="A94" s="78" t="s">
        <v>91</v>
      </c>
      <c r="B94" s="71" t="s">
        <v>179</v>
      </c>
      <c r="C94" s="72" t="s">
        <v>263</v>
      </c>
      <c r="D94" s="44" t="s">
        <v>177</v>
      </c>
      <c r="E94" s="44" t="s">
        <v>177</v>
      </c>
      <c r="F94" s="44" t="s">
        <v>177</v>
      </c>
      <c r="G94" s="65" t="s">
        <v>177</v>
      </c>
      <c r="H94" s="58" t="s">
        <v>177</v>
      </c>
      <c r="I94" s="59" t="s">
        <v>177</v>
      </c>
      <c r="J94" s="65" t="s">
        <v>177</v>
      </c>
      <c r="K94" s="58" t="s">
        <v>177</v>
      </c>
      <c r="L94" s="58"/>
      <c r="M94" s="58" t="s">
        <v>177</v>
      </c>
      <c r="N94" s="59" t="s">
        <v>177</v>
      </c>
    </row>
    <row r="95" spans="1:14" ht="16" x14ac:dyDescent="0.2">
      <c r="A95" s="78" t="s">
        <v>91</v>
      </c>
      <c r="B95" s="71" t="s">
        <v>179</v>
      </c>
      <c r="C95" s="72" t="s">
        <v>264</v>
      </c>
      <c r="D95" s="44" t="s">
        <v>177</v>
      </c>
      <c r="E95" s="44" t="s">
        <v>177</v>
      </c>
      <c r="F95" s="44" t="s">
        <v>177</v>
      </c>
      <c r="G95" s="65" t="s">
        <v>177</v>
      </c>
      <c r="H95" s="58" t="s">
        <v>177</v>
      </c>
      <c r="I95" s="59" t="s">
        <v>177</v>
      </c>
      <c r="J95" s="65" t="s">
        <v>177</v>
      </c>
      <c r="K95" s="58" t="s">
        <v>177</v>
      </c>
      <c r="L95" s="58"/>
      <c r="M95" s="58" t="s">
        <v>177</v>
      </c>
      <c r="N95" s="59" t="s">
        <v>177</v>
      </c>
    </row>
    <row r="96" spans="1:14" ht="16" x14ac:dyDescent="0.2">
      <c r="A96" s="78" t="s">
        <v>131</v>
      </c>
      <c r="B96" s="71" t="s">
        <v>217</v>
      </c>
      <c r="C96" s="72" t="s">
        <v>265</v>
      </c>
      <c r="D96" s="44" t="s">
        <v>177</v>
      </c>
      <c r="E96" s="44" t="s">
        <v>177</v>
      </c>
      <c r="F96" s="44" t="s">
        <v>177</v>
      </c>
      <c r="G96" s="65" t="s">
        <v>177</v>
      </c>
      <c r="H96" s="58" t="s">
        <v>177</v>
      </c>
      <c r="I96" s="59" t="s">
        <v>177</v>
      </c>
      <c r="J96" s="65" t="s">
        <v>177</v>
      </c>
      <c r="K96" s="58" t="s">
        <v>177</v>
      </c>
      <c r="L96" s="58"/>
      <c r="M96" s="58" t="s">
        <v>177</v>
      </c>
      <c r="N96" s="59" t="s">
        <v>177</v>
      </c>
    </row>
    <row r="97" spans="1:14" ht="16" x14ac:dyDescent="0.2">
      <c r="A97" s="78" t="s">
        <v>91</v>
      </c>
      <c r="B97" s="71" t="s">
        <v>179</v>
      </c>
      <c r="C97" s="72" t="s">
        <v>266</v>
      </c>
      <c r="D97" s="44" t="s">
        <v>177</v>
      </c>
      <c r="E97" s="44" t="s">
        <v>177</v>
      </c>
      <c r="F97" s="44" t="s">
        <v>177</v>
      </c>
      <c r="G97" s="65" t="s">
        <v>177</v>
      </c>
      <c r="H97" s="58" t="s">
        <v>177</v>
      </c>
      <c r="I97" s="59" t="s">
        <v>177</v>
      </c>
      <c r="J97" s="65" t="s">
        <v>177</v>
      </c>
      <c r="K97" s="58" t="s">
        <v>177</v>
      </c>
      <c r="L97" s="58"/>
      <c r="M97" s="58" t="s">
        <v>177</v>
      </c>
      <c r="N97" s="59" t="s">
        <v>177</v>
      </c>
    </row>
    <row r="98" spans="1:14" ht="16" x14ac:dyDescent="0.2">
      <c r="A98" s="78" t="s">
        <v>91</v>
      </c>
      <c r="B98" s="71" t="s">
        <v>179</v>
      </c>
      <c r="C98" s="72" t="s">
        <v>267</v>
      </c>
      <c r="D98" s="44" t="s">
        <v>177</v>
      </c>
      <c r="E98" s="44" t="s">
        <v>177</v>
      </c>
      <c r="F98" s="44" t="s">
        <v>177</v>
      </c>
      <c r="G98" s="65" t="s">
        <v>177</v>
      </c>
      <c r="H98" s="58" t="s">
        <v>177</v>
      </c>
      <c r="I98" s="59" t="s">
        <v>177</v>
      </c>
      <c r="J98" s="65" t="s">
        <v>177</v>
      </c>
      <c r="K98" s="58" t="s">
        <v>177</v>
      </c>
      <c r="L98" s="58"/>
      <c r="M98" s="58" t="s">
        <v>177</v>
      </c>
      <c r="N98" s="59" t="s">
        <v>177</v>
      </c>
    </row>
    <row r="99" spans="1:14" ht="16" x14ac:dyDescent="0.2">
      <c r="A99" s="78" t="s">
        <v>134</v>
      </c>
      <c r="B99" s="71" t="s">
        <v>268</v>
      </c>
      <c r="C99" s="72" t="s">
        <v>269</v>
      </c>
      <c r="D99" s="44" t="s">
        <v>177</v>
      </c>
      <c r="E99" s="44" t="s">
        <v>177</v>
      </c>
      <c r="F99" s="44" t="s">
        <v>177</v>
      </c>
      <c r="G99" s="65" t="s">
        <v>177</v>
      </c>
      <c r="H99" s="58" t="s">
        <v>177</v>
      </c>
      <c r="I99" s="59" t="s">
        <v>177</v>
      </c>
      <c r="J99" s="65" t="s">
        <v>177</v>
      </c>
      <c r="K99" s="58" t="s">
        <v>177</v>
      </c>
      <c r="L99" s="58"/>
      <c r="M99" s="58" t="s">
        <v>177</v>
      </c>
      <c r="N99" s="59" t="s">
        <v>177</v>
      </c>
    </row>
    <row r="100" spans="1:14" ht="16" x14ac:dyDescent="0.2">
      <c r="A100" s="78" t="s">
        <v>134</v>
      </c>
      <c r="B100" s="71" t="s">
        <v>268</v>
      </c>
      <c r="C100" s="72" t="s">
        <v>270</v>
      </c>
      <c r="D100" s="44" t="s">
        <v>177</v>
      </c>
      <c r="E100" s="44" t="s">
        <v>177</v>
      </c>
      <c r="F100" s="44" t="s">
        <v>177</v>
      </c>
      <c r="G100" s="65" t="s">
        <v>177</v>
      </c>
      <c r="H100" s="58" t="s">
        <v>177</v>
      </c>
      <c r="I100" s="59" t="s">
        <v>177</v>
      </c>
      <c r="J100" s="65" t="s">
        <v>177</v>
      </c>
      <c r="K100" s="58" t="s">
        <v>177</v>
      </c>
      <c r="L100" s="58"/>
      <c r="M100" s="58" t="s">
        <v>177</v>
      </c>
      <c r="N100" s="59" t="s">
        <v>177</v>
      </c>
    </row>
    <row r="101" spans="1:14" ht="16" x14ac:dyDescent="0.2">
      <c r="A101" s="78" t="s">
        <v>96</v>
      </c>
      <c r="B101" s="71" t="s">
        <v>86</v>
      </c>
      <c r="C101" s="72" t="s">
        <v>271</v>
      </c>
      <c r="D101" s="44" t="s">
        <v>177</v>
      </c>
      <c r="E101" s="44" t="s">
        <v>177</v>
      </c>
      <c r="F101" s="44" t="s">
        <v>177</v>
      </c>
      <c r="G101" s="65" t="s">
        <v>177</v>
      </c>
      <c r="H101" s="58" t="s">
        <v>177</v>
      </c>
      <c r="I101" s="59" t="s">
        <v>177</v>
      </c>
      <c r="J101" s="65" t="s">
        <v>177</v>
      </c>
      <c r="K101" s="58" t="s">
        <v>177</v>
      </c>
      <c r="L101" s="58"/>
      <c r="M101" s="58" t="s">
        <v>177</v>
      </c>
      <c r="N101" s="59" t="s">
        <v>177</v>
      </c>
    </row>
    <row r="102" spans="1:14" ht="16" x14ac:dyDescent="0.2">
      <c r="A102" s="78" t="s">
        <v>134</v>
      </c>
      <c r="B102" s="71" t="s">
        <v>268</v>
      </c>
      <c r="C102" s="72" t="s">
        <v>272</v>
      </c>
      <c r="D102" s="44" t="s">
        <v>177</v>
      </c>
      <c r="E102" s="44" t="s">
        <v>177</v>
      </c>
      <c r="F102" s="44" t="s">
        <v>177</v>
      </c>
      <c r="G102" s="65" t="s">
        <v>177</v>
      </c>
      <c r="H102" s="58" t="s">
        <v>177</v>
      </c>
      <c r="I102" s="59" t="s">
        <v>177</v>
      </c>
      <c r="J102" s="65" t="s">
        <v>177</v>
      </c>
      <c r="K102" s="58" t="s">
        <v>177</v>
      </c>
      <c r="L102" s="58"/>
      <c r="M102" s="58" t="s">
        <v>177</v>
      </c>
      <c r="N102" s="59" t="s">
        <v>177</v>
      </c>
    </row>
    <row r="103" spans="1:14" ht="16" x14ac:dyDescent="0.2">
      <c r="A103" s="78" t="s">
        <v>96</v>
      </c>
      <c r="B103" s="71" t="s">
        <v>86</v>
      </c>
      <c r="C103" s="72" t="s">
        <v>273</v>
      </c>
      <c r="D103" s="44" t="s">
        <v>177</v>
      </c>
      <c r="E103" s="44" t="s">
        <v>177</v>
      </c>
      <c r="F103" s="44" t="s">
        <v>177</v>
      </c>
      <c r="G103" s="65" t="s">
        <v>177</v>
      </c>
      <c r="H103" s="58" t="s">
        <v>177</v>
      </c>
      <c r="I103" s="59" t="s">
        <v>177</v>
      </c>
      <c r="J103" s="65" t="s">
        <v>177</v>
      </c>
      <c r="K103" s="58" t="s">
        <v>177</v>
      </c>
      <c r="L103" s="58"/>
      <c r="M103" s="58" t="s">
        <v>177</v>
      </c>
      <c r="N103" s="59" t="s">
        <v>177</v>
      </c>
    </row>
    <row r="104" spans="1:14" ht="16" x14ac:dyDescent="0.2">
      <c r="A104" s="78" t="s">
        <v>89</v>
      </c>
      <c r="B104" s="71" t="s">
        <v>176</v>
      </c>
      <c r="C104" s="72" t="s">
        <v>274</v>
      </c>
      <c r="D104" s="44" t="s">
        <v>177</v>
      </c>
      <c r="E104" s="44" t="s">
        <v>177</v>
      </c>
      <c r="F104" s="44" t="s">
        <v>177</v>
      </c>
      <c r="G104" s="65" t="s">
        <v>177</v>
      </c>
      <c r="H104" s="58" t="s">
        <v>177</v>
      </c>
      <c r="I104" s="59" t="s">
        <v>177</v>
      </c>
      <c r="J104" s="65" t="s">
        <v>177</v>
      </c>
      <c r="K104" s="58" t="s">
        <v>177</v>
      </c>
      <c r="L104" s="58"/>
      <c r="M104" s="58" t="s">
        <v>177</v>
      </c>
      <c r="N104" s="59" t="s">
        <v>177</v>
      </c>
    </row>
    <row r="105" spans="1:14" ht="16" x14ac:dyDescent="0.2">
      <c r="A105" s="78" t="s">
        <v>123</v>
      </c>
      <c r="B105" s="71" t="s">
        <v>208</v>
      </c>
      <c r="C105" s="72" t="s">
        <v>275</v>
      </c>
      <c r="D105" s="44" t="s">
        <v>177</v>
      </c>
      <c r="E105" s="44" t="s">
        <v>177</v>
      </c>
      <c r="F105" s="44" t="s">
        <v>177</v>
      </c>
      <c r="G105" s="65" t="s">
        <v>177</v>
      </c>
      <c r="H105" s="58" t="s">
        <v>177</v>
      </c>
      <c r="I105" s="59" t="s">
        <v>177</v>
      </c>
      <c r="J105" s="65" t="s">
        <v>177</v>
      </c>
      <c r="K105" s="58" t="s">
        <v>177</v>
      </c>
      <c r="L105" s="58"/>
      <c r="M105" s="58" t="s">
        <v>177</v>
      </c>
      <c r="N105" s="59" t="s">
        <v>177</v>
      </c>
    </row>
    <row r="106" spans="1:14" ht="13.5" customHeight="1" x14ac:dyDescent="0.2">
      <c r="A106" s="78" t="s">
        <v>98</v>
      </c>
      <c r="B106" s="71" t="s">
        <v>184</v>
      </c>
      <c r="C106" s="72" t="s">
        <v>276</v>
      </c>
      <c r="D106" s="44" t="s">
        <v>177</v>
      </c>
      <c r="E106" s="44" t="s">
        <v>177</v>
      </c>
      <c r="F106" s="44" t="s">
        <v>177</v>
      </c>
      <c r="G106" s="65" t="s">
        <v>177</v>
      </c>
      <c r="H106" s="58" t="s">
        <v>177</v>
      </c>
      <c r="I106" s="59" t="s">
        <v>177</v>
      </c>
      <c r="J106" s="65" t="s">
        <v>177</v>
      </c>
      <c r="K106" s="58" t="s">
        <v>177</v>
      </c>
      <c r="L106" s="58"/>
      <c r="M106" s="58" t="s">
        <v>177</v>
      </c>
      <c r="N106" s="59" t="s">
        <v>177</v>
      </c>
    </row>
    <row r="107" spans="1:14" ht="16" x14ac:dyDescent="0.2">
      <c r="A107" s="78" t="s">
        <v>139</v>
      </c>
      <c r="B107" s="71" t="s">
        <v>139</v>
      </c>
      <c r="C107" s="72" t="s">
        <v>134</v>
      </c>
      <c r="D107" s="44" t="s">
        <v>177</v>
      </c>
      <c r="E107" s="44" t="s">
        <v>177</v>
      </c>
      <c r="F107" s="44" t="s">
        <v>177</v>
      </c>
      <c r="G107" s="65" t="s">
        <v>177</v>
      </c>
      <c r="H107" s="58" t="s">
        <v>177</v>
      </c>
      <c r="I107" s="59" t="s">
        <v>177</v>
      </c>
      <c r="J107" s="65" t="s">
        <v>177</v>
      </c>
      <c r="K107" s="58" t="s">
        <v>177</v>
      </c>
      <c r="L107" s="58"/>
      <c r="M107" s="58" t="s">
        <v>177</v>
      </c>
      <c r="N107" s="59" t="s">
        <v>177</v>
      </c>
    </row>
  </sheetData>
  <mergeCells count="9">
    <mergeCell ref="J1:N1"/>
    <mergeCell ref="D2:F2"/>
    <mergeCell ref="G2:H2"/>
    <mergeCell ref="J2:K2"/>
    <mergeCell ref="D6:F6"/>
    <mergeCell ref="D4:F4"/>
    <mergeCell ref="D5:F5"/>
    <mergeCell ref="D1:F1"/>
    <mergeCell ref="G1:I1"/>
  </mergeCells>
  <hyperlinks>
    <hyperlink ref="M4" r:id="rId1" xr:uid="{00000000-0004-0000-0100-000000000000}"/>
    <hyperlink ref="L5" r:id="rId2" xr:uid="{00000000-0004-0000-0100-000001000000}"/>
  </hyperlinks>
  <pageMargins left="0.7" right="0.7" top="0.75" bottom="0.75" header="0.3" footer="0.3"/>
  <pageSetup orientation="portrait"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S9"/>
  <sheetViews>
    <sheetView tabSelected="1" zoomScale="80" zoomScaleNormal="80" workbookViewId="0">
      <selection activeCell="V6" sqref="V6"/>
    </sheetView>
  </sheetViews>
  <sheetFormatPr baseColWidth="10" defaultColWidth="8.83203125" defaultRowHeight="15" x14ac:dyDescent="0.2"/>
  <cols>
    <col min="2" max="2" width="20.1640625" customWidth="1"/>
    <col min="17" max="17" width="9.1640625" style="28"/>
    <col min="34" max="34" width="13.33203125" customWidth="1"/>
    <col min="38" max="38" width="9.1640625" style="28"/>
  </cols>
  <sheetData>
    <row r="1" spans="1:45" s="82" customFormat="1" ht="15" customHeight="1" x14ac:dyDescent="0.2">
      <c r="A1" s="127"/>
      <c r="B1" s="128"/>
      <c r="C1" s="129"/>
      <c r="D1" s="298" t="s">
        <v>141</v>
      </c>
      <c r="E1" s="299"/>
      <c r="F1" s="299"/>
      <c r="G1" s="299"/>
      <c r="H1" s="299"/>
      <c r="I1" s="299"/>
      <c r="J1" s="299"/>
      <c r="K1" s="299"/>
      <c r="L1" s="299"/>
      <c r="M1" s="299"/>
      <c r="N1" s="299"/>
      <c r="O1" s="299"/>
      <c r="P1" s="299"/>
      <c r="Q1" s="299" t="s">
        <v>277</v>
      </c>
      <c r="R1" s="299"/>
      <c r="S1" s="299"/>
      <c r="T1" s="299"/>
      <c r="U1" s="299"/>
      <c r="V1" s="299"/>
      <c r="W1" s="299"/>
      <c r="X1" s="304"/>
      <c r="Y1" s="265" t="s">
        <v>142</v>
      </c>
      <c r="Z1" s="265"/>
      <c r="AA1" s="265"/>
      <c r="AB1" s="265"/>
      <c r="AC1" s="265"/>
      <c r="AD1" s="265"/>
      <c r="AE1" s="265"/>
      <c r="AF1" s="265"/>
      <c r="AG1" s="265"/>
      <c r="AH1" s="265"/>
      <c r="AI1" s="265"/>
      <c r="AJ1" s="265"/>
      <c r="AK1" s="300" t="s">
        <v>143</v>
      </c>
      <c r="AL1" s="300"/>
      <c r="AM1" s="300"/>
      <c r="AN1" s="300"/>
      <c r="AO1" s="300"/>
      <c r="AP1" s="300"/>
      <c r="AQ1" s="300"/>
      <c r="AR1" s="245"/>
      <c r="AS1" s="245"/>
    </row>
    <row r="2" spans="1:45" s="82" customFormat="1" ht="62.25" customHeight="1" x14ac:dyDescent="0.2">
      <c r="A2" s="127"/>
      <c r="B2" s="128"/>
      <c r="C2" s="129"/>
      <c r="D2" s="301" t="s">
        <v>278</v>
      </c>
      <c r="E2" s="302"/>
      <c r="F2" s="302"/>
      <c r="G2" s="302"/>
      <c r="H2" s="302"/>
      <c r="I2" s="302"/>
      <c r="J2" s="302"/>
      <c r="K2" s="302"/>
      <c r="L2" s="302"/>
      <c r="M2" s="302"/>
      <c r="N2" s="302"/>
      <c r="O2" s="302"/>
      <c r="P2" s="302"/>
      <c r="Q2" s="302" t="s">
        <v>278</v>
      </c>
      <c r="R2" s="302"/>
      <c r="S2" s="302"/>
      <c r="T2" s="302"/>
      <c r="U2" s="302"/>
      <c r="V2" s="302"/>
      <c r="W2" s="302"/>
      <c r="X2" s="303"/>
      <c r="Y2" s="300" t="s">
        <v>279</v>
      </c>
      <c r="Z2" s="300"/>
      <c r="AA2" s="300"/>
      <c r="AB2" s="300"/>
      <c r="AC2" s="300"/>
      <c r="AD2" s="300"/>
      <c r="AE2" s="300"/>
      <c r="AF2" s="300"/>
      <c r="AG2" s="300"/>
      <c r="AH2" s="300"/>
      <c r="AI2" s="300"/>
      <c r="AJ2" s="300"/>
      <c r="AK2" s="248" t="s">
        <v>280</v>
      </c>
      <c r="AL2" s="248" t="s">
        <v>148</v>
      </c>
      <c r="AM2" s="248" t="s">
        <v>281</v>
      </c>
      <c r="AN2" s="300" t="s">
        <v>282</v>
      </c>
      <c r="AO2" s="300"/>
      <c r="AP2" s="300"/>
      <c r="AQ2" s="300" t="s">
        <v>283</v>
      </c>
      <c r="AR2" s="300"/>
      <c r="AS2" s="300"/>
    </row>
    <row r="3" spans="1:45" s="167" customFormat="1" ht="75" customHeight="1" thickBot="1" x14ac:dyDescent="0.25">
      <c r="A3" s="130" t="s">
        <v>6</v>
      </c>
      <c r="B3" s="130" t="s">
        <v>151</v>
      </c>
      <c r="C3" s="130" t="s">
        <v>8</v>
      </c>
      <c r="D3" s="163" t="s">
        <v>9</v>
      </c>
      <c r="E3" s="163" t="s">
        <v>284</v>
      </c>
      <c r="F3" s="163" t="s">
        <v>285</v>
      </c>
      <c r="G3" s="163" t="s">
        <v>286</v>
      </c>
      <c r="H3" s="163" t="s">
        <v>287</v>
      </c>
      <c r="I3" s="163" t="s">
        <v>288</v>
      </c>
      <c r="J3" s="163" t="s">
        <v>289</v>
      </c>
      <c r="K3" s="163" t="s">
        <v>290</v>
      </c>
      <c r="L3" s="163" t="s">
        <v>291</v>
      </c>
      <c r="M3" s="164" t="s">
        <v>292</v>
      </c>
      <c r="N3" s="165" t="s">
        <v>152</v>
      </c>
      <c r="O3" s="165" t="s">
        <v>153</v>
      </c>
      <c r="P3" s="171" t="s">
        <v>154</v>
      </c>
      <c r="Q3" s="130" t="s">
        <v>293</v>
      </c>
      <c r="R3" s="168" t="s">
        <v>294</v>
      </c>
      <c r="S3" s="168" t="s">
        <v>295</v>
      </c>
      <c r="T3" s="168" t="s">
        <v>296</v>
      </c>
      <c r="U3" s="168" t="s">
        <v>297</v>
      </c>
      <c r="V3" s="168" t="s">
        <v>685</v>
      </c>
      <c r="W3" s="168" t="s">
        <v>298</v>
      </c>
      <c r="X3" s="168" t="s">
        <v>299</v>
      </c>
      <c r="Y3" s="243" t="s">
        <v>300</v>
      </c>
      <c r="Z3" s="243" t="s">
        <v>301</v>
      </c>
      <c r="AA3" s="243" t="s">
        <v>302</v>
      </c>
      <c r="AB3" s="243" t="s">
        <v>303</v>
      </c>
      <c r="AC3" s="243" t="s">
        <v>304</v>
      </c>
      <c r="AD3" s="243" t="s">
        <v>305</v>
      </c>
      <c r="AE3" s="243" t="s">
        <v>306</v>
      </c>
      <c r="AF3" s="243" t="s">
        <v>307</v>
      </c>
      <c r="AG3" s="243" t="s">
        <v>308</v>
      </c>
      <c r="AH3" s="243" t="s">
        <v>309</v>
      </c>
      <c r="AI3" s="243" t="s">
        <v>310</v>
      </c>
      <c r="AJ3" s="173" t="s">
        <v>311</v>
      </c>
      <c r="AK3" s="243" t="s">
        <v>312</v>
      </c>
      <c r="AL3" s="131" t="s">
        <v>158</v>
      </c>
      <c r="AM3" s="131" t="s">
        <v>159</v>
      </c>
      <c r="AN3" s="131" t="s">
        <v>160</v>
      </c>
      <c r="AO3" s="241" t="s">
        <v>313</v>
      </c>
      <c r="AP3" s="131" t="s">
        <v>314</v>
      </c>
      <c r="AQ3" s="131" t="s">
        <v>161</v>
      </c>
      <c r="AR3" s="241" t="s">
        <v>313</v>
      </c>
      <c r="AS3" s="241" t="s">
        <v>315</v>
      </c>
    </row>
    <row r="4" spans="1:45" s="167" customFormat="1" ht="27.75" customHeight="1" x14ac:dyDescent="0.2">
      <c r="A4" s="128"/>
      <c r="B4" s="142" t="s">
        <v>55</v>
      </c>
      <c r="C4" s="128"/>
      <c r="D4" s="297" t="s">
        <v>316</v>
      </c>
      <c r="E4" s="297"/>
      <c r="F4" s="297"/>
      <c r="G4" s="297"/>
      <c r="H4" s="297"/>
      <c r="I4" s="297"/>
      <c r="J4" s="297"/>
      <c r="K4" s="297" t="s">
        <v>57</v>
      </c>
      <c r="L4" s="297"/>
      <c r="M4" s="297"/>
      <c r="N4" s="297"/>
      <c r="O4" s="297"/>
      <c r="P4" s="294"/>
      <c r="Q4" s="291" t="s">
        <v>317</v>
      </c>
      <c r="R4" s="292"/>
      <c r="S4" s="292"/>
      <c r="T4" s="239" t="s">
        <v>318</v>
      </c>
      <c r="U4" s="291" t="s">
        <v>317</v>
      </c>
      <c r="V4" s="292"/>
      <c r="W4" s="292" t="s">
        <v>57</v>
      </c>
      <c r="X4" s="293"/>
      <c r="Y4" s="287" t="s">
        <v>319</v>
      </c>
      <c r="Z4" s="287"/>
      <c r="AA4" s="290" t="s">
        <v>320</v>
      </c>
      <c r="AB4" s="290"/>
      <c r="AC4" s="287" t="s">
        <v>321</v>
      </c>
      <c r="AD4" s="243" t="s">
        <v>319</v>
      </c>
      <c r="AE4" s="287" t="s">
        <v>321</v>
      </c>
      <c r="AF4" s="287"/>
      <c r="AG4" s="287"/>
      <c r="AH4" s="287"/>
      <c r="AI4" s="243" t="s">
        <v>319</v>
      </c>
      <c r="AJ4" s="287" t="s">
        <v>321</v>
      </c>
      <c r="AK4" s="243" t="s">
        <v>319</v>
      </c>
      <c r="AL4" s="286" t="s">
        <v>322</v>
      </c>
      <c r="AM4" s="131" t="s">
        <v>323</v>
      </c>
      <c r="AN4" s="131" t="s">
        <v>324</v>
      </c>
      <c r="AO4" s="159" t="s">
        <v>59</v>
      </c>
      <c r="AP4" s="131"/>
      <c r="AQ4" s="131"/>
      <c r="AR4" s="159" t="s">
        <v>59</v>
      </c>
      <c r="AS4" s="241"/>
    </row>
    <row r="5" spans="1:45" s="167" customFormat="1" ht="27.75" customHeight="1" x14ac:dyDescent="0.2">
      <c r="A5" s="128"/>
      <c r="B5" s="142" t="s">
        <v>60</v>
      </c>
      <c r="C5" s="128"/>
      <c r="D5" s="297" t="s">
        <v>4</v>
      </c>
      <c r="E5" s="297"/>
      <c r="F5" s="297"/>
      <c r="G5" s="297"/>
      <c r="H5" s="297"/>
      <c r="I5" s="297"/>
      <c r="J5" s="297"/>
      <c r="K5" s="297"/>
      <c r="L5" s="297"/>
      <c r="M5" s="297"/>
      <c r="N5" s="297"/>
      <c r="O5" s="297"/>
      <c r="P5" s="294"/>
      <c r="Q5" s="294" t="s">
        <v>4</v>
      </c>
      <c r="R5" s="295"/>
      <c r="S5" s="296"/>
      <c r="T5" s="246"/>
      <c r="U5" s="294" t="s">
        <v>4</v>
      </c>
      <c r="V5" s="296"/>
      <c r="W5" s="246"/>
      <c r="X5" s="246"/>
      <c r="Y5" s="166"/>
      <c r="Z5" s="166"/>
      <c r="AA5" s="166" t="s">
        <v>325</v>
      </c>
      <c r="AB5" s="166" t="s">
        <v>325</v>
      </c>
      <c r="AC5" s="287"/>
      <c r="AD5" s="166"/>
      <c r="AE5" s="287"/>
      <c r="AF5" s="287"/>
      <c r="AG5" s="287"/>
      <c r="AH5" s="287"/>
      <c r="AI5" s="174"/>
      <c r="AJ5" s="287"/>
      <c r="AK5" s="243"/>
      <c r="AL5" s="286"/>
      <c r="AM5" s="131"/>
      <c r="AN5" s="131"/>
      <c r="AO5" s="241" t="s">
        <v>325</v>
      </c>
      <c r="AP5" s="131"/>
      <c r="AQ5" s="131"/>
      <c r="AR5" s="241" t="s">
        <v>325</v>
      </c>
      <c r="AS5" s="241"/>
    </row>
    <row r="6" spans="1:45" s="83" customFormat="1" ht="15" customHeight="1" x14ac:dyDescent="0.2">
      <c r="B6" s="142" t="s">
        <v>326</v>
      </c>
      <c r="D6" s="166" t="s">
        <v>327</v>
      </c>
      <c r="E6" s="166" t="s">
        <v>328</v>
      </c>
      <c r="F6" s="166" t="s">
        <v>329</v>
      </c>
      <c r="G6" s="166" t="s">
        <v>332</v>
      </c>
      <c r="H6" s="166" t="s">
        <v>330</v>
      </c>
      <c r="I6" s="166" t="s">
        <v>331</v>
      </c>
      <c r="J6" s="166" t="s">
        <v>83</v>
      </c>
      <c r="K6" s="159" t="e">
        <f>D4*(H4/100)</f>
        <v>#VALUE!</v>
      </c>
      <c r="L6" s="159" t="e">
        <f>(I6/100)*F6</f>
        <v>#VALUE!</v>
      </c>
      <c r="M6" s="159" t="e">
        <f>(J6/100)*G6</f>
        <v>#VALUE!</v>
      </c>
      <c r="N6" s="159" t="e">
        <f t="shared" ref="N6" si="0">L6/K6*100</f>
        <v>#VALUE!</v>
      </c>
      <c r="O6" s="159" t="e">
        <f t="shared" ref="O6" si="1">(K6-L6-M6)/K6*100</f>
        <v>#VALUE!</v>
      </c>
      <c r="P6" s="172" t="e">
        <f t="shared" ref="P6" si="2">M6/K6*100</f>
        <v>#VALUE!</v>
      </c>
      <c r="Q6" s="172" t="s">
        <v>332</v>
      </c>
      <c r="R6" s="172" t="s">
        <v>683</v>
      </c>
      <c r="S6" s="83" t="s">
        <v>333</v>
      </c>
      <c r="T6" s="172" t="e">
        <f>V6*R6/100</f>
        <v>#VALUE!</v>
      </c>
      <c r="U6" s="172" t="s">
        <v>684</v>
      </c>
      <c r="V6" s="172" t="s">
        <v>686</v>
      </c>
      <c r="W6" s="172" t="e">
        <f>#REF!*U6/100</f>
        <v>#REF!</v>
      </c>
      <c r="X6" s="172" t="e">
        <f>W6/T6*100</f>
        <v>#REF!</v>
      </c>
      <c r="Y6" s="166" t="s">
        <v>334</v>
      </c>
      <c r="Z6" s="166" t="s">
        <v>335</v>
      </c>
      <c r="AA6" s="175" t="s">
        <v>336</v>
      </c>
      <c r="AB6" s="175" t="s">
        <v>336</v>
      </c>
      <c r="AC6" s="159" t="e">
        <f>Y6/AA6*100</f>
        <v>#VALUE!</v>
      </c>
      <c r="AD6" s="166" t="s">
        <v>337</v>
      </c>
      <c r="AE6" s="159" t="e">
        <f>Y6/AA6*10000</f>
        <v>#VALUE!</v>
      </c>
      <c r="AF6" s="159" t="e">
        <f>Z6/AB6*10000</f>
        <v>#VALUE!</v>
      </c>
      <c r="AG6" s="159" t="e">
        <f>AE6-AF6</f>
        <v>#VALUE!</v>
      </c>
      <c r="AH6" s="159" t="e">
        <f>Z6/AB6*100</f>
        <v>#VALUE!</v>
      </c>
      <c r="AI6" s="166" t="s">
        <v>338</v>
      </c>
      <c r="AJ6" s="159" t="e">
        <f>((Y6-Z6)/Z6)*100</f>
        <v>#VALUE!</v>
      </c>
      <c r="AK6" s="166">
        <v>1.4</v>
      </c>
      <c r="AL6" s="286"/>
      <c r="AM6" s="166" t="s">
        <v>339</v>
      </c>
      <c r="AN6" s="166" t="s">
        <v>340</v>
      </c>
      <c r="AO6" s="159" t="s">
        <v>336</v>
      </c>
      <c r="AP6" s="159" t="e">
        <f>(AN6/AO6)*10000</f>
        <v>#VALUE!</v>
      </c>
      <c r="AQ6" s="176" t="s">
        <v>341</v>
      </c>
      <c r="AR6" s="159" t="s">
        <v>336</v>
      </c>
      <c r="AS6" s="159" t="e">
        <f>(AQ6/AR6)*10000</f>
        <v>#VALUE!</v>
      </c>
    </row>
    <row r="7" spans="1:45" s="83" customFormat="1" ht="30.75" customHeight="1" x14ac:dyDescent="0.2">
      <c r="B7" s="142" t="s">
        <v>342</v>
      </c>
      <c r="K7" s="289"/>
      <c r="L7" s="289"/>
      <c r="M7" s="289"/>
      <c r="N7" s="289"/>
      <c r="O7" s="289"/>
      <c r="P7" s="289"/>
      <c r="Q7" s="244"/>
      <c r="R7" s="244"/>
      <c r="S7" s="244"/>
      <c r="T7" s="244"/>
      <c r="U7" s="244"/>
      <c r="V7" s="244"/>
      <c r="W7" s="244"/>
      <c r="X7" s="244"/>
      <c r="Y7" s="288" t="s">
        <v>343</v>
      </c>
      <c r="Z7" s="288"/>
      <c r="AA7" s="288"/>
      <c r="AB7" s="288"/>
      <c r="AC7" s="288"/>
      <c r="AD7" s="288"/>
      <c r="AE7" s="288"/>
      <c r="AF7" s="288"/>
      <c r="AG7" s="288"/>
      <c r="AH7" s="288"/>
      <c r="AI7" s="288"/>
      <c r="AJ7" s="288"/>
      <c r="AK7" s="288"/>
      <c r="AL7" s="286"/>
      <c r="AM7" s="236" t="s">
        <v>344</v>
      </c>
      <c r="AN7" s="177" t="s">
        <v>345</v>
      </c>
      <c r="AO7" s="159"/>
      <c r="AP7" s="159"/>
      <c r="AQ7" s="177" t="s">
        <v>346</v>
      </c>
      <c r="AR7" s="159"/>
      <c r="AS7" s="159"/>
    </row>
    <row r="8" spans="1:45" s="83" customFormat="1" ht="65.25" customHeight="1" x14ac:dyDescent="0.2">
      <c r="AF8" s="168" t="s">
        <v>347</v>
      </c>
      <c r="AH8" s="170"/>
      <c r="AK8" s="169"/>
      <c r="AN8" s="240" t="s">
        <v>348</v>
      </c>
    </row>
    <row r="9" spans="1:45" s="168" customFormat="1" ht="33" customHeight="1" x14ac:dyDescent="0.2">
      <c r="D9" s="83"/>
      <c r="E9" s="83"/>
      <c r="F9" s="83"/>
      <c r="G9" s="83"/>
      <c r="H9" s="83"/>
      <c r="I9" s="83"/>
      <c r="J9" s="83"/>
      <c r="R9" s="83"/>
      <c r="S9" s="83"/>
      <c r="AK9" s="169"/>
      <c r="AQ9" s="168" t="s">
        <v>349</v>
      </c>
    </row>
  </sheetData>
  <mergeCells count="25">
    <mergeCell ref="D1:P1"/>
    <mergeCell ref="Y1:AJ1"/>
    <mergeCell ref="AK1:AQ1"/>
    <mergeCell ref="D2:P2"/>
    <mergeCell ref="Y2:AJ2"/>
    <mergeCell ref="AN2:AP2"/>
    <mergeCell ref="AQ2:AS2"/>
    <mergeCell ref="Q2:X2"/>
    <mergeCell ref="Q1:X1"/>
    <mergeCell ref="D5:J5"/>
    <mergeCell ref="D4:J4"/>
    <mergeCell ref="K4:P5"/>
    <mergeCell ref="Y4:Z4"/>
    <mergeCell ref="AC4:AC5"/>
    <mergeCell ref="AL4:AL7"/>
    <mergeCell ref="AE4:AH5"/>
    <mergeCell ref="AJ4:AJ5"/>
    <mergeCell ref="Y7:AK7"/>
    <mergeCell ref="K7:P7"/>
    <mergeCell ref="AA4:AB4"/>
    <mergeCell ref="Q4:S4"/>
    <mergeCell ref="U4:V4"/>
    <mergeCell ref="W4:X4"/>
    <mergeCell ref="Q5:S5"/>
    <mergeCell ref="U5:V5"/>
  </mergeCells>
  <hyperlinks>
    <hyperlink ref="AN7" r:id="rId1" display="http://files.kff.org/attachment/Report-Medicaid-Home-and-Community-Based-Services" xr:uid="{00000000-0004-0000-0200-000000000000}"/>
    <hyperlink ref="AQ7" r:id="rId2" xr:uid="{00000000-0004-0000-0200-000001000000}"/>
    <hyperlink ref="Y7" r:id="rId3" xr:uid="{00000000-0004-0000-0200-000002000000}"/>
    <hyperlink ref="AM7" r:id="rId4" xr:uid="{00000000-0004-0000-0200-000003000000}"/>
    <hyperlink ref="AN8" r:id="rId5" display="https://www.kff.org/health-reform/state-indicator/waiting-lists-for-hcbs-waivers/?currentTimeframe=0&amp;selectedDistributions=total&amp;sortModel=%7B%22colId%22:%22Location%22,%22sort%22:%22asc%22%7D" xr:uid="{00000000-0004-0000-0200-000004000000}"/>
  </hyperlinks>
  <pageMargins left="0.7" right="0.7" top="0.75" bottom="0.75" header="0.3" footer="0.3"/>
  <pageSetup orientation="portrait"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CL110"/>
  <sheetViews>
    <sheetView zoomScale="75" zoomScaleNormal="75" workbookViewId="0">
      <pane xSplit="8" ySplit="13" topLeftCell="BJ44" activePane="bottomRight" state="frozen"/>
      <selection pane="topRight" activeCell="I1" sqref="I1"/>
      <selection pane="bottomLeft" activeCell="A10" sqref="A10"/>
      <selection pane="bottomRight" activeCell="CJ6" sqref="CJ6:CL6"/>
    </sheetView>
  </sheetViews>
  <sheetFormatPr baseColWidth="10" defaultColWidth="8.83203125" defaultRowHeight="15" x14ac:dyDescent="0.2"/>
  <cols>
    <col min="1" max="1" width="18.6640625" style="83" bestFit="1" customWidth="1"/>
    <col min="2" max="2" width="9" style="83" bestFit="1" customWidth="1"/>
    <col min="3" max="3" width="19.1640625" style="83" bestFit="1" customWidth="1"/>
    <col min="4" max="4" width="10" style="83" customWidth="1"/>
    <col min="5" max="8" width="8.83203125" style="83" customWidth="1"/>
    <col min="9" max="9" width="8.83203125" style="83"/>
    <col min="10" max="11" width="10" style="83" bestFit="1" customWidth="1"/>
    <col min="12" max="12" width="12.5" style="83" bestFit="1" customWidth="1"/>
    <col min="13" max="13" width="11.5" style="83" bestFit="1" customWidth="1"/>
    <col min="14" max="14" width="10.5" style="83" customWidth="1"/>
    <col min="15" max="17" width="11.5" style="83" bestFit="1" customWidth="1"/>
    <col min="18" max="18" width="10.5" style="83" bestFit="1" customWidth="1"/>
    <col min="19" max="19" width="11.5" style="83" bestFit="1" customWidth="1"/>
    <col min="20" max="20" width="9.5" style="83" bestFit="1" customWidth="1"/>
    <col min="21" max="24" width="11.5" style="83" bestFit="1" customWidth="1"/>
    <col min="25" max="25" width="9.5" style="83" bestFit="1" customWidth="1"/>
    <col min="26" max="34" width="8.83203125" style="83"/>
    <col min="35" max="35" width="10" style="83" bestFit="1" customWidth="1"/>
    <col min="36" max="38" width="8.83203125" style="83"/>
    <col min="39" max="39" width="9.33203125" style="83" bestFit="1" customWidth="1"/>
    <col min="40" max="43" width="8.83203125" style="83"/>
    <col min="44" max="44" width="13.33203125" style="83" customWidth="1"/>
    <col min="45" max="45" width="13" style="83" customWidth="1"/>
    <col min="46" max="46" width="14.83203125" style="83" customWidth="1"/>
    <col min="47" max="47" width="14.5" style="83" customWidth="1"/>
    <col min="48" max="48" width="12.5" style="83" customWidth="1"/>
    <col min="49" max="51" width="16.5" style="83" customWidth="1"/>
    <col min="52" max="55" width="8.83203125" style="83"/>
    <col min="56" max="56" width="10" style="83" bestFit="1" customWidth="1"/>
    <col min="57" max="16384" width="8.83203125" style="83"/>
  </cols>
  <sheetData>
    <row r="1" spans="1:90" x14ac:dyDescent="0.2">
      <c r="D1" s="260" t="s">
        <v>350</v>
      </c>
      <c r="E1" s="261"/>
      <c r="F1" s="261"/>
      <c r="G1" s="261"/>
      <c r="H1" s="261"/>
      <c r="I1" s="261"/>
      <c r="J1" s="261"/>
      <c r="K1" s="261"/>
      <c r="L1" s="261"/>
      <c r="M1" s="261"/>
      <c r="N1" s="261"/>
      <c r="O1" s="261"/>
      <c r="P1" s="261"/>
      <c r="Q1" s="261"/>
      <c r="R1" s="261"/>
      <c r="S1" s="261"/>
      <c r="T1" s="261"/>
      <c r="U1" s="261"/>
      <c r="V1" s="261"/>
      <c r="W1" s="261"/>
      <c r="X1" s="261"/>
      <c r="Y1" s="261"/>
      <c r="Z1" s="261"/>
      <c r="AA1" s="261"/>
      <c r="AB1" s="261"/>
      <c r="AC1" s="261"/>
      <c r="AD1" s="261"/>
      <c r="AE1" s="261"/>
      <c r="AF1" s="261"/>
      <c r="AG1" s="262"/>
      <c r="AH1" s="265" t="s">
        <v>351</v>
      </c>
      <c r="AI1" s="265"/>
      <c r="AJ1" s="265"/>
      <c r="AK1" s="265"/>
      <c r="AL1" s="265"/>
      <c r="AM1" s="265"/>
      <c r="AN1" s="265"/>
      <c r="AO1" s="265"/>
      <c r="AP1" s="265"/>
      <c r="AQ1" s="265"/>
      <c r="AR1" s="265" t="s">
        <v>352</v>
      </c>
      <c r="AS1" s="265"/>
      <c r="AT1" s="265"/>
      <c r="AU1" s="265"/>
      <c r="AV1" s="260" t="s">
        <v>353</v>
      </c>
      <c r="AW1" s="261"/>
      <c r="AX1" s="261"/>
      <c r="AY1" s="262"/>
      <c r="AZ1" s="265" t="s">
        <v>354</v>
      </c>
      <c r="BA1" s="265"/>
      <c r="BB1" s="265"/>
      <c r="BC1" s="265"/>
      <c r="BD1" s="265" t="s">
        <v>355</v>
      </c>
      <c r="BE1" s="265"/>
      <c r="BF1" s="265"/>
      <c r="BG1" s="265"/>
      <c r="BH1" s="265"/>
      <c r="BI1" s="260" t="s">
        <v>356</v>
      </c>
      <c r="BJ1" s="261"/>
      <c r="BK1" s="261"/>
      <c r="BL1" s="261"/>
      <c r="BM1" s="261"/>
      <c r="BN1" s="261"/>
      <c r="BO1" s="261"/>
      <c r="BP1" s="262"/>
      <c r="BQ1" s="328" t="s">
        <v>357</v>
      </c>
      <c r="BR1" s="329"/>
      <c r="BS1" s="329"/>
      <c r="BT1" s="329"/>
      <c r="BU1" s="329"/>
      <c r="BV1" s="329"/>
      <c r="BW1" s="329"/>
      <c r="BX1" s="329"/>
      <c r="BY1" s="329"/>
      <c r="BZ1" s="329"/>
      <c r="CA1" s="329"/>
      <c r="CB1" s="329"/>
      <c r="CC1" s="329"/>
      <c r="CD1" s="260" t="s">
        <v>358</v>
      </c>
      <c r="CE1" s="261"/>
      <c r="CF1" s="261"/>
      <c r="CG1" s="261"/>
      <c r="CH1" s="261"/>
      <c r="CI1" s="261"/>
      <c r="CJ1" s="261"/>
      <c r="CK1" s="261"/>
      <c r="CL1" s="262"/>
    </row>
    <row r="2" spans="1:90" ht="29.25" customHeight="1" x14ac:dyDescent="0.2">
      <c r="D2" s="314" t="s">
        <v>278</v>
      </c>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5"/>
      <c r="AG2" s="316"/>
      <c r="AH2" s="318" t="s">
        <v>359</v>
      </c>
      <c r="AI2" s="319"/>
      <c r="AJ2" s="319"/>
      <c r="AK2" s="319"/>
      <c r="AL2" s="319"/>
      <c r="AM2" s="319"/>
      <c r="AN2" s="319"/>
      <c r="AO2" s="319"/>
      <c r="AP2" s="319"/>
      <c r="AQ2" s="320"/>
      <c r="AR2" s="317" t="s">
        <v>360</v>
      </c>
      <c r="AS2" s="317"/>
      <c r="AT2" s="317"/>
      <c r="AU2" s="317"/>
      <c r="AV2" s="314" t="s">
        <v>361</v>
      </c>
      <c r="AW2" s="316"/>
      <c r="AX2" s="250" t="s">
        <v>362</v>
      </c>
      <c r="AY2" s="250" t="s">
        <v>363</v>
      </c>
      <c r="AZ2" s="314" t="s">
        <v>278</v>
      </c>
      <c r="BA2" s="315"/>
      <c r="BB2" s="315"/>
      <c r="BC2" s="316"/>
      <c r="BD2" s="314" t="s">
        <v>364</v>
      </c>
      <c r="BE2" s="315"/>
      <c r="BF2" s="315"/>
      <c r="BG2" s="315"/>
      <c r="BH2" s="316"/>
      <c r="BI2" s="314" t="s">
        <v>278</v>
      </c>
      <c r="BJ2" s="315"/>
      <c r="BK2" s="315"/>
      <c r="BL2" s="315"/>
      <c r="BM2" s="315"/>
      <c r="BN2" s="315"/>
      <c r="BO2" s="315"/>
      <c r="BP2" s="316"/>
      <c r="BQ2" s="323" t="s">
        <v>365</v>
      </c>
      <c r="BR2" s="323"/>
      <c r="BS2" s="323"/>
      <c r="BT2" s="323"/>
      <c r="BU2" s="323"/>
      <c r="BV2" s="323"/>
      <c r="BW2" s="323" t="s">
        <v>365</v>
      </c>
      <c r="BX2" s="323"/>
      <c r="BY2" s="323"/>
      <c r="BZ2" s="323"/>
      <c r="CA2" s="314" t="s">
        <v>365</v>
      </c>
      <c r="CB2" s="315"/>
      <c r="CC2" s="316"/>
      <c r="CD2" s="325" t="s">
        <v>366</v>
      </c>
      <c r="CE2" s="326"/>
      <c r="CF2" s="326"/>
      <c r="CG2" s="326"/>
      <c r="CH2" s="326"/>
      <c r="CI2" s="326"/>
      <c r="CJ2" s="326"/>
      <c r="CK2" s="326"/>
      <c r="CL2" s="327"/>
    </row>
    <row r="3" spans="1:90" ht="30.75" customHeight="1" x14ac:dyDescent="0.2">
      <c r="D3" s="265" t="s">
        <v>4</v>
      </c>
      <c r="E3" s="265"/>
      <c r="F3" s="265"/>
      <c r="G3" s="265"/>
      <c r="H3" s="265"/>
      <c r="I3" s="265"/>
      <c r="J3" s="265"/>
      <c r="K3" s="265"/>
      <c r="L3" s="265"/>
      <c r="M3" s="265"/>
      <c r="N3" s="265"/>
      <c r="O3" s="265"/>
      <c r="P3" s="265"/>
      <c r="Q3" s="265"/>
      <c r="R3" s="265"/>
      <c r="S3" s="265"/>
      <c r="T3" s="265"/>
      <c r="U3" s="265"/>
      <c r="V3" s="265"/>
      <c r="W3" s="265"/>
      <c r="X3" s="265"/>
      <c r="Y3" s="265"/>
      <c r="Z3" s="260" t="s">
        <v>5</v>
      </c>
      <c r="AA3" s="261"/>
      <c r="AB3" s="261"/>
      <c r="AC3" s="261"/>
      <c r="AD3" s="261"/>
      <c r="AE3" s="261"/>
      <c r="AF3" s="261"/>
      <c r="AG3" s="262"/>
      <c r="AH3" s="260" t="s">
        <v>4</v>
      </c>
      <c r="AI3" s="261"/>
      <c r="AJ3" s="261"/>
      <c r="AK3" s="261"/>
      <c r="AL3" s="261"/>
      <c r="AM3" s="262"/>
      <c r="AN3" s="265" t="s">
        <v>5</v>
      </c>
      <c r="AO3" s="265"/>
      <c r="AP3" s="265"/>
      <c r="AQ3" s="265"/>
      <c r="AR3" s="321" t="s">
        <v>367</v>
      </c>
      <c r="AS3" s="322"/>
      <c r="AT3" s="322"/>
      <c r="AU3" s="322"/>
      <c r="AV3" s="318" t="s">
        <v>368</v>
      </c>
      <c r="AW3" s="319"/>
      <c r="AX3" s="251" t="s">
        <v>369</v>
      </c>
      <c r="AY3" s="251" t="s">
        <v>369</v>
      </c>
      <c r="AZ3" s="317" t="s">
        <v>370</v>
      </c>
      <c r="BA3" s="317"/>
      <c r="BB3" s="317"/>
      <c r="BC3" s="317"/>
      <c r="BD3" s="265" t="s">
        <v>4</v>
      </c>
      <c r="BE3" s="265"/>
      <c r="BF3" s="265"/>
      <c r="BG3" s="265" t="s">
        <v>371</v>
      </c>
      <c r="BH3" s="265"/>
      <c r="BI3" s="318" t="s">
        <v>372</v>
      </c>
      <c r="BJ3" s="319"/>
      <c r="BK3" s="319"/>
      <c r="BL3" s="319"/>
      <c r="BM3" s="319"/>
      <c r="BN3" s="319"/>
      <c r="BO3" s="319"/>
      <c r="BP3" s="320"/>
      <c r="BQ3" s="330" t="s">
        <v>373</v>
      </c>
      <c r="BR3" s="330"/>
      <c r="BS3" s="330" t="s">
        <v>374</v>
      </c>
      <c r="BT3" s="330"/>
      <c r="BU3" s="330" t="s">
        <v>375</v>
      </c>
      <c r="BV3" s="330"/>
      <c r="BW3" s="265" t="s">
        <v>376</v>
      </c>
      <c r="BX3" s="265"/>
      <c r="BY3" s="265"/>
      <c r="BZ3" s="265"/>
      <c r="CA3" s="260" t="s">
        <v>377</v>
      </c>
      <c r="CB3" s="261"/>
      <c r="CC3" s="262"/>
      <c r="CD3" s="318" t="s">
        <v>378</v>
      </c>
      <c r="CE3" s="319"/>
      <c r="CF3" s="319"/>
      <c r="CG3" s="319"/>
      <c r="CH3" s="319"/>
      <c r="CI3" s="320"/>
      <c r="CJ3" s="318" t="s">
        <v>379</v>
      </c>
      <c r="CK3" s="319"/>
      <c r="CL3" s="320"/>
    </row>
    <row r="4" spans="1:90" ht="128" x14ac:dyDescent="0.2">
      <c r="A4" s="144" t="s">
        <v>6</v>
      </c>
      <c r="B4" s="147" t="s">
        <v>7</v>
      </c>
      <c r="C4" s="144" t="s">
        <v>8</v>
      </c>
      <c r="D4" s="178" t="s">
        <v>380</v>
      </c>
      <c r="E4" s="179" t="s">
        <v>381</v>
      </c>
      <c r="F4" s="179" t="s">
        <v>382</v>
      </c>
      <c r="G4" s="179" t="s">
        <v>383</v>
      </c>
      <c r="H4" s="179" t="s">
        <v>384</v>
      </c>
      <c r="I4" s="179" t="s">
        <v>385</v>
      </c>
      <c r="J4" s="179" t="s">
        <v>386</v>
      </c>
      <c r="K4" s="179" t="s">
        <v>387</v>
      </c>
      <c r="L4" s="179" t="s">
        <v>388</v>
      </c>
      <c r="M4" s="179" t="s">
        <v>389</v>
      </c>
      <c r="N4" s="179" t="s">
        <v>390</v>
      </c>
      <c r="O4" s="179" t="s">
        <v>391</v>
      </c>
      <c r="P4" s="179" t="s">
        <v>392</v>
      </c>
      <c r="Q4" s="179" t="s">
        <v>393</v>
      </c>
      <c r="R4" s="179" t="s">
        <v>394</v>
      </c>
      <c r="S4" s="179" t="s">
        <v>395</v>
      </c>
      <c r="T4" s="179" t="s">
        <v>396</v>
      </c>
      <c r="U4" s="179" t="s">
        <v>397</v>
      </c>
      <c r="V4" s="179" t="s">
        <v>398</v>
      </c>
      <c r="W4" s="179" t="s">
        <v>399</v>
      </c>
      <c r="X4" s="179" t="s">
        <v>400</v>
      </c>
      <c r="Y4" s="179" t="s">
        <v>401</v>
      </c>
      <c r="Z4" s="241" t="s">
        <v>402</v>
      </c>
      <c r="AA4" s="241" t="s">
        <v>403</v>
      </c>
      <c r="AB4" s="241" t="s">
        <v>404</v>
      </c>
      <c r="AC4" s="241" t="s">
        <v>405</v>
      </c>
      <c r="AD4" s="241" t="s">
        <v>406</v>
      </c>
      <c r="AE4" s="241" t="s">
        <v>407</v>
      </c>
      <c r="AF4" s="241" t="s">
        <v>408</v>
      </c>
      <c r="AG4" s="241" t="s">
        <v>409</v>
      </c>
      <c r="AH4" s="241" t="s">
        <v>410</v>
      </c>
      <c r="AI4" s="241" t="s">
        <v>411</v>
      </c>
      <c r="AJ4" s="151" t="s">
        <v>412</v>
      </c>
      <c r="AK4" s="151" t="s">
        <v>413</v>
      </c>
      <c r="AL4" s="151" t="s">
        <v>414</v>
      </c>
      <c r="AM4" s="151" t="s">
        <v>415</v>
      </c>
      <c r="AN4" s="151" t="s">
        <v>416</v>
      </c>
      <c r="AO4" s="151" t="s">
        <v>417</v>
      </c>
      <c r="AP4" s="151" t="s">
        <v>418</v>
      </c>
      <c r="AQ4" s="151" t="s">
        <v>419</v>
      </c>
      <c r="AR4" s="151" t="s">
        <v>420</v>
      </c>
      <c r="AS4" s="151" t="s">
        <v>421</v>
      </c>
      <c r="AT4" s="151" t="s">
        <v>422</v>
      </c>
      <c r="AU4" s="151" t="s">
        <v>423</v>
      </c>
      <c r="AV4" s="180" t="s">
        <v>424</v>
      </c>
      <c r="AW4" s="181" t="s">
        <v>425</v>
      </c>
      <c r="AX4" s="181" t="s">
        <v>426</v>
      </c>
      <c r="AY4" s="182" t="s">
        <v>427</v>
      </c>
      <c r="AZ4" s="183" t="s">
        <v>428</v>
      </c>
      <c r="BA4" s="151" t="s">
        <v>429</v>
      </c>
      <c r="BB4" s="151" t="s">
        <v>430</v>
      </c>
      <c r="BC4" s="151" t="s">
        <v>431</v>
      </c>
      <c r="BD4" s="151" t="s">
        <v>9</v>
      </c>
      <c r="BE4" s="151" t="s">
        <v>432</v>
      </c>
      <c r="BF4" s="151" t="s">
        <v>433</v>
      </c>
      <c r="BG4" s="151" t="s">
        <v>434</v>
      </c>
      <c r="BH4" s="151" t="s">
        <v>435</v>
      </c>
      <c r="BI4" s="151" t="s">
        <v>436</v>
      </c>
      <c r="BJ4" s="151" t="s">
        <v>437</v>
      </c>
      <c r="BK4" s="151" t="s">
        <v>438</v>
      </c>
      <c r="BL4" s="151" t="s">
        <v>439</v>
      </c>
      <c r="BM4" s="151" t="s">
        <v>440</v>
      </c>
      <c r="BN4" s="151" t="s">
        <v>441</v>
      </c>
      <c r="BO4" s="151" t="s">
        <v>442</v>
      </c>
      <c r="BP4" s="151" t="s">
        <v>443</v>
      </c>
      <c r="BQ4" s="184" t="s">
        <v>444</v>
      </c>
      <c r="BR4" s="184" t="s">
        <v>445</v>
      </c>
      <c r="BS4" s="184" t="s">
        <v>444</v>
      </c>
      <c r="BT4" s="184" t="s">
        <v>445</v>
      </c>
      <c r="BU4" s="184" t="s">
        <v>446</v>
      </c>
      <c r="BV4" s="184" t="s">
        <v>445</v>
      </c>
      <c r="BW4" s="152" t="s">
        <v>447</v>
      </c>
      <c r="BX4" s="152" t="s">
        <v>448</v>
      </c>
      <c r="BY4" s="152" t="s">
        <v>449</v>
      </c>
      <c r="BZ4" s="185" t="s">
        <v>450</v>
      </c>
      <c r="CA4" s="185" t="s">
        <v>450</v>
      </c>
      <c r="CB4" s="185" t="s">
        <v>450</v>
      </c>
      <c r="CC4" s="185" t="s">
        <v>450</v>
      </c>
      <c r="CD4" s="151" t="s">
        <v>451</v>
      </c>
      <c r="CE4" s="151" t="s">
        <v>452</v>
      </c>
      <c r="CF4" s="151" t="s">
        <v>453</v>
      </c>
      <c r="CG4" s="151" t="s">
        <v>454</v>
      </c>
      <c r="CH4" s="151" t="s">
        <v>455</v>
      </c>
      <c r="CI4" s="151" t="s">
        <v>456</v>
      </c>
      <c r="CJ4" s="151" t="s">
        <v>457</v>
      </c>
      <c r="CK4" s="151" t="s">
        <v>458</v>
      </c>
      <c r="CL4" s="151" t="s">
        <v>459</v>
      </c>
    </row>
    <row r="5" spans="1:90" ht="105" customHeight="1" x14ac:dyDescent="0.2">
      <c r="A5" s="144"/>
      <c r="B5" s="147"/>
      <c r="C5" s="247" t="s">
        <v>55</v>
      </c>
      <c r="D5" s="252" t="s">
        <v>460</v>
      </c>
      <c r="E5" s="252"/>
      <c r="F5" s="252"/>
      <c r="G5" s="252"/>
      <c r="H5" s="252"/>
      <c r="I5" s="252"/>
      <c r="J5" s="252"/>
      <c r="K5" s="252"/>
      <c r="L5" s="252"/>
      <c r="M5" s="252"/>
      <c r="N5" s="252"/>
      <c r="O5" s="252"/>
      <c r="P5" s="252"/>
      <c r="Q5" s="252"/>
      <c r="R5" s="252"/>
      <c r="S5" s="252"/>
      <c r="T5" s="252"/>
      <c r="U5" s="252"/>
      <c r="V5" s="252"/>
      <c r="W5" s="252"/>
      <c r="X5" s="252"/>
      <c r="Y5" s="252"/>
      <c r="Z5" s="252" t="s">
        <v>57</v>
      </c>
      <c r="AA5" s="252"/>
      <c r="AB5" s="252"/>
      <c r="AC5" s="252"/>
      <c r="AD5" s="252"/>
      <c r="AE5" s="252"/>
      <c r="AF5" s="252"/>
      <c r="AG5" s="252"/>
      <c r="AH5" s="252" t="s">
        <v>461</v>
      </c>
      <c r="AI5" s="252"/>
      <c r="AJ5" s="252" t="s">
        <v>319</v>
      </c>
      <c r="AK5" s="252"/>
      <c r="AL5" s="252" t="s">
        <v>324</v>
      </c>
      <c r="AM5" s="252"/>
      <c r="AN5" s="252" t="s">
        <v>57</v>
      </c>
      <c r="AO5" s="252"/>
      <c r="AP5" s="252"/>
      <c r="AQ5" s="252"/>
      <c r="AR5" s="313" t="s">
        <v>462</v>
      </c>
      <c r="AS5" s="313"/>
      <c r="AT5" s="313" t="s">
        <v>462</v>
      </c>
      <c r="AU5" s="313"/>
      <c r="AV5" s="313" t="s">
        <v>463</v>
      </c>
      <c r="AW5" s="313"/>
      <c r="AX5" s="252" t="s">
        <v>464</v>
      </c>
      <c r="AY5" s="252"/>
      <c r="AZ5" s="252" t="s">
        <v>465</v>
      </c>
      <c r="BA5" s="252"/>
      <c r="BB5" s="252"/>
      <c r="BC5" s="252"/>
      <c r="BD5" s="313" t="s">
        <v>364</v>
      </c>
      <c r="BE5" s="313"/>
      <c r="BF5" s="313"/>
      <c r="BG5" s="252" t="s">
        <v>321</v>
      </c>
      <c r="BH5" s="252"/>
      <c r="BI5" s="252" t="s">
        <v>466</v>
      </c>
      <c r="BJ5" s="252"/>
      <c r="BK5" s="252"/>
      <c r="BL5" s="252"/>
      <c r="BM5" s="252"/>
      <c r="BN5" s="252"/>
      <c r="BO5" s="252"/>
      <c r="BP5" s="252"/>
      <c r="BQ5" s="252" t="s">
        <v>464</v>
      </c>
      <c r="BR5" s="252"/>
      <c r="BS5" s="252"/>
      <c r="BT5" s="252"/>
      <c r="BU5" s="252"/>
      <c r="BV5" s="252"/>
      <c r="BW5" s="252"/>
      <c r="BX5" s="252"/>
      <c r="BY5" s="252"/>
      <c r="BZ5" s="252"/>
      <c r="CA5" s="252"/>
      <c r="CB5" s="252"/>
      <c r="CC5" s="252"/>
      <c r="CD5" s="305" t="s">
        <v>467</v>
      </c>
      <c r="CE5" s="306"/>
      <c r="CF5" s="306"/>
      <c r="CG5" s="306"/>
      <c r="CH5" s="306"/>
      <c r="CI5" s="306"/>
      <c r="CJ5" s="306"/>
      <c r="CK5" s="306"/>
      <c r="CL5" s="307"/>
    </row>
    <row r="6" spans="1:90" ht="82" customHeight="1" x14ac:dyDescent="0.2">
      <c r="A6" s="144"/>
      <c r="B6" s="147"/>
      <c r="C6" s="247" t="s">
        <v>60</v>
      </c>
      <c r="D6" s="252" t="s">
        <v>4</v>
      </c>
      <c r="E6" s="252"/>
      <c r="F6" s="252"/>
      <c r="G6" s="252"/>
      <c r="H6" s="252"/>
      <c r="I6" s="252"/>
      <c r="J6" s="252"/>
      <c r="K6" s="252"/>
      <c r="L6" s="252"/>
      <c r="M6" s="252"/>
      <c r="N6" s="252"/>
      <c r="O6" s="252"/>
      <c r="P6" s="252"/>
      <c r="Q6" s="252"/>
      <c r="R6" s="252"/>
      <c r="S6" s="252"/>
      <c r="T6" s="252"/>
      <c r="U6" s="252"/>
      <c r="V6" s="252"/>
      <c r="W6" s="252"/>
      <c r="X6" s="252"/>
      <c r="Y6" s="252"/>
      <c r="Z6" s="252" t="s">
        <v>57</v>
      </c>
      <c r="AA6" s="252"/>
      <c r="AB6" s="252"/>
      <c r="AC6" s="252"/>
      <c r="AD6" s="252"/>
      <c r="AE6" s="252"/>
      <c r="AF6" s="252"/>
      <c r="AG6" s="252"/>
      <c r="AH6" s="159"/>
      <c r="AI6" s="159"/>
      <c r="AJ6" s="205" t="s">
        <v>468</v>
      </c>
      <c r="AK6" s="149"/>
      <c r="AL6" s="149"/>
      <c r="AM6" s="149"/>
      <c r="AN6" s="252" t="s">
        <v>57</v>
      </c>
      <c r="AO6" s="252"/>
      <c r="AP6" s="252"/>
      <c r="AQ6" s="252"/>
      <c r="AR6" s="241" t="s">
        <v>469</v>
      </c>
      <c r="AS6" s="241" t="s">
        <v>470</v>
      </c>
      <c r="AT6" s="151" t="s">
        <v>471</v>
      </c>
      <c r="AU6" s="151" t="s">
        <v>472</v>
      </c>
      <c r="AV6" s="252" t="s">
        <v>473</v>
      </c>
      <c r="AW6" s="252" t="s">
        <v>474</v>
      </c>
      <c r="AX6" s="252" t="s">
        <v>475</v>
      </c>
      <c r="AY6" s="252"/>
      <c r="AZ6" s="252" t="s">
        <v>476</v>
      </c>
      <c r="BA6" s="252"/>
      <c r="BB6" s="252"/>
      <c r="BC6" s="252"/>
      <c r="BD6" s="252" t="s">
        <v>477</v>
      </c>
      <c r="BE6" s="252" t="s">
        <v>478</v>
      </c>
      <c r="BF6" s="252" t="s">
        <v>479</v>
      </c>
      <c r="BG6" s="252" t="s">
        <v>57</v>
      </c>
      <c r="BH6" s="252"/>
      <c r="BI6" s="252" t="s">
        <v>480</v>
      </c>
      <c r="BJ6" s="252"/>
      <c r="BK6" s="252"/>
      <c r="BL6" s="252"/>
      <c r="BM6" s="252"/>
      <c r="BN6" s="252"/>
      <c r="BO6" s="252"/>
      <c r="BP6" s="252"/>
      <c r="BQ6" s="252" t="s">
        <v>475</v>
      </c>
      <c r="BR6" s="252"/>
      <c r="BS6" s="252"/>
      <c r="BT6" s="252"/>
      <c r="BU6" s="252"/>
      <c r="BV6" s="252"/>
      <c r="BW6" s="252"/>
      <c r="BX6" s="252"/>
      <c r="BY6" s="252"/>
      <c r="BZ6" s="252"/>
      <c r="CA6" s="252"/>
      <c r="CB6" s="252"/>
      <c r="CC6" s="252"/>
      <c r="CD6" s="305" t="s">
        <v>481</v>
      </c>
      <c r="CE6" s="306"/>
      <c r="CF6" s="306"/>
      <c r="CG6" s="306"/>
      <c r="CH6" s="306"/>
      <c r="CI6" s="307"/>
      <c r="CJ6" s="305" t="s">
        <v>482</v>
      </c>
      <c r="CK6" s="306"/>
      <c r="CL6" s="307"/>
    </row>
    <row r="7" spans="1:90" ht="46.5" customHeight="1" x14ac:dyDescent="0.2">
      <c r="A7" s="144"/>
      <c r="B7" s="147"/>
      <c r="C7" s="247" t="s">
        <v>326</v>
      </c>
      <c r="D7" s="241" t="s">
        <v>483</v>
      </c>
      <c r="E7" s="241" t="s">
        <v>484</v>
      </c>
      <c r="F7" s="241" t="s">
        <v>485</v>
      </c>
      <c r="G7" s="241" t="s">
        <v>486</v>
      </c>
      <c r="H7" s="241" t="s">
        <v>487</v>
      </c>
      <c r="I7" s="241" t="s">
        <v>488</v>
      </c>
      <c r="J7" s="241" t="s">
        <v>489</v>
      </c>
      <c r="K7" s="241" t="s">
        <v>490</v>
      </c>
      <c r="L7" s="241" t="s">
        <v>491</v>
      </c>
      <c r="M7" s="241" t="s">
        <v>492</v>
      </c>
      <c r="N7" s="241" t="s">
        <v>493</v>
      </c>
      <c r="O7" s="241" t="s">
        <v>494</v>
      </c>
      <c r="P7" s="241" t="s">
        <v>495</v>
      </c>
      <c r="Q7" s="241" t="s">
        <v>496</v>
      </c>
      <c r="R7" s="241" t="s">
        <v>497</v>
      </c>
      <c r="S7" s="241" t="s">
        <v>498</v>
      </c>
      <c r="T7" s="241" t="s">
        <v>499</v>
      </c>
      <c r="U7" s="241" t="s">
        <v>500</v>
      </c>
      <c r="V7" s="241" t="s">
        <v>501</v>
      </c>
      <c r="W7" s="241" t="s">
        <v>502</v>
      </c>
      <c r="X7" s="241" t="s">
        <v>503</v>
      </c>
      <c r="Y7" s="241" t="s">
        <v>504</v>
      </c>
      <c r="Z7" s="159" t="e">
        <f>I7/E7*100</f>
        <v>#VALUE!</v>
      </c>
      <c r="AA7" s="159" t="e">
        <f t="shared" ref="AA7" si="0">N7/J7*100</f>
        <v>#VALUE!</v>
      </c>
      <c r="AB7" s="159" t="e">
        <f t="shared" ref="AB7" si="1">T7/P7*100</f>
        <v>#VALUE!</v>
      </c>
      <c r="AC7" s="159" t="e">
        <f t="shared" ref="AC7" si="2">Y7/U7*100</f>
        <v>#VALUE!</v>
      </c>
      <c r="AD7" s="159" t="e">
        <f>G7/E7*100</f>
        <v>#VALUE!</v>
      </c>
      <c r="AE7" s="159" t="e">
        <f>L7/J7*100</f>
        <v>#VALUE!</v>
      </c>
      <c r="AF7" s="159" t="e">
        <f>R7/P7*100</f>
        <v>#VALUE!</v>
      </c>
      <c r="AG7" s="159" t="e">
        <f>W7/U7*100</f>
        <v>#VALUE!</v>
      </c>
      <c r="AH7" s="151" t="s">
        <v>505</v>
      </c>
      <c r="AI7" s="151" t="s">
        <v>506</v>
      </c>
      <c r="AJ7" s="151" t="s">
        <v>507</v>
      </c>
      <c r="AK7" s="151" t="s">
        <v>508</v>
      </c>
      <c r="AL7" s="151" t="s">
        <v>509</v>
      </c>
      <c r="AM7" s="151" t="s">
        <v>510</v>
      </c>
      <c r="AN7" s="159" t="e">
        <f>AJ7/AF7*100</f>
        <v>#VALUE!</v>
      </c>
      <c r="AO7" s="159" t="e">
        <f>AK7/AG7*100</f>
        <v>#VALUE!</v>
      </c>
      <c r="AP7" s="159" t="e">
        <f>AL7/AH7*100</f>
        <v>#VALUE!</v>
      </c>
      <c r="AQ7" s="159" t="e">
        <f>AM7/AI7*100</f>
        <v>#VALUE!</v>
      </c>
      <c r="AR7" s="241" t="s">
        <v>511</v>
      </c>
      <c r="AS7" s="241" t="s">
        <v>511</v>
      </c>
      <c r="AT7" s="151" t="s">
        <v>512</v>
      </c>
      <c r="AU7" s="151" t="s">
        <v>512</v>
      </c>
      <c r="AV7" s="252"/>
      <c r="AW7" s="252"/>
      <c r="AX7" s="252"/>
      <c r="AY7" s="252"/>
      <c r="AZ7" s="241" t="s">
        <v>513</v>
      </c>
      <c r="BA7" s="241" t="s">
        <v>514</v>
      </c>
      <c r="BB7" s="241" t="s">
        <v>515</v>
      </c>
      <c r="BC7" s="241" t="s">
        <v>516</v>
      </c>
      <c r="BD7" s="252"/>
      <c r="BE7" s="252"/>
      <c r="BF7" s="252"/>
      <c r="BG7" s="161" t="e">
        <f t="shared" ref="BG7" si="3">(BE7/BD7)*10000</f>
        <v>#DIV/0!</v>
      </c>
      <c r="BH7" s="161" t="e">
        <f>(BF7/BD7)*10000</f>
        <v>#DIV/0!</v>
      </c>
      <c r="BI7" s="241" t="s">
        <v>517</v>
      </c>
      <c r="BJ7" s="241" t="s">
        <v>518</v>
      </c>
      <c r="BK7" s="241" t="s">
        <v>519</v>
      </c>
      <c r="BL7" s="241" t="s">
        <v>520</v>
      </c>
      <c r="BM7" s="241" t="s">
        <v>521</v>
      </c>
      <c r="BN7" s="241" t="s">
        <v>522</v>
      </c>
      <c r="BO7" s="241" t="s">
        <v>523</v>
      </c>
      <c r="BP7" s="241" t="s">
        <v>524</v>
      </c>
      <c r="BQ7" s="312"/>
      <c r="BR7" s="312"/>
      <c r="BS7" s="312"/>
      <c r="BT7" s="312"/>
      <c r="BU7" s="312"/>
      <c r="BV7" s="312"/>
      <c r="BW7" s="312"/>
      <c r="BX7" s="312"/>
      <c r="BY7" s="312"/>
      <c r="BZ7" s="312"/>
      <c r="CA7" s="312"/>
      <c r="CB7" s="312"/>
      <c r="CC7" s="312"/>
      <c r="CD7" s="241"/>
      <c r="CE7" s="241"/>
      <c r="CF7" s="241"/>
      <c r="CG7" s="241"/>
      <c r="CH7" s="241"/>
      <c r="CI7" s="241"/>
      <c r="CJ7" s="241"/>
      <c r="CK7" s="241"/>
      <c r="CL7" s="241"/>
    </row>
    <row r="8" spans="1:90" ht="42.75" customHeight="1" x14ac:dyDescent="0.2">
      <c r="A8" s="144"/>
      <c r="B8" s="147"/>
      <c r="C8" s="247" t="s">
        <v>342</v>
      </c>
      <c r="D8" s="159"/>
      <c r="E8" s="159"/>
      <c r="F8" s="159"/>
      <c r="G8" s="159"/>
      <c r="H8" s="159"/>
      <c r="I8" s="159"/>
      <c r="J8" s="159"/>
      <c r="K8" s="159"/>
      <c r="L8" s="159"/>
      <c r="M8" s="159"/>
      <c r="N8" s="159"/>
      <c r="O8" s="159"/>
      <c r="P8" s="159"/>
      <c r="Q8" s="159"/>
      <c r="R8" s="159"/>
      <c r="S8" s="159"/>
      <c r="T8" s="159"/>
      <c r="U8" s="159"/>
      <c r="V8" s="159"/>
      <c r="W8" s="159"/>
      <c r="X8" s="159"/>
      <c r="Y8" s="159"/>
      <c r="Z8" s="241"/>
      <c r="AA8" s="241"/>
      <c r="AB8" s="241"/>
      <c r="AC8" s="241"/>
      <c r="AD8" s="241"/>
      <c r="AE8" s="241"/>
      <c r="AF8" s="241"/>
      <c r="AG8" s="241"/>
      <c r="AH8" s="311" t="s">
        <v>525</v>
      </c>
      <c r="AI8" s="311"/>
      <c r="AJ8" s="311" t="s">
        <v>526</v>
      </c>
      <c r="AK8" s="311"/>
      <c r="AL8" s="311" t="s">
        <v>527</v>
      </c>
      <c r="AM8" s="311"/>
      <c r="AN8" s="241"/>
      <c r="AO8" s="241"/>
      <c r="AP8" s="241"/>
      <c r="AQ8" s="241"/>
      <c r="AR8" s="311" t="s">
        <v>528</v>
      </c>
      <c r="AS8" s="252"/>
      <c r="AT8" s="311" t="s">
        <v>529</v>
      </c>
      <c r="AU8" s="252"/>
      <c r="AV8" s="311" t="s">
        <v>463</v>
      </c>
      <c r="AW8" s="311"/>
      <c r="AX8" s="252"/>
      <c r="AY8" s="252"/>
      <c r="AZ8" s="159"/>
      <c r="BA8" s="159"/>
      <c r="BB8" s="159"/>
      <c r="BC8" s="159"/>
      <c r="BD8" s="311" t="s">
        <v>530</v>
      </c>
      <c r="BE8" s="311"/>
      <c r="BF8" s="311"/>
      <c r="BG8" s="241"/>
      <c r="BH8" s="241"/>
      <c r="BI8" s="159"/>
      <c r="BJ8" s="159"/>
      <c r="BK8" s="159"/>
      <c r="BL8" s="159"/>
      <c r="BM8" s="159"/>
      <c r="BN8" s="159"/>
      <c r="BO8" s="159"/>
      <c r="BP8" s="159"/>
      <c r="BQ8" s="249"/>
      <c r="BR8" s="249"/>
      <c r="BS8" s="249"/>
      <c r="BT8" s="249"/>
      <c r="BU8" s="249"/>
      <c r="BV8" s="249"/>
      <c r="BW8" s="249"/>
      <c r="BX8" s="249"/>
      <c r="BY8" s="249"/>
      <c r="BZ8" s="249"/>
      <c r="CA8" s="249"/>
      <c r="CB8" s="249"/>
      <c r="CC8" s="249"/>
      <c r="CD8" s="308" t="s">
        <v>531</v>
      </c>
      <c r="CE8" s="309"/>
      <c r="CF8" s="309"/>
      <c r="CG8" s="309"/>
      <c r="CH8" s="309"/>
      <c r="CI8" s="309"/>
      <c r="CJ8" s="309"/>
      <c r="CK8" s="309"/>
      <c r="CL8" s="310"/>
    </row>
    <row r="9" spans="1:90" s="6" customFormat="1" ht="272" x14ac:dyDescent="0.2">
      <c r="A9" s="9"/>
      <c r="B9" s="9"/>
      <c r="D9" s="186"/>
      <c r="E9" s="187"/>
      <c r="F9" s="187"/>
      <c r="G9" s="187"/>
      <c r="H9" s="187"/>
      <c r="I9" s="187"/>
      <c r="J9" s="187"/>
      <c r="K9" s="187"/>
      <c r="L9" s="187"/>
      <c r="M9" s="187"/>
      <c r="N9" s="187"/>
      <c r="O9" s="187"/>
      <c r="P9" s="187"/>
      <c r="Q9" s="187"/>
      <c r="R9" s="187"/>
      <c r="S9" s="187"/>
      <c r="T9" s="187"/>
      <c r="U9" s="187"/>
      <c r="V9" s="187"/>
      <c r="W9" s="187"/>
      <c r="X9" s="187"/>
      <c r="Y9" s="187"/>
      <c r="Z9" s="84"/>
      <c r="AA9" s="84"/>
      <c r="AB9" s="84"/>
      <c r="AC9" s="84"/>
      <c r="AD9" s="84"/>
      <c r="AE9" s="84"/>
      <c r="AF9" s="84"/>
      <c r="AG9" s="84"/>
      <c r="AJ9" s="237" t="s">
        <v>532</v>
      </c>
      <c r="AK9" s="238" t="s">
        <v>533</v>
      </c>
      <c r="AL9" s="189"/>
      <c r="AM9" s="189"/>
      <c r="AN9" s="84"/>
      <c r="AO9" s="84"/>
      <c r="AP9" s="84"/>
      <c r="AQ9" s="84"/>
      <c r="AR9" s="18"/>
      <c r="AS9" s="18"/>
      <c r="AT9" s="18"/>
      <c r="AV9" s="18"/>
      <c r="AW9" s="18"/>
      <c r="AX9" s="18"/>
      <c r="AY9" s="18"/>
      <c r="BD9" s="324" t="s">
        <v>534</v>
      </c>
      <c r="BE9" s="324"/>
      <c r="BF9" s="324"/>
      <c r="BG9" s="84"/>
      <c r="BH9" s="84"/>
      <c r="BQ9" s="190"/>
      <c r="BR9" s="190"/>
      <c r="BS9" s="190"/>
      <c r="BT9" s="190"/>
      <c r="BU9" s="190"/>
      <c r="BV9" s="190"/>
      <c r="BW9" s="190"/>
      <c r="BX9" s="190"/>
      <c r="BY9" s="190"/>
      <c r="BZ9" s="190"/>
      <c r="CA9" s="190"/>
      <c r="CB9" s="190"/>
      <c r="CC9" s="190"/>
    </row>
    <row r="10" spans="1:90" s="6" customFormat="1" x14ac:dyDescent="0.2">
      <c r="A10" s="9"/>
      <c r="B10" s="9"/>
      <c r="D10" s="187"/>
      <c r="E10" s="187"/>
      <c r="F10" s="187"/>
      <c r="G10" s="187"/>
      <c r="H10" s="187"/>
      <c r="I10" s="187"/>
      <c r="J10" s="187"/>
      <c r="K10" s="187"/>
      <c r="L10" s="187"/>
      <c r="M10" s="187"/>
      <c r="N10" s="187"/>
      <c r="O10" s="187"/>
      <c r="P10" s="187"/>
      <c r="Q10" s="187"/>
      <c r="R10" s="187"/>
      <c r="S10" s="187"/>
      <c r="T10" s="187"/>
      <c r="U10" s="187"/>
      <c r="V10" s="187"/>
      <c r="W10" s="187"/>
      <c r="X10" s="187"/>
      <c r="Y10" s="187"/>
      <c r="Z10" s="84"/>
      <c r="AA10" s="84"/>
      <c r="AB10" s="84"/>
      <c r="AC10" s="84"/>
      <c r="AD10" s="84"/>
      <c r="AE10" s="84"/>
      <c r="AF10" s="84"/>
      <c r="AG10" s="84"/>
      <c r="AJ10" s="188"/>
      <c r="AK10" s="188"/>
      <c r="AL10" s="189"/>
      <c r="AM10" s="189"/>
      <c r="AN10" s="84"/>
      <c r="AO10" s="84"/>
      <c r="AP10" s="84"/>
      <c r="AQ10" s="84"/>
      <c r="AR10" s="18"/>
      <c r="AS10" s="18"/>
      <c r="AT10" s="18"/>
      <c r="AU10" s="18"/>
      <c r="AV10" s="18"/>
      <c r="AW10" s="18"/>
      <c r="AX10" s="18"/>
      <c r="AY10" s="18"/>
      <c r="BD10" s="102"/>
      <c r="BE10" s="102"/>
      <c r="BF10" s="102"/>
      <c r="BG10" s="84"/>
      <c r="BH10" s="84"/>
      <c r="BQ10" s="190"/>
      <c r="BR10" s="190"/>
      <c r="BS10" s="190"/>
      <c r="BT10" s="190"/>
      <c r="BU10" s="190"/>
      <c r="BV10" s="190"/>
      <c r="BW10" s="190"/>
      <c r="BX10" s="190"/>
      <c r="BY10" s="190"/>
      <c r="BZ10" s="190"/>
      <c r="CA10" s="190"/>
      <c r="CB10" s="190"/>
      <c r="CC10" s="190"/>
    </row>
    <row r="11" spans="1:90" s="6" customFormat="1" x14ac:dyDescent="0.2">
      <c r="A11" s="9"/>
      <c r="B11" s="9"/>
      <c r="D11" s="187"/>
      <c r="E11" s="187"/>
      <c r="F11" s="187"/>
      <c r="G11" s="187"/>
      <c r="H11" s="187"/>
      <c r="I11" s="187"/>
      <c r="J11" s="187"/>
      <c r="K11" s="187"/>
      <c r="L11" s="187"/>
      <c r="M11" s="187"/>
      <c r="N11" s="187"/>
      <c r="O11" s="187"/>
      <c r="P11" s="187"/>
      <c r="Q11" s="187"/>
      <c r="R11" s="187"/>
      <c r="S11" s="187"/>
      <c r="T11" s="187"/>
      <c r="U11" s="187"/>
      <c r="V11" s="187"/>
      <c r="W11" s="187"/>
      <c r="X11" s="187"/>
      <c r="Y11" s="187"/>
      <c r="Z11" s="84"/>
      <c r="AA11" s="84"/>
      <c r="AB11" s="84"/>
      <c r="AC11" s="84"/>
      <c r="AD11" s="84"/>
      <c r="AE11" s="84"/>
      <c r="AF11" s="84"/>
      <c r="AG11" s="84"/>
      <c r="AJ11" s="188"/>
      <c r="AK11" s="188"/>
      <c r="AL11" s="189"/>
      <c r="AM11" s="189"/>
      <c r="AN11" s="84"/>
      <c r="AO11" s="84"/>
      <c r="AP11" s="84"/>
      <c r="AQ11" s="84"/>
      <c r="AR11" s="18"/>
      <c r="AS11" s="18"/>
      <c r="AT11" s="18"/>
      <c r="AV11" s="18"/>
      <c r="AW11" s="18"/>
      <c r="AX11" s="18"/>
      <c r="AY11" s="18"/>
      <c r="BD11" s="108"/>
      <c r="BE11" s="108"/>
      <c r="BF11" s="108"/>
      <c r="BG11" s="84"/>
      <c r="BH11" s="84"/>
      <c r="BQ11" s="190"/>
      <c r="BR11" s="190"/>
      <c r="BS11" s="190"/>
      <c r="BT11" s="190"/>
      <c r="BU11" s="190"/>
      <c r="BV11" s="190"/>
      <c r="BW11" s="190"/>
      <c r="BX11" s="190"/>
      <c r="BY11" s="190"/>
      <c r="BZ11" s="190"/>
      <c r="CA11" s="190"/>
      <c r="CB11" s="190"/>
      <c r="CC11" s="190"/>
    </row>
    <row r="12" spans="1:90" s="6" customFormat="1" x14ac:dyDescent="0.2">
      <c r="A12" s="9"/>
      <c r="B12" s="9"/>
      <c r="D12" s="187"/>
      <c r="E12" s="187"/>
      <c r="F12" s="187"/>
      <c r="G12" s="187"/>
      <c r="H12" s="187"/>
      <c r="I12" s="187"/>
      <c r="J12" s="187"/>
      <c r="K12" s="187"/>
      <c r="L12" s="187"/>
      <c r="M12" s="187"/>
      <c r="N12" s="187"/>
      <c r="O12" s="187"/>
      <c r="P12" s="187"/>
      <c r="Q12" s="187"/>
      <c r="R12" s="187"/>
      <c r="S12" s="187"/>
      <c r="T12" s="187"/>
      <c r="U12" s="187"/>
      <c r="V12" s="187"/>
      <c r="W12" s="187"/>
      <c r="X12" s="187"/>
      <c r="Y12" s="187"/>
      <c r="Z12" s="84"/>
      <c r="AA12" s="84"/>
      <c r="AB12" s="84"/>
      <c r="AC12" s="84"/>
      <c r="AD12" s="84"/>
      <c r="AE12" s="84"/>
      <c r="AF12" s="84"/>
      <c r="AG12" s="84"/>
      <c r="AJ12" s="188"/>
      <c r="AK12" s="188"/>
      <c r="AL12" s="189"/>
      <c r="AM12" s="189"/>
      <c r="AN12" s="84"/>
      <c r="AO12" s="84"/>
      <c r="AP12" s="84"/>
      <c r="AQ12" s="84"/>
      <c r="AR12" s="18"/>
      <c r="AS12" s="18"/>
      <c r="AT12" s="18"/>
      <c r="AV12" s="18"/>
      <c r="AW12" s="18"/>
      <c r="AX12" s="18"/>
      <c r="AY12" s="18"/>
      <c r="BD12" s="108"/>
      <c r="BE12" s="108"/>
      <c r="BF12" s="108"/>
      <c r="BG12" s="84"/>
      <c r="BH12" s="84"/>
      <c r="BQ12" s="190"/>
      <c r="BR12" s="190"/>
      <c r="BS12" s="190"/>
      <c r="BT12" s="190"/>
      <c r="BU12" s="190"/>
      <c r="BV12" s="190"/>
      <c r="BW12" s="190"/>
      <c r="BX12" s="190"/>
      <c r="BY12" s="190"/>
      <c r="BZ12" s="190"/>
      <c r="CA12" s="190"/>
      <c r="CB12" s="190"/>
      <c r="CC12" s="190"/>
    </row>
    <row r="13" spans="1:90" s="6" customFormat="1" x14ac:dyDescent="0.2">
      <c r="A13" s="9"/>
      <c r="B13" s="9"/>
      <c r="D13" s="187"/>
      <c r="E13" s="187"/>
      <c r="F13" s="187"/>
      <c r="G13" s="187"/>
      <c r="H13" s="187"/>
      <c r="I13" s="187"/>
      <c r="J13" s="187"/>
      <c r="K13" s="187"/>
      <c r="L13" s="187"/>
      <c r="M13" s="187"/>
      <c r="N13" s="187"/>
      <c r="O13" s="187"/>
      <c r="P13" s="187"/>
      <c r="Q13" s="187"/>
      <c r="R13" s="187"/>
      <c r="S13" s="187"/>
      <c r="T13" s="187"/>
      <c r="U13" s="187"/>
      <c r="V13" s="187"/>
      <c r="W13" s="187"/>
      <c r="X13" s="187"/>
      <c r="Y13" s="187"/>
      <c r="Z13" s="84"/>
      <c r="AA13" s="84"/>
      <c r="AB13" s="84"/>
      <c r="AC13" s="84"/>
      <c r="AD13" s="84"/>
      <c r="AE13" s="84"/>
      <c r="AF13" s="84"/>
      <c r="AG13" s="84"/>
      <c r="AJ13" s="188"/>
      <c r="AK13" s="188"/>
      <c r="AL13" s="189"/>
      <c r="AM13" s="189"/>
      <c r="AN13" s="84"/>
      <c r="AO13" s="84"/>
      <c r="AP13" s="84"/>
      <c r="AQ13" s="84"/>
      <c r="AR13" s="18"/>
      <c r="AS13" s="18"/>
      <c r="AT13" s="18"/>
      <c r="AV13" s="18"/>
      <c r="AW13" s="18"/>
      <c r="AX13" s="18"/>
      <c r="AY13" s="18"/>
      <c r="BD13" s="108"/>
      <c r="BE13" s="108"/>
      <c r="BF13" s="108"/>
      <c r="BG13" s="84"/>
      <c r="BH13" s="84"/>
      <c r="BQ13" s="190"/>
      <c r="BR13" s="190"/>
      <c r="BS13" s="190"/>
      <c r="BT13" s="190"/>
      <c r="BU13" s="190"/>
      <c r="BV13" s="190"/>
      <c r="BW13" s="190"/>
      <c r="BX13" s="190"/>
      <c r="BY13" s="190"/>
      <c r="BZ13" s="190"/>
      <c r="CA13" s="190"/>
      <c r="CB13" s="190"/>
      <c r="CC13" s="190"/>
    </row>
    <row r="14" spans="1:90" s="6" customFormat="1" x14ac:dyDescent="0.2">
      <c r="A14" s="9"/>
      <c r="B14" s="9"/>
      <c r="D14" s="187"/>
      <c r="E14" s="187"/>
      <c r="F14" s="187"/>
      <c r="G14" s="187"/>
      <c r="H14" s="187"/>
      <c r="I14" s="187"/>
      <c r="J14" s="187"/>
      <c r="K14" s="187"/>
      <c r="L14" s="187"/>
      <c r="M14" s="187"/>
      <c r="N14" s="187"/>
      <c r="O14" s="187"/>
      <c r="P14" s="187"/>
      <c r="Q14" s="187"/>
      <c r="R14" s="187"/>
      <c r="S14" s="187"/>
      <c r="T14" s="187"/>
      <c r="U14" s="187"/>
      <c r="V14" s="187"/>
      <c r="W14" s="187"/>
      <c r="X14" s="187"/>
      <c r="Y14" s="187"/>
      <c r="Z14" s="84"/>
      <c r="AA14" s="84"/>
      <c r="AB14" s="84"/>
      <c r="AC14" s="84"/>
      <c r="AD14" s="84"/>
      <c r="AE14" s="84"/>
      <c r="AF14" s="84"/>
      <c r="AG14" s="84"/>
      <c r="AJ14" s="188"/>
      <c r="AK14" s="188"/>
      <c r="AL14" s="189"/>
      <c r="AM14" s="189"/>
      <c r="AN14" s="84"/>
      <c r="AO14" s="84"/>
      <c r="AP14" s="84"/>
      <c r="AQ14" s="84"/>
      <c r="AR14" s="18"/>
      <c r="AS14" s="18"/>
      <c r="AT14" s="18"/>
      <c r="AV14" s="18"/>
      <c r="AW14" s="18"/>
      <c r="AX14" s="18"/>
      <c r="AY14" s="18"/>
      <c r="BD14" s="108"/>
      <c r="BE14" s="108"/>
      <c r="BF14" s="108"/>
      <c r="BG14" s="84"/>
      <c r="BH14" s="84"/>
      <c r="BQ14" s="190"/>
      <c r="BR14" s="190"/>
      <c r="BS14" s="190"/>
      <c r="BT14" s="190"/>
      <c r="BU14" s="190"/>
      <c r="BV14" s="190"/>
      <c r="BW14" s="190"/>
      <c r="BX14" s="190"/>
      <c r="BY14" s="190"/>
      <c r="BZ14" s="190"/>
      <c r="CA14" s="190"/>
      <c r="CB14" s="190"/>
      <c r="CC14" s="190"/>
    </row>
    <row r="15" spans="1:90" s="6" customFormat="1" x14ac:dyDescent="0.2">
      <c r="A15" s="9"/>
      <c r="B15" s="9"/>
      <c r="D15" s="187"/>
      <c r="E15" s="187"/>
      <c r="F15" s="187"/>
      <c r="G15" s="187"/>
      <c r="H15" s="187"/>
      <c r="I15" s="187"/>
      <c r="J15" s="187"/>
      <c r="K15" s="187"/>
      <c r="L15" s="187"/>
      <c r="M15" s="187"/>
      <c r="N15" s="187"/>
      <c r="O15" s="187"/>
      <c r="P15" s="187"/>
      <c r="Q15" s="187"/>
      <c r="R15" s="187"/>
      <c r="S15" s="187"/>
      <c r="T15" s="187"/>
      <c r="U15" s="187"/>
      <c r="V15" s="187"/>
      <c r="W15" s="187"/>
      <c r="X15" s="187"/>
      <c r="Y15" s="187"/>
      <c r="Z15" s="84"/>
      <c r="AA15" s="84"/>
      <c r="AB15" s="84"/>
      <c r="AC15" s="84"/>
      <c r="AD15" s="84"/>
      <c r="AE15" s="84"/>
      <c r="AF15" s="84"/>
      <c r="AG15" s="84"/>
      <c r="AJ15" s="188"/>
      <c r="AK15" s="188"/>
      <c r="AL15" s="189"/>
      <c r="AM15" s="189"/>
      <c r="AN15" s="84"/>
      <c r="AO15" s="84"/>
      <c r="AP15" s="84"/>
      <c r="AQ15" s="84"/>
      <c r="AR15" s="18"/>
      <c r="AS15" s="18"/>
      <c r="AT15" s="18"/>
      <c r="AV15" s="18"/>
      <c r="AW15" s="18"/>
      <c r="AX15" s="18"/>
      <c r="AY15" s="18"/>
      <c r="BD15" s="108"/>
      <c r="BE15" s="108"/>
      <c r="BF15" s="108"/>
      <c r="BG15" s="84"/>
      <c r="BH15" s="84"/>
      <c r="BQ15" s="190"/>
      <c r="BR15" s="190"/>
      <c r="BS15" s="190"/>
      <c r="BT15" s="190"/>
      <c r="BU15" s="190"/>
      <c r="BV15" s="190"/>
      <c r="BW15" s="190"/>
      <c r="BX15" s="190"/>
      <c r="BY15" s="190"/>
      <c r="BZ15" s="190"/>
      <c r="CA15" s="190"/>
      <c r="CB15" s="190"/>
      <c r="CC15" s="190"/>
    </row>
    <row r="16" spans="1:90" s="6" customFormat="1" x14ac:dyDescent="0.2">
      <c r="A16" s="9"/>
      <c r="B16" s="9"/>
      <c r="D16" s="187"/>
      <c r="E16" s="187"/>
      <c r="F16" s="187"/>
      <c r="G16" s="187"/>
      <c r="H16" s="187"/>
      <c r="I16" s="187"/>
      <c r="J16" s="187"/>
      <c r="K16" s="187"/>
      <c r="L16" s="187"/>
      <c r="M16" s="187"/>
      <c r="N16" s="187"/>
      <c r="O16" s="187"/>
      <c r="P16" s="187"/>
      <c r="Q16" s="187"/>
      <c r="R16" s="187"/>
      <c r="S16" s="187"/>
      <c r="T16" s="187"/>
      <c r="U16" s="187"/>
      <c r="V16" s="187"/>
      <c r="W16" s="187"/>
      <c r="X16" s="187"/>
      <c r="Y16" s="187"/>
      <c r="Z16" s="84"/>
      <c r="AA16" s="84"/>
      <c r="AB16" s="84"/>
      <c r="AC16" s="84"/>
      <c r="AD16" s="84"/>
      <c r="AE16" s="84"/>
      <c r="AF16" s="84"/>
      <c r="AG16" s="84"/>
      <c r="AJ16" s="188"/>
      <c r="AK16" s="188"/>
      <c r="AL16" s="189"/>
      <c r="AM16" s="189"/>
      <c r="AN16" s="84"/>
      <c r="AO16" s="84"/>
      <c r="AP16" s="84"/>
      <c r="AQ16" s="84"/>
      <c r="AR16" s="18"/>
      <c r="AS16" s="18"/>
      <c r="AT16" s="18"/>
      <c r="AV16" s="18"/>
      <c r="AW16" s="18"/>
      <c r="AX16" s="18"/>
      <c r="AY16" s="18"/>
      <c r="BD16" s="108"/>
      <c r="BE16" s="108"/>
      <c r="BF16" s="108"/>
      <c r="BG16" s="84"/>
      <c r="BH16" s="84"/>
      <c r="BQ16" s="190"/>
      <c r="BR16" s="190"/>
      <c r="BS16" s="190"/>
      <c r="BT16" s="190"/>
      <c r="BU16" s="190"/>
      <c r="BV16" s="190"/>
      <c r="BW16" s="190"/>
      <c r="BX16" s="190"/>
      <c r="BY16" s="190"/>
      <c r="BZ16" s="190"/>
      <c r="CA16" s="190"/>
      <c r="CB16" s="190"/>
      <c r="CC16" s="190"/>
    </row>
    <row r="17" spans="1:81" s="6" customFormat="1" x14ac:dyDescent="0.2">
      <c r="A17" s="9"/>
      <c r="B17" s="9"/>
      <c r="D17" s="187"/>
      <c r="E17" s="187"/>
      <c r="F17" s="187"/>
      <c r="G17" s="187"/>
      <c r="H17" s="187"/>
      <c r="I17" s="187"/>
      <c r="J17" s="187"/>
      <c r="K17" s="187"/>
      <c r="L17" s="187"/>
      <c r="M17" s="187"/>
      <c r="N17" s="187"/>
      <c r="O17" s="187"/>
      <c r="P17" s="187"/>
      <c r="Q17" s="187"/>
      <c r="R17" s="187"/>
      <c r="S17" s="187"/>
      <c r="T17" s="187"/>
      <c r="U17" s="187"/>
      <c r="V17" s="187"/>
      <c r="W17" s="187"/>
      <c r="X17" s="187"/>
      <c r="Y17" s="187"/>
      <c r="Z17" s="84"/>
      <c r="AA17" s="84"/>
      <c r="AB17" s="84"/>
      <c r="AC17" s="84"/>
      <c r="AD17" s="84"/>
      <c r="AE17" s="84"/>
      <c r="AF17" s="84"/>
      <c r="AG17" s="84"/>
      <c r="AJ17" s="188"/>
      <c r="AK17" s="188"/>
      <c r="AL17" s="189"/>
      <c r="AM17" s="189"/>
      <c r="AN17" s="84"/>
      <c r="AO17" s="84"/>
      <c r="AP17" s="84"/>
      <c r="AQ17" s="84"/>
      <c r="AR17" s="18"/>
      <c r="AS17" s="18"/>
      <c r="AT17" s="18"/>
      <c r="AV17" s="18"/>
      <c r="AW17" s="18"/>
      <c r="AX17" s="18"/>
      <c r="AY17" s="18"/>
      <c r="BD17" s="108"/>
      <c r="BE17" s="108"/>
      <c r="BF17" s="108"/>
      <c r="BG17" s="84"/>
      <c r="BH17" s="84"/>
      <c r="BQ17" s="190"/>
      <c r="BR17" s="190"/>
      <c r="BS17" s="190"/>
      <c r="BT17" s="190"/>
      <c r="BU17" s="190"/>
      <c r="BV17" s="190"/>
      <c r="BW17" s="190"/>
      <c r="BX17" s="190"/>
      <c r="BY17" s="190"/>
      <c r="BZ17" s="190"/>
      <c r="CA17" s="190"/>
      <c r="CB17" s="190"/>
      <c r="CC17" s="190"/>
    </row>
    <row r="18" spans="1:81" s="6" customFormat="1" x14ac:dyDescent="0.2">
      <c r="A18" s="9"/>
      <c r="B18" s="9"/>
      <c r="D18" s="187"/>
      <c r="E18" s="187"/>
      <c r="F18" s="187"/>
      <c r="G18" s="187"/>
      <c r="H18" s="187"/>
      <c r="I18" s="187"/>
      <c r="J18" s="187"/>
      <c r="K18" s="187"/>
      <c r="L18" s="187"/>
      <c r="M18" s="187"/>
      <c r="N18" s="187"/>
      <c r="O18" s="187"/>
      <c r="P18" s="187"/>
      <c r="Q18" s="187"/>
      <c r="R18" s="187"/>
      <c r="S18" s="187"/>
      <c r="T18" s="187"/>
      <c r="U18" s="187"/>
      <c r="V18" s="187"/>
      <c r="W18" s="187"/>
      <c r="X18" s="187"/>
      <c r="Y18" s="187"/>
      <c r="Z18" s="84"/>
      <c r="AA18" s="84"/>
      <c r="AB18" s="84"/>
      <c r="AC18" s="84"/>
      <c r="AD18" s="84"/>
      <c r="AE18" s="84"/>
      <c r="AF18" s="84"/>
      <c r="AG18" s="84"/>
      <c r="AJ18" s="188"/>
      <c r="AK18" s="188"/>
      <c r="AL18" s="189"/>
      <c r="AM18" s="189"/>
      <c r="AN18" s="84"/>
      <c r="AO18" s="84"/>
      <c r="AP18" s="84"/>
      <c r="AQ18" s="84"/>
      <c r="AR18" s="18"/>
      <c r="AS18" s="18"/>
      <c r="AV18" s="18"/>
      <c r="AW18" s="18"/>
      <c r="AX18" s="18"/>
      <c r="AY18" s="18"/>
      <c r="BD18" s="108"/>
      <c r="BE18" s="108"/>
      <c r="BF18" s="108"/>
      <c r="BG18" s="84"/>
      <c r="BH18" s="84"/>
      <c r="BQ18" s="190"/>
      <c r="BR18" s="190"/>
      <c r="BS18" s="190"/>
      <c r="BT18" s="190"/>
      <c r="BU18" s="190"/>
      <c r="BV18" s="190"/>
      <c r="BW18" s="190"/>
      <c r="BX18" s="190"/>
      <c r="BY18" s="190"/>
      <c r="BZ18" s="190"/>
      <c r="CA18" s="190"/>
      <c r="CB18" s="190"/>
      <c r="CC18" s="190"/>
    </row>
    <row r="19" spans="1:81" s="6" customFormat="1" x14ac:dyDescent="0.2">
      <c r="A19" s="9"/>
      <c r="B19" s="9"/>
      <c r="D19" s="187"/>
      <c r="E19" s="187"/>
      <c r="F19" s="187"/>
      <c r="G19" s="187"/>
      <c r="H19" s="187"/>
      <c r="I19" s="187"/>
      <c r="J19" s="187"/>
      <c r="K19" s="187"/>
      <c r="L19" s="187"/>
      <c r="M19" s="187"/>
      <c r="N19" s="187"/>
      <c r="O19" s="187"/>
      <c r="P19" s="187"/>
      <c r="Q19" s="187"/>
      <c r="R19" s="187"/>
      <c r="S19" s="187"/>
      <c r="T19" s="187"/>
      <c r="U19" s="187"/>
      <c r="V19" s="187"/>
      <c r="W19" s="187"/>
      <c r="X19" s="187"/>
      <c r="Y19" s="187"/>
      <c r="Z19" s="84"/>
      <c r="AA19" s="84"/>
      <c r="AB19" s="84"/>
      <c r="AC19" s="84"/>
      <c r="AD19" s="84"/>
      <c r="AE19" s="84"/>
      <c r="AF19" s="84"/>
      <c r="AG19" s="84"/>
      <c r="AJ19" s="188"/>
      <c r="AK19" s="188"/>
      <c r="AL19" s="189"/>
      <c r="AM19" s="189"/>
      <c r="AN19" s="84"/>
      <c r="AO19" s="84"/>
      <c r="AP19" s="84"/>
      <c r="AQ19" s="84"/>
      <c r="AR19" s="18"/>
      <c r="AS19" s="18"/>
      <c r="AV19" s="18"/>
      <c r="AW19" s="18"/>
      <c r="AX19" s="18"/>
      <c r="AY19" s="18"/>
      <c r="BD19" s="108"/>
      <c r="BE19" s="108"/>
      <c r="BF19" s="108"/>
      <c r="BG19" s="84"/>
      <c r="BH19" s="84"/>
      <c r="BQ19" s="190"/>
      <c r="BR19" s="190"/>
      <c r="BS19" s="190"/>
      <c r="BT19" s="190"/>
      <c r="BU19" s="190"/>
      <c r="BV19" s="190"/>
      <c r="BW19" s="190"/>
      <c r="BX19" s="190"/>
      <c r="BY19" s="190"/>
      <c r="BZ19" s="190"/>
      <c r="CA19" s="190"/>
      <c r="CB19" s="190"/>
      <c r="CC19" s="190"/>
    </row>
    <row r="20" spans="1:81" s="6" customFormat="1" x14ac:dyDescent="0.2">
      <c r="A20" s="9"/>
      <c r="B20" s="9"/>
      <c r="D20" s="187"/>
      <c r="E20" s="187"/>
      <c r="F20" s="187"/>
      <c r="G20" s="187"/>
      <c r="H20" s="187"/>
      <c r="I20" s="187"/>
      <c r="J20" s="187"/>
      <c r="K20" s="187"/>
      <c r="L20" s="187"/>
      <c r="M20" s="187"/>
      <c r="N20" s="187"/>
      <c r="O20" s="187"/>
      <c r="P20" s="187"/>
      <c r="Q20" s="187"/>
      <c r="R20" s="187"/>
      <c r="S20" s="187"/>
      <c r="T20" s="187"/>
      <c r="U20" s="187"/>
      <c r="V20" s="187"/>
      <c r="W20" s="187"/>
      <c r="X20" s="187"/>
      <c r="Y20" s="187"/>
      <c r="Z20" s="84"/>
      <c r="AA20" s="84"/>
      <c r="AB20" s="84"/>
      <c r="AC20" s="84"/>
      <c r="AD20" s="84"/>
      <c r="AE20" s="84"/>
      <c r="AF20" s="84"/>
      <c r="AG20" s="84"/>
      <c r="AJ20" s="188"/>
      <c r="AK20" s="188"/>
      <c r="AL20" s="189"/>
      <c r="AM20" s="189"/>
      <c r="AN20" s="84"/>
      <c r="AO20" s="84"/>
      <c r="AP20" s="84"/>
      <c r="AQ20" s="84"/>
      <c r="AR20" s="18"/>
      <c r="AS20" s="18"/>
      <c r="AV20" s="18"/>
      <c r="AW20" s="18"/>
      <c r="AX20" s="18"/>
      <c r="AY20" s="18"/>
      <c r="BD20" s="191"/>
      <c r="BE20" s="108"/>
      <c r="BF20" s="108"/>
      <c r="BG20" s="84"/>
      <c r="BH20" s="84"/>
      <c r="BQ20" s="190"/>
      <c r="BR20" s="190"/>
      <c r="BS20" s="190"/>
      <c r="BT20" s="190"/>
      <c r="BU20" s="190"/>
      <c r="BV20" s="190"/>
      <c r="BW20" s="190"/>
      <c r="BX20" s="190"/>
      <c r="BY20" s="190"/>
      <c r="BZ20" s="190"/>
      <c r="CA20" s="190"/>
      <c r="CB20" s="190"/>
      <c r="CC20" s="190"/>
    </row>
    <row r="21" spans="1:81" s="6" customFormat="1" x14ac:dyDescent="0.2">
      <c r="A21" s="9"/>
      <c r="B21" s="9"/>
      <c r="D21" s="187"/>
      <c r="E21" s="187"/>
      <c r="F21" s="187"/>
      <c r="G21" s="187"/>
      <c r="H21" s="187"/>
      <c r="I21" s="187"/>
      <c r="J21" s="187"/>
      <c r="K21" s="187"/>
      <c r="L21" s="187"/>
      <c r="M21" s="187"/>
      <c r="N21" s="187"/>
      <c r="O21" s="187"/>
      <c r="P21" s="187"/>
      <c r="Q21" s="187"/>
      <c r="R21" s="187"/>
      <c r="S21" s="187"/>
      <c r="T21" s="187"/>
      <c r="U21" s="187"/>
      <c r="V21" s="187"/>
      <c r="W21" s="187"/>
      <c r="X21" s="187"/>
      <c r="Y21" s="187"/>
      <c r="Z21" s="84"/>
      <c r="AA21" s="84"/>
      <c r="AB21" s="84"/>
      <c r="AC21" s="84"/>
      <c r="AD21" s="84"/>
      <c r="AE21" s="84"/>
      <c r="AF21" s="84"/>
      <c r="AG21" s="84"/>
      <c r="AJ21" s="188"/>
      <c r="AK21" s="188"/>
      <c r="AL21" s="189"/>
      <c r="AM21" s="189"/>
      <c r="AN21" s="84"/>
      <c r="AO21" s="84"/>
      <c r="AP21" s="84"/>
      <c r="AQ21" s="84"/>
      <c r="AR21" s="18"/>
      <c r="AS21" s="18"/>
      <c r="AV21" s="18"/>
      <c r="AW21" s="18"/>
      <c r="AX21" s="18"/>
      <c r="AY21" s="18"/>
      <c r="BD21" s="108"/>
      <c r="BE21" s="108"/>
      <c r="BF21" s="108"/>
      <c r="BG21" s="84"/>
      <c r="BH21" s="84"/>
      <c r="BQ21" s="190"/>
      <c r="BR21" s="190"/>
      <c r="BS21" s="190"/>
      <c r="BT21" s="190"/>
      <c r="BU21" s="190"/>
      <c r="BV21" s="190"/>
      <c r="BW21" s="190"/>
      <c r="BX21" s="190"/>
      <c r="BY21" s="190"/>
      <c r="BZ21" s="190"/>
      <c r="CA21" s="190"/>
      <c r="CB21" s="190"/>
      <c r="CC21" s="190"/>
    </row>
    <row r="22" spans="1:81" s="6" customFormat="1" x14ac:dyDescent="0.2">
      <c r="A22" s="9"/>
      <c r="B22" s="9"/>
      <c r="D22" s="187"/>
      <c r="E22" s="187"/>
      <c r="F22" s="187"/>
      <c r="G22" s="187"/>
      <c r="H22" s="187"/>
      <c r="I22" s="187"/>
      <c r="J22" s="187"/>
      <c r="K22" s="187"/>
      <c r="L22" s="187"/>
      <c r="M22" s="187"/>
      <c r="N22" s="187"/>
      <c r="O22" s="187"/>
      <c r="P22" s="187"/>
      <c r="Q22" s="187"/>
      <c r="R22" s="187"/>
      <c r="S22" s="187"/>
      <c r="T22" s="187"/>
      <c r="U22" s="187"/>
      <c r="V22" s="187"/>
      <c r="W22" s="187"/>
      <c r="X22" s="187"/>
      <c r="Y22" s="187"/>
      <c r="Z22" s="84"/>
      <c r="AA22" s="84"/>
      <c r="AB22" s="84"/>
      <c r="AC22" s="84"/>
      <c r="AD22" s="84"/>
      <c r="AE22" s="84"/>
      <c r="AF22" s="84"/>
      <c r="AG22" s="84"/>
      <c r="AJ22" s="188"/>
      <c r="AK22" s="188"/>
      <c r="AL22" s="189"/>
      <c r="AM22" s="189"/>
      <c r="AN22" s="84"/>
      <c r="AO22" s="84"/>
      <c r="AP22" s="84"/>
      <c r="AQ22" s="84"/>
      <c r="AR22" s="18"/>
      <c r="AS22" s="18"/>
      <c r="AV22" s="18"/>
      <c r="AW22" s="18"/>
      <c r="AX22" s="18"/>
      <c r="AY22" s="18"/>
      <c r="BD22" s="108"/>
      <c r="BE22" s="108"/>
      <c r="BF22" s="108"/>
      <c r="BG22" s="84"/>
      <c r="BH22" s="84"/>
      <c r="BQ22" s="190"/>
      <c r="BR22" s="190"/>
      <c r="BS22" s="190"/>
      <c r="BT22" s="190"/>
      <c r="BU22" s="190"/>
      <c r="BV22" s="190"/>
      <c r="BW22" s="190"/>
      <c r="BX22" s="190"/>
      <c r="BY22" s="190"/>
      <c r="BZ22" s="190"/>
      <c r="CA22" s="190"/>
      <c r="CB22" s="190"/>
      <c r="CC22" s="190"/>
    </row>
    <row r="23" spans="1:81" s="6" customFormat="1" x14ac:dyDescent="0.2">
      <c r="A23" s="9"/>
      <c r="B23" s="9"/>
      <c r="D23" s="187"/>
      <c r="E23" s="187"/>
      <c r="F23" s="187"/>
      <c r="G23" s="187"/>
      <c r="H23" s="187"/>
      <c r="I23" s="187"/>
      <c r="J23" s="187"/>
      <c r="K23" s="187"/>
      <c r="L23" s="187"/>
      <c r="M23" s="187"/>
      <c r="N23" s="187"/>
      <c r="O23" s="187"/>
      <c r="P23" s="187"/>
      <c r="Q23" s="187"/>
      <c r="R23" s="187"/>
      <c r="S23" s="187"/>
      <c r="T23" s="187"/>
      <c r="U23" s="187"/>
      <c r="V23" s="187"/>
      <c r="W23" s="187"/>
      <c r="X23" s="187"/>
      <c r="Y23" s="187"/>
      <c r="Z23" s="84"/>
      <c r="AA23" s="84"/>
      <c r="AB23" s="84"/>
      <c r="AC23" s="84"/>
      <c r="AD23" s="84"/>
      <c r="AE23" s="84"/>
      <c r="AF23" s="84"/>
      <c r="AG23" s="84"/>
      <c r="AJ23" s="188"/>
      <c r="AK23" s="188"/>
      <c r="AL23" s="189"/>
      <c r="AM23" s="189"/>
      <c r="AN23" s="84"/>
      <c r="AO23" s="84"/>
      <c r="AP23" s="84"/>
      <c r="AQ23" s="84"/>
      <c r="AR23" s="18"/>
      <c r="AS23" s="18"/>
      <c r="AV23" s="18"/>
      <c r="AW23" s="18"/>
      <c r="AX23" s="18"/>
      <c r="AY23" s="18"/>
      <c r="BD23" s="108"/>
      <c r="BE23" s="108"/>
      <c r="BF23" s="108"/>
      <c r="BG23" s="84"/>
      <c r="BH23" s="84"/>
      <c r="BQ23" s="190"/>
      <c r="BR23" s="190"/>
      <c r="BS23" s="190"/>
      <c r="BT23" s="190"/>
      <c r="BU23" s="190"/>
      <c r="BV23" s="190"/>
      <c r="BW23" s="190"/>
      <c r="BX23" s="190"/>
      <c r="BY23" s="190"/>
      <c r="BZ23" s="190"/>
      <c r="CA23" s="190"/>
      <c r="CB23" s="190"/>
      <c r="CC23" s="190"/>
    </row>
    <row r="24" spans="1:81" s="6" customFormat="1" x14ac:dyDescent="0.2">
      <c r="A24" s="9"/>
      <c r="B24" s="9"/>
      <c r="D24" s="187"/>
      <c r="E24" s="187"/>
      <c r="F24" s="187"/>
      <c r="G24" s="187"/>
      <c r="H24" s="187"/>
      <c r="I24" s="187"/>
      <c r="J24" s="187"/>
      <c r="K24" s="187"/>
      <c r="L24" s="187"/>
      <c r="M24" s="187"/>
      <c r="N24" s="187"/>
      <c r="O24" s="187"/>
      <c r="P24" s="187"/>
      <c r="Q24" s="187"/>
      <c r="R24" s="187"/>
      <c r="S24" s="187"/>
      <c r="T24" s="187"/>
      <c r="U24" s="187"/>
      <c r="V24" s="187"/>
      <c r="W24" s="187"/>
      <c r="X24" s="187"/>
      <c r="Y24" s="187"/>
      <c r="Z24" s="84"/>
      <c r="AA24" s="84"/>
      <c r="AB24" s="84"/>
      <c r="AC24" s="84"/>
      <c r="AD24" s="84"/>
      <c r="AE24" s="84"/>
      <c r="AF24" s="84"/>
      <c r="AG24" s="84"/>
      <c r="AJ24" s="188"/>
      <c r="AK24" s="188"/>
      <c r="AL24" s="189"/>
      <c r="AM24" s="189"/>
      <c r="AN24" s="84"/>
      <c r="AO24" s="84"/>
      <c r="AP24" s="84"/>
      <c r="AQ24" s="84"/>
      <c r="AR24" s="18"/>
      <c r="AS24" s="18"/>
      <c r="AV24" s="18"/>
      <c r="AW24" s="18"/>
      <c r="AX24" s="18"/>
      <c r="AY24" s="18"/>
      <c r="BD24" s="108"/>
      <c r="BE24" s="108"/>
      <c r="BF24" s="108"/>
      <c r="BG24" s="84"/>
      <c r="BH24" s="84"/>
      <c r="BQ24" s="190"/>
      <c r="BR24" s="190"/>
      <c r="BS24" s="190"/>
      <c r="BT24" s="190"/>
      <c r="BU24" s="190"/>
      <c r="BV24" s="190"/>
      <c r="BW24" s="190"/>
      <c r="BX24" s="190"/>
      <c r="BY24" s="190"/>
      <c r="BZ24" s="190"/>
      <c r="CA24" s="190"/>
      <c r="CB24" s="190"/>
      <c r="CC24" s="190"/>
    </row>
    <row r="25" spans="1:81" s="6" customFormat="1" x14ac:dyDescent="0.2">
      <c r="A25" s="9"/>
      <c r="B25" s="9"/>
      <c r="D25" s="187"/>
      <c r="E25" s="187"/>
      <c r="F25" s="187"/>
      <c r="G25" s="187"/>
      <c r="H25" s="187"/>
      <c r="I25" s="187"/>
      <c r="J25" s="187"/>
      <c r="K25" s="187"/>
      <c r="L25" s="187"/>
      <c r="M25" s="187"/>
      <c r="N25" s="187"/>
      <c r="O25" s="187"/>
      <c r="P25" s="187"/>
      <c r="Q25" s="187"/>
      <c r="R25" s="187"/>
      <c r="S25" s="187"/>
      <c r="T25" s="187"/>
      <c r="U25" s="187"/>
      <c r="V25" s="187"/>
      <c r="W25" s="187"/>
      <c r="X25" s="187"/>
      <c r="Y25" s="187"/>
      <c r="Z25" s="84"/>
      <c r="AA25" s="84"/>
      <c r="AB25" s="84"/>
      <c r="AC25" s="84"/>
      <c r="AD25" s="84"/>
      <c r="AE25" s="84"/>
      <c r="AF25" s="84"/>
      <c r="AG25" s="84"/>
      <c r="AJ25" s="188"/>
      <c r="AK25" s="188"/>
      <c r="AL25" s="189"/>
      <c r="AM25" s="189"/>
      <c r="AN25" s="84"/>
      <c r="AO25" s="84"/>
      <c r="AP25" s="84"/>
      <c r="AQ25" s="84"/>
      <c r="AR25" s="18"/>
      <c r="AS25" s="18"/>
      <c r="AV25" s="18"/>
      <c r="AW25" s="18"/>
      <c r="AX25" s="18"/>
      <c r="AY25" s="18"/>
      <c r="BD25" s="108"/>
      <c r="BE25" s="108"/>
      <c r="BF25" s="108"/>
      <c r="BG25" s="84"/>
      <c r="BH25" s="84"/>
      <c r="BQ25" s="190"/>
      <c r="BR25" s="190"/>
      <c r="BS25" s="190"/>
      <c r="BT25" s="190"/>
      <c r="BU25" s="190"/>
      <c r="BV25" s="190"/>
      <c r="BW25" s="190"/>
      <c r="BX25" s="190"/>
      <c r="BY25" s="190"/>
      <c r="BZ25" s="190"/>
      <c r="CA25" s="190"/>
      <c r="CB25" s="190"/>
      <c r="CC25" s="190"/>
    </row>
    <row r="26" spans="1:81" s="6" customFormat="1" x14ac:dyDescent="0.2">
      <c r="A26" s="9"/>
      <c r="B26" s="9"/>
      <c r="D26" s="187"/>
      <c r="E26" s="187"/>
      <c r="F26" s="187"/>
      <c r="G26" s="187"/>
      <c r="H26" s="187"/>
      <c r="I26" s="187"/>
      <c r="J26" s="187"/>
      <c r="K26" s="187"/>
      <c r="L26" s="187"/>
      <c r="M26" s="187"/>
      <c r="N26" s="187"/>
      <c r="O26" s="187"/>
      <c r="P26" s="187"/>
      <c r="Q26" s="187"/>
      <c r="R26" s="187"/>
      <c r="S26" s="187"/>
      <c r="T26" s="187"/>
      <c r="U26" s="187"/>
      <c r="V26" s="187"/>
      <c r="W26" s="187"/>
      <c r="X26" s="187"/>
      <c r="Y26" s="187"/>
      <c r="Z26" s="84"/>
      <c r="AA26" s="84"/>
      <c r="AB26" s="84"/>
      <c r="AC26" s="84"/>
      <c r="AD26" s="84"/>
      <c r="AE26" s="84"/>
      <c r="AF26" s="84"/>
      <c r="AG26" s="84"/>
      <c r="AJ26" s="188"/>
      <c r="AK26" s="188"/>
      <c r="AL26" s="189"/>
      <c r="AM26" s="189"/>
      <c r="AN26" s="84"/>
      <c r="AO26" s="84"/>
      <c r="AP26" s="84"/>
      <c r="AQ26" s="84"/>
      <c r="AR26" s="18"/>
      <c r="AS26" s="18"/>
      <c r="AV26" s="18"/>
      <c r="AW26" s="18"/>
      <c r="AX26" s="18"/>
      <c r="AY26" s="18"/>
      <c r="BD26" s="108"/>
      <c r="BE26" s="108"/>
      <c r="BF26" s="108"/>
      <c r="BG26" s="84"/>
      <c r="BH26" s="84"/>
      <c r="BQ26" s="190"/>
      <c r="BR26" s="190"/>
      <c r="BS26" s="190"/>
      <c r="BT26" s="190"/>
      <c r="BU26" s="190"/>
      <c r="BV26" s="190"/>
      <c r="BW26" s="190"/>
      <c r="BX26" s="190"/>
      <c r="BY26" s="190"/>
      <c r="BZ26" s="190"/>
      <c r="CA26" s="190"/>
      <c r="CB26" s="190"/>
      <c r="CC26" s="190"/>
    </row>
    <row r="27" spans="1:81" s="6" customFormat="1" x14ac:dyDescent="0.2">
      <c r="A27" s="9"/>
      <c r="B27" s="9"/>
      <c r="D27" s="187"/>
      <c r="E27" s="187"/>
      <c r="F27" s="187"/>
      <c r="G27" s="187"/>
      <c r="H27" s="187"/>
      <c r="I27" s="187"/>
      <c r="J27" s="187"/>
      <c r="K27" s="187"/>
      <c r="L27" s="187"/>
      <c r="M27" s="187"/>
      <c r="N27" s="187"/>
      <c r="O27" s="187"/>
      <c r="P27" s="187"/>
      <c r="Q27" s="187"/>
      <c r="R27" s="187"/>
      <c r="S27" s="187"/>
      <c r="T27" s="187"/>
      <c r="U27" s="187"/>
      <c r="V27" s="187"/>
      <c r="W27" s="187"/>
      <c r="X27" s="187"/>
      <c r="Y27" s="187"/>
      <c r="Z27" s="84"/>
      <c r="AA27" s="84"/>
      <c r="AB27" s="84"/>
      <c r="AC27" s="84"/>
      <c r="AD27" s="84"/>
      <c r="AE27" s="84"/>
      <c r="AF27" s="84"/>
      <c r="AG27" s="84"/>
      <c r="AJ27" s="188"/>
      <c r="AK27" s="188"/>
      <c r="AL27" s="189"/>
      <c r="AM27" s="189"/>
      <c r="AN27" s="84"/>
      <c r="AO27" s="84"/>
      <c r="AP27" s="84"/>
      <c r="AQ27" s="84"/>
      <c r="AR27" s="18"/>
      <c r="AS27" s="18"/>
      <c r="AV27" s="18"/>
      <c r="AW27" s="18"/>
      <c r="AX27" s="18"/>
      <c r="AY27" s="18"/>
      <c r="BD27" s="108"/>
      <c r="BE27" s="108"/>
      <c r="BF27" s="108"/>
      <c r="BG27" s="84"/>
      <c r="BH27" s="84"/>
      <c r="BQ27" s="190"/>
      <c r="BR27" s="190"/>
      <c r="BS27" s="190"/>
      <c r="BT27" s="190"/>
      <c r="BU27" s="190"/>
      <c r="BV27" s="190"/>
      <c r="BW27" s="190"/>
      <c r="BX27" s="190"/>
      <c r="BY27" s="190"/>
      <c r="BZ27" s="190"/>
      <c r="CA27" s="190"/>
      <c r="CB27" s="190"/>
      <c r="CC27" s="190"/>
    </row>
    <row r="28" spans="1:81" s="6" customFormat="1" x14ac:dyDescent="0.2">
      <c r="A28" s="9"/>
      <c r="B28" s="9"/>
      <c r="D28" s="187"/>
      <c r="E28" s="187"/>
      <c r="F28" s="187"/>
      <c r="G28" s="187"/>
      <c r="H28" s="187"/>
      <c r="I28" s="187"/>
      <c r="J28" s="187"/>
      <c r="K28" s="187"/>
      <c r="L28" s="187"/>
      <c r="M28" s="187"/>
      <c r="N28" s="187"/>
      <c r="O28" s="187"/>
      <c r="P28" s="187"/>
      <c r="Q28" s="187"/>
      <c r="R28" s="187"/>
      <c r="S28" s="187"/>
      <c r="T28" s="187"/>
      <c r="U28" s="187"/>
      <c r="V28" s="187"/>
      <c r="W28" s="187"/>
      <c r="X28" s="187"/>
      <c r="Y28" s="187"/>
      <c r="Z28" s="84"/>
      <c r="AA28" s="84"/>
      <c r="AB28" s="84"/>
      <c r="AC28" s="84"/>
      <c r="AD28" s="84"/>
      <c r="AE28" s="84"/>
      <c r="AF28" s="84"/>
      <c r="AG28" s="84"/>
      <c r="AJ28" s="188"/>
      <c r="AK28" s="188"/>
      <c r="AL28" s="189"/>
      <c r="AM28" s="189"/>
      <c r="AN28" s="84"/>
      <c r="AO28" s="84"/>
      <c r="AP28" s="84"/>
      <c r="AQ28" s="84"/>
      <c r="AR28" s="18"/>
      <c r="AS28" s="18"/>
      <c r="AV28" s="18"/>
      <c r="AW28" s="18"/>
      <c r="AX28" s="18"/>
      <c r="AY28" s="18"/>
      <c r="BD28" s="108"/>
      <c r="BE28" s="108"/>
      <c r="BF28" s="108"/>
      <c r="BG28" s="84"/>
      <c r="BH28" s="84"/>
      <c r="BQ28" s="190"/>
      <c r="BR28" s="190"/>
      <c r="BS28" s="190"/>
      <c r="BT28" s="190"/>
      <c r="BU28" s="190"/>
      <c r="BV28" s="190"/>
      <c r="BW28" s="190"/>
      <c r="BX28" s="190"/>
      <c r="BY28" s="190"/>
      <c r="BZ28" s="190"/>
      <c r="CA28" s="190"/>
      <c r="CB28" s="190"/>
      <c r="CC28" s="190"/>
    </row>
    <row r="29" spans="1:81" s="6" customFormat="1" x14ac:dyDescent="0.2">
      <c r="A29" s="9"/>
      <c r="B29" s="9"/>
      <c r="D29" s="187"/>
      <c r="E29" s="187"/>
      <c r="F29" s="187"/>
      <c r="G29" s="187"/>
      <c r="H29" s="187"/>
      <c r="I29" s="187"/>
      <c r="J29" s="187"/>
      <c r="K29" s="187"/>
      <c r="L29" s="187"/>
      <c r="M29" s="187"/>
      <c r="N29" s="187"/>
      <c r="O29" s="187"/>
      <c r="P29" s="187"/>
      <c r="Q29" s="187"/>
      <c r="R29" s="187"/>
      <c r="S29" s="187"/>
      <c r="T29" s="187"/>
      <c r="U29" s="187"/>
      <c r="V29" s="187"/>
      <c r="W29" s="187"/>
      <c r="X29" s="187"/>
      <c r="Y29" s="187"/>
      <c r="Z29" s="84"/>
      <c r="AA29" s="84"/>
      <c r="AB29" s="84"/>
      <c r="AC29" s="84"/>
      <c r="AD29" s="84"/>
      <c r="AE29" s="84"/>
      <c r="AF29" s="84"/>
      <c r="AG29" s="84"/>
      <c r="AJ29" s="188"/>
      <c r="AK29" s="188"/>
      <c r="AL29" s="189"/>
      <c r="AM29" s="189"/>
      <c r="AN29" s="84"/>
      <c r="AO29" s="84"/>
      <c r="AP29" s="84"/>
      <c r="AQ29" s="84"/>
      <c r="AR29" s="18"/>
      <c r="AS29" s="18"/>
      <c r="AV29" s="18"/>
      <c r="AW29" s="18"/>
      <c r="AX29" s="18"/>
      <c r="AY29" s="18"/>
      <c r="BD29" s="108"/>
      <c r="BE29" s="108"/>
      <c r="BF29" s="108"/>
      <c r="BG29" s="84"/>
      <c r="BH29" s="84"/>
      <c r="BQ29" s="190"/>
      <c r="BR29" s="190"/>
      <c r="BS29" s="190"/>
      <c r="BT29" s="190"/>
      <c r="BU29" s="190"/>
      <c r="BV29" s="190"/>
      <c r="BW29" s="190"/>
      <c r="BX29" s="190"/>
      <c r="BY29" s="190"/>
      <c r="BZ29" s="190"/>
      <c r="CA29" s="190"/>
      <c r="CB29" s="190"/>
      <c r="CC29" s="190"/>
    </row>
    <row r="30" spans="1:81" s="6" customFormat="1" x14ac:dyDescent="0.2">
      <c r="A30" s="9"/>
      <c r="B30" s="9"/>
      <c r="D30" s="187"/>
      <c r="E30" s="187"/>
      <c r="F30" s="187"/>
      <c r="G30" s="187"/>
      <c r="H30" s="187"/>
      <c r="I30" s="187"/>
      <c r="J30" s="187"/>
      <c r="K30" s="187"/>
      <c r="L30" s="187"/>
      <c r="M30" s="187"/>
      <c r="N30" s="187"/>
      <c r="O30" s="187"/>
      <c r="P30" s="187"/>
      <c r="Q30" s="187"/>
      <c r="R30" s="187"/>
      <c r="S30" s="187"/>
      <c r="T30" s="187"/>
      <c r="U30" s="187"/>
      <c r="V30" s="187"/>
      <c r="W30" s="187"/>
      <c r="X30" s="187"/>
      <c r="Y30" s="187"/>
      <c r="Z30" s="84"/>
      <c r="AA30" s="84"/>
      <c r="AB30" s="84"/>
      <c r="AC30" s="84"/>
      <c r="AD30" s="84"/>
      <c r="AE30" s="84"/>
      <c r="AF30" s="84"/>
      <c r="AG30" s="84"/>
      <c r="AJ30" s="188"/>
      <c r="AK30" s="188"/>
      <c r="AL30" s="189"/>
      <c r="AM30" s="189"/>
      <c r="AN30" s="84"/>
      <c r="AO30" s="84"/>
      <c r="AP30" s="84"/>
      <c r="AQ30" s="84"/>
      <c r="AR30" s="18"/>
      <c r="AS30" s="18"/>
      <c r="AV30" s="18"/>
      <c r="AW30" s="18"/>
      <c r="AX30" s="18"/>
      <c r="AY30" s="18"/>
      <c r="BD30" s="108"/>
      <c r="BE30" s="108"/>
      <c r="BF30" s="108"/>
      <c r="BG30" s="84"/>
      <c r="BH30" s="84"/>
      <c r="BQ30" s="190"/>
      <c r="BR30" s="190"/>
      <c r="BS30" s="190"/>
      <c r="BT30" s="190"/>
      <c r="BU30" s="190"/>
      <c r="BV30" s="190"/>
      <c r="BW30" s="190"/>
      <c r="BX30" s="190"/>
      <c r="BY30" s="190"/>
      <c r="BZ30" s="190"/>
      <c r="CA30" s="190"/>
      <c r="CB30" s="190"/>
      <c r="CC30" s="190"/>
    </row>
    <row r="31" spans="1:81" s="6" customFormat="1" x14ac:dyDescent="0.2">
      <c r="A31" s="9"/>
      <c r="B31" s="9"/>
      <c r="D31" s="187"/>
      <c r="E31" s="187"/>
      <c r="F31" s="187"/>
      <c r="G31" s="187"/>
      <c r="H31" s="187"/>
      <c r="I31" s="187"/>
      <c r="J31" s="187"/>
      <c r="K31" s="187"/>
      <c r="L31" s="187"/>
      <c r="M31" s="187"/>
      <c r="N31" s="187"/>
      <c r="O31" s="187"/>
      <c r="P31" s="187"/>
      <c r="Q31" s="187"/>
      <c r="R31" s="187"/>
      <c r="S31" s="187"/>
      <c r="T31" s="187"/>
      <c r="U31" s="187"/>
      <c r="V31" s="187"/>
      <c r="W31" s="187"/>
      <c r="X31" s="187"/>
      <c r="Y31" s="187"/>
      <c r="Z31" s="84"/>
      <c r="AA31" s="84"/>
      <c r="AB31" s="84"/>
      <c r="AC31" s="84"/>
      <c r="AD31" s="84"/>
      <c r="AE31" s="84"/>
      <c r="AF31" s="84"/>
      <c r="AG31" s="84"/>
      <c r="AJ31" s="188"/>
      <c r="AK31" s="188"/>
      <c r="AL31" s="189"/>
      <c r="AM31" s="189"/>
      <c r="AN31" s="84"/>
      <c r="AO31" s="84"/>
      <c r="AP31" s="84"/>
      <c r="AQ31" s="84"/>
      <c r="AR31" s="18"/>
      <c r="AS31" s="18"/>
      <c r="AV31" s="18"/>
      <c r="AW31" s="18"/>
      <c r="AX31" s="18"/>
      <c r="AY31" s="18"/>
      <c r="BD31" s="108"/>
      <c r="BE31" s="108"/>
      <c r="BF31" s="108"/>
      <c r="BG31" s="84"/>
      <c r="BH31" s="84"/>
      <c r="BQ31" s="190"/>
      <c r="BR31" s="190"/>
      <c r="BS31" s="190"/>
      <c r="BT31" s="190"/>
      <c r="BU31" s="190"/>
      <c r="BV31" s="190"/>
      <c r="BW31" s="190"/>
      <c r="BX31" s="190"/>
      <c r="BY31" s="190"/>
      <c r="BZ31" s="190"/>
      <c r="CA31" s="190"/>
      <c r="CB31" s="190"/>
      <c r="CC31" s="190"/>
    </row>
    <row r="32" spans="1:81" s="6" customFormat="1" x14ac:dyDescent="0.2">
      <c r="A32" s="9"/>
      <c r="B32" s="9"/>
      <c r="D32" s="187"/>
      <c r="E32" s="187"/>
      <c r="F32" s="187"/>
      <c r="G32" s="187"/>
      <c r="H32" s="187"/>
      <c r="I32" s="187"/>
      <c r="J32" s="187"/>
      <c r="K32" s="187"/>
      <c r="L32" s="187"/>
      <c r="M32" s="187"/>
      <c r="N32" s="187"/>
      <c r="O32" s="187"/>
      <c r="P32" s="187"/>
      <c r="Q32" s="187"/>
      <c r="R32" s="187"/>
      <c r="S32" s="187"/>
      <c r="T32" s="187"/>
      <c r="U32" s="187"/>
      <c r="V32" s="187"/>
      <c r="W32" s="187"/>
      <c r="X32" s="187"/>
      <c r="Y32" s="187"/>
      <c r="Z32" s="84"/>
      <c r="AA32" s="84"/>
      <c r="AB32" s="84"/>
      <c r="AC32" s="84"/>
      <c r="AD32" s="84"/>
      <c r="AE32" s="84"/>
      <c r="AF32" s="84"/>
      <c r="AG32" s="84"/>
      <c r="AJ32" s="188"/>
      <c r="AK32" s="188"/>
      <c r="AL32" s="189"/>
      <c r="AM32" s="189"/>
      <c r="AN32" s="84"/>
      <c r="AO32" s="84"/>
      <c r="AP32" s="84"/>
      <c r="AQ32" s="84"/>
      <c r="AR32" s="18"/>
      <c r="AS32" s="18"/>
      <c r="AV32" s="18"/>
      <c r="AW32" s="18"/>
      <c r="AX32" s="18"/>
      <c r="AY32" s="18"/>
      <c r="BD32" s="108"/>
      <c r="BE32" s="108"/>
      <c r="BF32" s="108"/>
      <c r="BG32" s="84"/>
      <c r="BH32" s="84"/>
      <c r="BQ32" s="190"/>
      <c r="BR32" s="190"/>
      <c r="BS32" s="190"/>
      <c r="BT32" s="190"/>
      <c r="BU32" s="190"/>
      <c r="BV32" s="190"/>
      <c r="BW32" s="190"/>
      <c r="BX32" s="190"/>
      <c r="BY32" s="190"/>
      <c r="BZ32" s="190"/>
      <c r="CA32" s="190"/>
      <c r="CB32" s="190"/>
      <c r="CC32" s="190"/>
    </row>
    <row r="33" spans="1:81" s="6" customFormat="1" x14ac:dyDescent="0.2">
      <c r="A33" s="9"/>
      <c r="B33" s="9"/>
      <c r="D33" s="187"/>
      <c r="E33" s="187"/>
      <c r="F33" s="187"/>
      <c r="G33" s="187"/>
      <c r="H33" s="187"/>
      <c r="I33" s="187"/>
      <c r="J33" s="187"/>
      <c r="K33" s="187"/>
      <c r="L33" s="187"/>
      <c r="M33" s="187"/>
      <c r="N33" s="187"/>
      <c r="O33" s="187"/>
      <c r="P33" s="187"/>
      <c r="Q33" s="187"/>
      <c r="R33" s="187"/>
      <c r="S33" s="187"/>
      <c r="T33" s="187"/>
      <c r="U33" s="187"/>
      <c r="V33" s="187"/>
      <c r="W33" s="187"/>
      <c r="X33" s="187"/>
      <c r="Y33" s="187"/>
      <c r="Z33" s="84"/>
      <c r="AA33" s="84"/>
      <c r="AB33" s="84"/>
      <c r="AC33" s="84"/>
      <c r="AD33" s="84"/>
      <c r="AE33" s="84"/>
      <c r="AF33" s="84"/>
      <c r="AG33" s="84"/>
      <c r="AJ33" s="188"/>
      <c r="AK33" s="188"/>
      <c r="AL33" s="189"/>
      <c r="AM33" s="189"/>
      <c r="AN33" s="84"/>
      <c r="AO33" s="84"/>
      <c r="AP33" s="84"/>
      <c r="AQ33" s="84"/>
      <c r="AR33" s="18"/>
      <c r="AS33" s="18"/>
      <c r="AV33" s="18"/>
      <c r="AW33" s="18"/>
      <c r="AX33" s="18"/>
      <c r="AY33" s="18"/>
      <c r="BD33" s="108"/>
      <c r="BE33" s="108"/>
      <c r="BF33" s="108"/>
      <c r="BG33" s="84"/>
      <c r="BH33" s="84"/>
      <c r="BQ33" s="190"/>
      <c r="BR33" s="190"/>
      <c r="BS33" s="190"/>
      <c r="BT33" s="190"/>
      <c r="BU33" s="190"/>
      <c r="BV33" s="190"/>
      <c r="BW33" s="190"/>
      <c r="BX33" s="190"/>
      <c r="BY33" s="190"/>
      <c r="BZ33" s="190"/>
      <c r="CA33" s="190"/>
      <c r="CB33" s="190"/>
      <c r="CC33" s="190"/>
    </row>
    <row r="34" spans="1:81" s="6" customFormat="1" x14ac:dyDescent="0.2">
      <c r="A34" s="9"/>
      <c r="B34" s="9"/>
      <c r="D34" s="187"/>
      <c r="E34" s="187"/>
      <c r="F34" s="187"/>
      <c r="G34" s="187"/>
      <c r="H34" s="187"/>
      <c r="I34" s="187"/>
      <c r="J34" s="187"/>
      <c r="K34" s="187"/>
      <c r="L34" s="187"/>
      <c r="M34" s="187"/>
      <c r="N34" s="187"/>
      <c r="O34" s="187"/>
      <c r="P34" s="187"/>
      <c r="Q34" s="187"/>
      <c r="R34" s="187"/>
      <c r="S34" s="187"/>
      <c r="T34" s="187"/>
      <c r="U34" s="187"/>
      <c r="V34" s="187"/>
      <c r="W34" s="187"/>
      <c r="X34" s="187"/>
      <c r="Y34" s="187"/>
      <c r="Z34" s="84"/>
      <c r="AA34" s="84"/>
      <c r="AB34" s="84"/>
      <c r="AC34" s="84"/>
      <c r="AD34" s="84"/>
      <c r="AE34" s="84"/>
      <c r="AF34" s="84"/>
      <c r="AG34" s="84"/>
      <c r="AJ34" s="188"/>
      <c r="AK34" s="188"/>
      <c r="AL34" s="189"/>
      <c r="AM34" s="189"/>
      <c r="AN34" s="84"/>
      <c r="AO34" s="84"/>
      <c r="AP34" s="84"/>
      <c r="AQ34" s="84"/>
      <c r="AR34" s="18"/>
      <c r="AS34" s="18"/>
      <c r="AV34" s="18"/>
      <c r="AW34" s="18"/>
      <c r="AX34" s="18"/>
      <c r="AY34" s="18"/>
      <c r="BD34" s="108"/>
      <c r="BE34" s="108"/>
      <c r="BF34" s="108"/>
      <c r="BG34" s="84"/>
      <c r="BH34" s="84"/>
      <c r="BQ34" s="190"/>
      <c r="BR34" s="190"/>
      <c r="BS34" s="190"/>
      <c r="BT34" s="190"/>
      <c r="BU34" s="190"/>
      <c r="BV34" s="190"/>
      <c r="BW34" s="190"/>
      <c r="BX34" s="190"/>
      <c r="BY34" s="190"/>
      <c r="BZ34" s="190"/>
      <c r="CA34" s="190"/>
      <c r="CB34" s="190"/>
      <c r="CC34" s="190"/>
    </row>
    <row r="35" spans="1:81" s="6" customFormat="1" x14ac:dyDescent="0.2">
      <c r="A35" s="9"/>
      <c r="B35" s="9"/>
      <c r="D35" s="187"/>
      <c r="E35" s="187"/>
      <c r="F35" s="187"/>
      <c r="G35" s="187"/>
      <c r="H35" s="187"/>
      <c r="I35" s="187"/>
      <c r="J35" s="187"/>
      <c r="K35" s="187"/>
      <c r="L35" s="187"/>
      <c r="M35" s="187"/>
      <c r="N35" s="187"/>
      <c r="O35" s="187"/>
      <c r="P35" s="187"/>
      <c r="Q35" s="187"/>
      <c r="R35" s="187"/>
      <c r="S35" s="187"/>
      <c r="T35" s="187"/>
      <c r="U35" s="187"/>
      <c r="V35" s="187"/>
      <c r="W35" s="187"/>
      <c r="X35" s="187"/>
      <c r="Y35" s="187"/>
      <c r="Z35" s="84"/>
      <c r="AA35" s="84"/>
      <c r="AB35" s="84"/>
      <c r="AC35" s="84"/>
      <c r="AD35" s="84"/>
      <c r="AE35" s="84"/>
      <c r="AF35" s="84"/>
      <c r="AG35" s="84"/>
      <c r="AJ35" s="188"/>
      <c r="AK35" s="188"/>
      <c r="AL35" s="189"/>
      <c r="AM35" s="189"/>
      <c r="AN35" s="84"/>
      <c r="AO35" s="84"/>
      <c r="AP35" s="84"/>
      <c r="AQ35" s="84"/>
      <c r="AR35" s="18"/>
      <c r="AS35" s="18"/>
      <c r="AV35" s="18"/>
      <c r="AW35" s="18"/>
      <c r="AX35" s="18"/>
      <c r="AY35" s="18"/>
      <c r="BD35" s="108"/>
      <c r="BE35" s="108"/>
      <c r="BF35" s="108"/>
      <c r="BG35" s="84"/>
      <c r="BH35" s="84"/>
      <c r="BQ35" s="190"/>
      <c r="BR35" s="190"/>
      <c r="BS35" s="190"/>
      <c r="BT35" s="190"/>
      <c r="BU35" s="190"/>
      <c r="BV35" s="190"/>
      <c r="BW35" s="190"/>
      <c r="BX35" s="190"/>
      <c r="BY35" s="190"/>
      <c r="BZ35" s="190"/>
      <c r="CA35" s="190"/>
      <c r="CB35" s="190"/>
      <c r="CC35" s="190"/>
    </row>
    <row r="36" spans="1:81" s="6" customFormat="1" x14ac:dyDescent="0.2">
      <c r="A36" s="9"/>
      <c r="B36" s="9"/>
      <c r="D36" s="187"/>
      <c r="E36" s="187"/>
      <c r="F36" s="187"/>
      <c r="G36" s="187"/>
      <c r="H36" s="187"/>
      <c r="I36" s="187"/>
      <c r="J36" s="187"/>
      <c r="K36" s="187"/>
      <c r="L36" s="187"/>
      <c r="M36" s="187"/>
      <c r="N36" s="187"/>
      <c r="O36" s="187"/>
      <c r="P36" s="187"/>
      <c r="Q36" s="187"/>
      <c r="R36" s="187"/>
      <c r="S36" s="187"/>
      <c r="T36" s="187"/>
      <c r="U36" s="187"/>
      <c r="V36" s="187"/>
      <c r="W36" s="187"/>
      <c r="X36" s="187"/>
      <c r="Y36" s="187"/>
      <c r="Z36" s="84"/>
      <c r="AA36" s="84"/>
      <c r="AB36" s="84"/>
      <c r="AC36" s="84"/>
      <c r="AD36" s="84"/>
      <c r="AE36" s="84"/>
      <c r="AF36" s="84"/>
      <c r="AG36" s="84"/>
      <c r="AJ36" s="188"/>
      <c r="AK36" s="188"/>
      <c r="AL36" s="189"/>
      <c r="AM36" s="189"/>
      <c r="AN36" s="84"/>
      <c r="AO36" s="84"/>
      <c r="AP36" s="84"/>
      <c r="AQ36" s="84"/>
      <c r="AR36" s="18"/>
      <c r="AS36" s="18"/>
      <c r="AV36" s="18"/>
      <c r="AW36" s="18"/>
      <c r="AX36" s="18"/>
      <c r="AY36" s="18"/>
      <c r="BD36" s="108"/>
      <c r="BE36" s="108"/>
      <c r="BF36" s="108"/>
      <c r="BG36" s="84"/>
      <c r="BH36" s="84"/>
      <c r="BQ36" s="190"/>
      <c r="BR36" s="190"/>
      <c r="BS36" s="190"/>
      <c r="BT36" s="190"/>
      <c r="BU36" s="190"/>
      <c r="BV36" s="190"/>
      <c r="BW36" s="190"/>
      <c r="BX36" s="190"/>
      <c r="BY36" s="190"/>
      <c r="BZ36" s="190"/>
      <c r="CA36" s="190"/>
      <c r="CB36" s="190"/>
      <c r="CC36" s="190"/>
    </row>
    <row r="37" spans="1:81" s="6" customFormat="1" x14ac:dyDescent="0.2">
      <c r="A37" s="9"/>
      <c r="B37" s="9"/>
      <c r="D37" s="187"/>
      <c r="E37" s="187"/>
      <c r="F37" s="187"/>
      <c r="G37" s="187"/>
      <c r="H37" s="187"/>
      <c r="I37" s="187"/>
      <c r="J37" s="187"/>
      <c r="K37" s="187"/>
      <c r="L37" s="187"/>
      <c r="M37" s="187"/>
      <c r="N37" s="187"/>
      <c r="O37" s="187"/>
      <c r="P37" s="187"/>
      <c r="Q37" s="187"/>
      <c r="R37" s="187"/>
      <c r="S37" s="187"/>
      <c r="T37" s="187"/>
      <c r="U37" s="187"/>
      <c r="V37" s="187"/>
      <c r="W37" s="187"/>
      <c r="X37" s="187"/>
      <c r="Y37" s="187"/>
      <c r="Z37" s="84"/>
      <c r="AA37" s="84"/>
      <c r="AB37" s="84"/>
      <c r="AC37" s="84"/>
      <c r="AD37" s="84"/>
      <c r="AE37" s="84"/>
      <c r="AF37" s="84"/>
      <c r="AG37" s="84"/>
      <c r="AJ37" s="188"/>
      <c r="AK37" s="188"/>
      <c r="AL37" s="189"/>
      <c r="AM37" s="189"/>
      <c r="AN37" s="84"/>
      <c r="AO37" s="84"/>
      <c r="AP37" s="84"/>
      <c r="AQ37" s="84"/>
      <c r="AR37" s="18"/>
      <c r="AS37" s="18"/>
      <c r="AV37" s="18"/>
      <c r="AW37" s="18"/>
      <c r="AX37" s="18"/>
      <c r="AY37" s="18"/>
      <c r="BD37" s="108"/>
      <c r="BE37" s="108"/>
      <c r="BF37" s="108"/>
      <c r="BG37" s="84"/>
      <c r="BH37" s="84"/>
      <c r="BQ37" s="190"/>
      <c r="BR37" s="190"/>
      <c r="BS37" s="190"/>
      <c r="BT37" s="190"/>
      <c r="BU37" s="190"/>
      <c r="BV37" s="190"/>
      <c r="BW37" s="190"/>
      <c r="BX37" s="190"/>
      <c r="BY37" s="190"/>
      <c r="BZ37" s="190"/>
      <c r="CA37" s="190"/>
      <c r="CB37" s="190"/>
      <c r="CC37" s="190"/>
    </row>
    <row r="38" spans="1:81" s="6" customFormat="1" x14ac:dyDescent="0.2">
      <c r="A38" s="9"/>
      <c r="B38" s="9"/>
      <c r="D38" s="187"/>
      <c r="E38" s="187"/>
      <c r="F38" s="187"/>
      <c r="G38" s="187"/>
      <c r="H38" s="187"/>
      <c r="I38" s="187"/>
      <c r="J38" s="187"/>
      <c r="K38" s="187"/>
      <c r="L38" s="187"/>
      <c r="M38" s="187"/>
      <c r="N38" s="187"/>
      <c r="O38" s="187"/>
      <c r="P38" s="187"/>
      <c r="Q38" s="187"/>
      <c r="R38" s="187"/>
      <c r="S38" s="187"/>
      <c r="T38" s="187"/>
      <c r="U38" s="187"/>
      <c r="V38" s="187"/>
      <c r="W38" s="187"/>
      <c r="X38" s="187"/>
      <c r="Y38" s="187"/>
      <c r="Z38" s="84"/>
      <c r="AA38" s="84"/>
      <c r="AB38" s="84"/>
      <c r="AC38" s="84"/>
      <c r="AD38" s="84"/>
      <c r="AE38" s="84"/>
      <c r="AF38" s="84"/>
      <c r="AG38" s="84"/>
      <c r="AJ38" s="188"/>
      <c r="AK38" s="188"/>
      <c r="AL38" s="189"/>
      <c r="AM38" s="189"/>
      <c r="AN38" s="84"/>
      <c r="AO38" s="84"/>
      <c r="AP38" s="84"/>
      <c r="AQ38" s="84"/>
      <c r="AR38" s="18"/>
      <c r="AS38" s="18"/>
      <c r="AV38" s="18"/>
      <c r="AW38" s="18"/>
      <c r="AX38" s="18"/>
      <c r="AY38" s="18"/>
      <c r="BD38" s="108"/>
      <c r="BE38" s="108"/>
      <c r="BF38" s="108"/>
      <c r="BG38" s="84"/>
      <c r="BH38" s="84"/>
      <c r="BQ38" s="190"/>
      <c r="BR38" s="190"/>
      <c r="BS38" s="190"/>
      <c r="BT38" s="190"/>
      <c r="BU38" s="190"/>
      <c r="BV38" s="190"/>
      <c r="BW38" s="190"/>
      <c r="BX38" s="190"/>
      <c r="BY38" s="190"/>
      <c r="BZ38" s="190"/>
      <c r="CA38" s="190"/>
      <c r="CB38" s="190"/>
      <c r="CC38" s="190"/>
    </row>
    <row r="39" spans="1:81" s="6" customFormat="1" x14ac:dyDescent="0.2">
      <c r="A39" s="9"/>
      <c r="B39" s="9"/>
      <c r="D39" s="187"/>
      <c r="E39" s="187"/>
      <c r="F39" s="187"/>
      <c r="G39" s="187"/>
      <c r="H39" s="187"/>
      <c r="I39" s="187"/>
      <c r="J39" s="187"/>
      <c r="K39" s="187"/>
      <c r="L39" s="187"/>
      <c r="M39" s="187"/>
      <c r="N39" s="187"/>
      <c r="O39" s="187"/>
      <c r="P39" s="187"/>
      <c r="Q39" s="187"/>
      <c r="R39" s="187"/>
      <c r="S39" s="187"/>
      <c r="T39" s="187"/>
      <c r="U39" s="187"/>
      <c r="V39" s="187"/>
      <c r="W39" s="187"/>
      <c r="X39" s="187"/>
      <c r="Y39" s="187"/>
      <c r="Z39" s="84"/>
      <c r="AA39" s="84"/>
      <c r="AB39" s="84"/>
      <c r="AC39" s="84"/>
      <c r="AD39" s="84"/>
      <c r="AE39" s="84"/>
      <c r="AF39" s="84"/>
      <c r="AG39" s="84"/>
      <c r="AJ39" s="188"/>
      <c r="AK39" s="188"/>
      <c r="AL39" s="189"/>
      <c r="AM39" s="189"/>
      <c r="AN39" s="84"/>
      <c r="AO39" s="84"/>
      <c r="AP39" s="84"/>
      <c r="AQ39" s="84"/>
      <c r="AR39" s="18"/>
      <c r="AS39" s="18"/>
      <c r="AV39" s="18"/>
      <c r="AW39" s="18"/>
      <c r="AX39" s="18"/>
      <c r="AY39" s="18"/>
      <c r="BD39" s="108"/>
      <c r="BE39" s="108"/>
      <c r="BF39" s="108"/>
      <c r="BG39" s="84"/>
      <c r="BH39" s="84"/>
      <c r="BQ39" s="190"/>
      <c r="BR39" s="190"/>
      <c r="BS39" s="190"/>
      <c r="BT39" s="190"/>
      <c r="BU39" s="190"/>
      <c r="BV39" s="190"/>
      <c r="BW39" s="190"/>
      <c r="BX39" s="190"/>
      <c r="BY39" s="190"/>
      <c r="BZ39" s="190"/>
      <c r="CA39" s="190"/>
      <c r="CB39" s="190"/>
      <c r="CC39" s="190"/>
    </row>
    <row r="40" spans="1:81" s="6" customFormat="1" x14ac:dyDescent="0.2">
      <c r="A40" s="9"/>
      <c r="B40" s="9"/>
      <c r="D40" s="187"/>
      <c r="E40" s="187"/>
      <c r="F40" s="187"/>
      <c r="G40" s="187"/>
      <c r="H40" s="187"/>
      <c r="I40" s="187"/>
      <c r="J40" s="187"/>
      <c r="K40" s="187"/>
      <c r="L40" s="187"/>
      <c r="M40" s="187"/>
      <c r="N40" s="187"/>
      <c r="O40" s="187"/>
      <c r="P40" s="187"/>
      <c r="Q40" s="187"/>
      <c r="R40" s="187"/>
      <c r="S40" s="187"/>
      <c r="T40" s="187"/>
      <c r="U40" s="187"/>
      <c r="V40" s="187"/>
      <c r="W40" s="187"/>
      <c r="X40" s="187"/>
      <c r="Y40" s="187"/>
      <c r="Z40" s="84"/>
      <c r="AA40" s="84"/>
      <c r="AB40" s="84"/>
      <c r="AC40" s="84"/>
      <c r="AD40" s="84"/>
      <c r="AE40" s="84"/>
      <c r="AF40" s="84"/>
      <c r="AG40" s="84"/>
      <c r="AJ40" s="188"/>
      <c r="AK40" s="188"/>
      <c r="AL40" s="189"/>
      <c r="AM40" s="189"/>
      <c r="AN40" s="84"/>
      <c r="AO40" s="84"/>
      <c r="AP40" s="84"/>
      <c r="AQ40" s="84"/>
      <c r="AR40" s="18"/>
      <c r="AS40" s="18"/>
      <c r="AV40" s="18"/>
      <c r="AW40" s="18"/>
      <c r="AX40" s="18"/>
      <c r="AY40" s="18"/>
      <c r="BD40" s="108"/>
      <c r="BE40" s="108"/>
      <c r="BF40" s="108"/>
      <c r="BG40" s="84"/>
      <c r="BH40" s="84"/>
      <c r="BQ40" s="190"/>
      <c r="BR40" s="190"/>
      <c r="BS40" s="190"/>
      <c r="BT40" s="190"/>
      <c r="BU40" s="190"/>
      <c r="BV40" s="190"/>
      <c r="BW40" s="190"/>
      <c r="BX40" s="190"/>
      <c r="BY40" s="190"/>
      <c r="BZ40" s="190"/>
      <c r="CA40" s="190"/>
      <c r="CB40" s="190"/>
      <c r="CC40" s="190"/>
    </row>
    <row r="41" spans="1:81" s="6" customFormat="1" x14ac:dyDescent="0.2">
      <c r="A41" s="9"/>
      <c r="B41" s="9"/>
      <c r="D41" s="187"/>
      <c r="E41" s="187"/>
      <c r="F41" s="187"/>
      <c r="G41" s="187"/>
      <c r="H41" s="187"/>
      <c r="I41" s="187"/>
      <c r="J41" s="187"/>
      <c r="K41" s="187"/>
      <c r="L41" s="187"/>
      <c r="M41" s="187"/>
      <c r="N41" s="187"/>
      <c r="O41" s="187"/>
      <c r="P41" s="187"/>
      <c r="Q41" s="187"/>
      <c r="R41" s="187"/>
      <c r="S41" s="187"/>
      <c r="T41" s="187"/>
      <c r="U41" s="187"/>
      <c r="V41" s="187"/>
      <c r="W41" s="187"/>
      <c r="X41" s="187"/>
      <c r="Y41" s="187"/>
      <c r="Z41" s="84"/>
      <c r="AA41" s="84"/>
      <c r="AB41" s="84"/>
      <c r="AC41" s="84"/>
      <c r="AD41" s="84"/>
      <c r="AE41" s="84"/>
      <c r="AF41" s="84"/>
      <c r="AG41" s="84"/>
      <c r="AJ41" s="188"/>
      <c r="AK41" s="188"/>
      <c r="AL41" s="189"/>
      <c r="AM41" s="189"/>
      <c r="AN41" s="84"/>
      <c r="AO41" s="84"/>
      <c r="AP41" s="84"/>
      <c r="AQ41" s="84"/>
      <c r="AR41" s="18"/>
      <c r="AS41" s="18"/>
      <c r="AV41" s="18"/>
      <c r="AW41" s="18"/>
      <c r="AX41" s="18"/>
      <c r="AY41" s="18"/>
      <c r="BD41" s="108"/>
      <c r="BE41" s="108"/>
      <c r="BF41" s="108"/>
      <c r="BG41" s="84"/>
      <c r="BH41" s="84"/>
      <c r="BQ41" s="190"/>
      <c r="BR41" s="190"/>
      <c r="BS41" s="190"/>
      <c r="BT41" s="190"/>
      <c r="BU41" s="190"/>
      <c r="BV41" s="190"/>
      <c r="BW41" s="190"/>
      <c r="BX41" s="190"/>
      <c r="BY41" s="190"/>
      <c r="BZ41" s="190"/>
      <c r="CA41" s="190"/>
      <c r="CB41" s="190"/>
      <c r="CC41" s="190"/>
    </row>
    <row r="42" spans="1:81" s="6" customFormat="1" x14ac:dyDescent="0.2">
      <c r="A42" s="9"/>
      <c r="B42" s="9"/>
      <c r="D42" s="187"/>
      <c r="E42" s="187"/>
      <c r="F42" s="187"/>
      <c r="G42" s="187"/>
      <c r="H42" s="187"/>
      <c r="I42" s="187"/>
      <c r="J42" s="187"/>
      <c r="K42" s="187"/>
      <c r="L42" s="187"/>
      <c r="M42" s="187"/>
      <c r="N42" s="187"/>
      <c r="O42" s="187"/>
      <c r="P42" s="187"/>
      <c r="Q42" s="187"/>
      <c r="R42" s="187"/>
      <c r="S42" s="187"/>
      <c r="T42" s="187"/>
      <c r="U42" s="187"/>
      <c r="V42" s="187"/>
      <c r="W42" s="187"/>
      <c r="X42" s="187"/>
      <c r="Y42" s="187"/>
      <c r="Z42" s="84"/>
      <c r="AA42" s="84"/>
      <c r="AB42" s="84"/>
      <c r="AC42" s="84"/>
      <c r="AD42" s="84"/>
      <c r="AE42" s="84"/>
      <c r="AF42" s="84"/>
      <c r="AG42" s="84"/>
      <c r="AJ42" s="188"/>
      <c r="AK42" s="188"/>
      <c r="AL42" s="189"/>
      <c r="AM42" s="189"/>
      <c r="AN42" s="84"/>
      <c r="AO42" s="84"/>
      <c r="AP42" s="84"/>
      <c r="AQ42" s="84"/>
      <c r="AR42" s="18"/>
      <c r="AS42" s="18"/>
      <c r="AV42" s="18"/>
      <c r="AW42" s="18"/>
      <c r="AX42" s="18"/>
      <c r="AY42" s="18"/>
      <c r="BD42" s="108"/>
      <c r="BE42" s="108"/>
      <c r="BF42" s="108"/>
      <c r="BG42" s="84"/>
      <c r="BH42" s="84"/>
      <c r="BQ42" s="190"/>
      <c r="BR42" s="190"/>
      <c r="BS42" s="190"/>
      <c r="BT42" s="190"/>
      <c r="BU42" s="190"/>
      <c r="BV42" s="190"/>
      <c r="BW42" s="190"/>
      <c r="BX42" s="190"/>
      <c r="BY42" s="190"/>
      <c r="BZ42" s="190"/>
      <c r="CA42" s="190"/>
      <c r="CB42" s="190"/>
      <c r="CC42" s="190"/>
    </row>
    <row r="43" spans="1:81" s="6" customFormat="1" x14ac:dyDescent="0.2">
      <c r="A43" s="9"/>
      <c r="B43" s="9"/>
      <c r="D43" s="187"/>
      <c r="E43" s="187"/>
      <c r="F43" s="187"/>
      <c r="G43" s="187"/>
      <c r="H43" s="187"/>
      <c r="I43" s="187"/>
      <c r="J43" s="187"/>
      <c r="K43" s="187"/>
      <c r="L43" s="187"/>
      <c r="M43" s="187"/>
      <c r="N43" s="187"/>
      <c r="O43" s="187"/>
      <c r="P43" s="187"/>
      <c r="Q43" s="187"/>
      <c r="R43" s="187"/>
      <c r="S43" s="187"/>
      <c r="T43" s="187"/>
      <c r="U43" s="187"/>
      <c r="V43" s="187"/>
      <c r="W43" s="187"/>
      <c r="X43" s="187"/>
      <c r="Y43" s="187"/>
      <c r="Z43" s="84"/>
      <c r="AA43" s="84"/>
      <c r="AB43" s="84"/>
      <c r="AC43" s="84"/>
      <c r="AD43" s="84"/>
      <c r="AE43" s="84"/>
      <c r="AF43" s="84"/>
      <c r="AG43" s="84"/>
      <c r="AJ43" s="188"/>
      <c r="AK43" s="188"/>
      <c r="AL43" s="189"/>
      <c r="AM43" s="189"/>
      <c r="AN43" s="84"/>
      <c r="AO43" s="84"/>
      <c r="AP43" s="84"/>
      <c r="AQ43" s="84"/>
      <c r="AR43" s="18"/>
      <c r="AS43" s="18"/>
      <c r="AV43" s="18"/>
      <c r="AW43" s="18"/>
      <c r="AX43" s="18"/>
      <c r="AY43" s="18"/>
      <c r="BD43" s="108"/>
      <c r="BE43" s="108"/>
      <c r="BF43" s="108"/>
      <c r="BG43" s="84"/>
      <c r="BH43" s="84"/>
      <c r="BQ43" s="190"/>
      <c r="BR43" s="190"/>
      <c r="BS43" s="190"/>
      <c r="BT43" s="190"/>
      <c r="BU43" s="190"/>
      <c r="BV43" s="190"/>
      <c r="BW43" s="190"/>
      <c r="BX43" s="190"/>
      <c r="BY43" s="190"/>
      <c r="BZ43" s="190"/>
      <c r="CA43" s="190"/>
      <c r="CB43" s="190"/>
      <c r="CC43" s="190"/>
    </row>
    <row r="44" spans="1:81" s="6" customFormat="1" x14ac:dyDescent="0.2">
      <c r="A44" s="9"/>
      <c r="B44" s="9"/>
      <c r="D44" s="187"/>
      <c r="E44" s="187"/>
      <c r="F44" s="187"/>
      <c r="G44" s="187"/>
      <c r="H44" s="187"/>
      <c r="I44" s="187"/>
      <c r="J44" s="187"/>
      <c r="K44" s="187"/>
      <c r="L44" s="187"/>
      <c r="M44" s="187"/>
      <c r="N44" s="187"/>
      <c r="O44" s="187"/>
      <c r="P44" s="187"/>
      <c r="Q44" s="187"/>
      <c r="R44" s="187"/>
      <c r="S44" s="187"/>
      <c r="T44" s="187"/>
      <c r="U44" s="187"/>
      <c r="V44" s="187"/>
      <c r="W44" s="187"/>
      <c r="X44" s="187"/>
      <c r="Y44" s="187"/>
      <c r="Z44" s="84"/>
      <c r="AA44" s="84"/>
      <c r="AB44" s="84"/>
      <c r="AC44" s="84"/>
      <c r="AD44" s="84"/>
      <c r="AE44" s="84"/>
      <c r="AF44" s="84"/>
      <c r="AG44" s="84"/>
      <c r="AJ44" s="188"/>
      <c r="AK44" s="188"/>
      <c r="AL44" s="189"/>
      <c r="AM44" s="189"/>
      <c r="AN44" s="84"/>
      <c r="AO44" s="84"/>
      <c r="AP44" s="84"/>
      <c r="AQ44" s="84"/>
      <c r="AR44" s="18"/>
      <c r="AS44" s="18"/>
      <c r="AV44" s="18"/>
      <c r="AW44" s="18"/>
      <c r="AX44" s="18"/>
      <c r="AY44" s="18"/>
      <c r="BD44" s="108"/>
      <c r="BE44" s="108"/>
      <c r="BF44" s="108"/>
      <c r="BG44" s="84"/>
      <c r="BH44" s="84"/>
      <c r="BQ44" s="190"/>
      <c r="BR44" s="190"/>
      <c r="BS44" s="190"/>
      <c r="BT44" s="190"/>
      <c r="BU44" s="190"/>
      <c r="BV44" s="190"/>
      <c r="BW44" s="190"/>
      <c r="BX44" s="190"/>
      <c r="BY44" s="190"/>
      <c r="BZ44" s="190"/>
      <c r="CA44" s="190"/>
      <c r="CB44" s="190"/>
      <c r="CC44" s="190"/>
    </row>
    <row r="45" spans="1:81" s="6" customFormat="1" x14ac:dyDescent="0.2">
      <c r="A45" s="9"/>
      <c r="B45" s="9"/>
      <c r="D45" s="187"/>
      <c r="E45" s="187"/>
      <c r="F45" s="187"/>
      <c r="G45" s="187"/>
      <c r="H45" s="187"/>
      <c r="I45" s="187"/>
      <c r="J45" s="187"/>
      <c r="K45" s="187"/>
      <c r="L45" s="187"/>
      <c r="M45" s="187"/>
      <c r="N45" s="187"/>
      <c r="O45" s="187"/>
      <c r="P45" s="187"/>
      <c r="Q45" s="187"/>
      <c r="R45" s="187"/>
      <c r="S45" s="187"/>
      <c r="T45" s="187"/>
      <c r="U45" s="187"/>
      <c r="V45" s="187"/>
      <c r="W45" s="187"/>
      <c r="X45" s="187"/>
      <c r="Y45" s="187"/>
      <c r="Z45" s="84"/>
      <c r="AA45" s="84"/>
      <c r="AB45" s="84"/>
      <c r="AC45" s="84"/>
      <c r="AD45" s="84"/>
      <c r="AE45" s="84"/>
      <c r="AF45" s="84"/>
      <c r="AG45" s="84"/>
      <c r="AJ45" s="188"/>
      <c r="AK45" s="188"/>
      <c r="AL45" s="189"/>
      <c r="AM45" s="189"/>
      <c r="AN45" s="84"/>
      <c r="AO45" s="84"/>
      <c r="AP45" s="84"/>
      <c r="AQ45" s="84"/>
      <c r="AR45" s="18"/>
      <c r="AS45" s="18"/>
      <c r="AV45" s="18"/>
      <c r="AW45" s="18"/>
      <c r="AX45" s="18"/>
      <c r="AY45" s="18"/>
      <c r="BD45" s="108"/>
      <c r="BE45" s="108"/>
      <c r="BF45" s="108"/>
      <c r="BG45" s="84"/>
      <c r="BH45" s="84"/>
      <c r="BQ45" s="190"/>
      <c r="BR45" s="190"/>
      <c r="BS45" s="190"/>
      <c r="BT45" s="190"/>
      <c r="BU45" s="190"/>
      <c r="BV45" s="190"/>
      <c r="BW45" s="190"/>
      <c r="BX45" s="190"/>
      <c r="BY45" s="190"/>
      <c r="BZ45" s="190"/>
      <c r="CA45" s="190"/>
      <c r="CB45" s="190"/>
      <c r="CC45" s="190"/>
    </row>
    <row r="46" spans="1:81" s="6" customFormat="1" x14ac:dyDescent="0.2">
      <c r="A46" s="9"/>
      <c r="B46" s="9"/>
      <c r="D46" s="187"/>
      <c r="E46" s="187"/>
      <c r="F46" s="187"/>
      <c r="G46" s="187"/>
      <c r="H46" s="187"/>
      <c r="I46" s="187"/>
      <c r="J46" s="187"/>
      <c r="K46" s="187"/>
      <c r="L46" s="187"/>
      <c r="M46" s="187"/>
      <c r="N46" s="187"/>
      <c r="O46" s="187"/>
      <c r="P46" s="187"/>
      <c r="Q46" s="187"/>
      <c r="R46" s="187"/>
      <c r="S46" s="187"/>
      <c r="T46" s="187"/>
      <c r="U46" s="187"/>
      <c r="V46" s="187"/>
      <c r="W46" s="187"/>
      <c r="X46" s="187"/>
      <c r="Y46" s="187"/>
      <c r="Z46" s="84"/>
      <c r="AA46" s="84"/>
      <c r="AB46" s="84"/>
      <c r="AC46" s="84"/>
      <c r="AD46" s="84"/>
      <c r="AE46" s="84"/>
      <c r="AF46" s="84"/>
      <c r="AG46" s="84"/>
      <c r="AJ46" s="188"/>
      <c r="AK46" s="188"/>
      <c r="AL46" s="189"/>
      <c r="AM46" s="189"/>
      <c r="AN46" s="84"/>
      <c r="AO46" s="84"/>
      <c r="AP46" s="84"/>
      <c r="AQ46" s="84"/>
      <c r="AR46" s="18"/>
      <c r="AS46" s="18"/>
      <c r="AV46" s="18"/>
      <c r="AW46" s="18"/>
      <c r="AX46" s="18"/>
      <c r="AY46" s="18"/>
      <c r="BD46" s="108"/>
      <c r="BE46" s="108"/>
      <c r="BF46" s="108"/>
      <c r="BG46" s="84"/>
      <c r="BH46" s="84"/>
      <c r="BQ46" s="190"/>
      <c r="BR46" s="190"/>
      <c r="BS46" s="190"/>
      <c r="BT46" s="190"/>
      <c r="BU46" s="190"/>
      <c r="BV46" s="190"/>
      <c r="BW46" s="190"/>
      <c r="BX46" s="190"/>
      <c r="BY46" s="190"/>
      <c r="BZ46" s="190"/>
      <c r="CA46" s="190"/>
      <c r="CB46" s="190"/>
      <c r="CC46" s="190"/>
    </row>
    <row r="47" spans="1:81" s="6" customFormat="1" x14ac:dyDescent="0.2">
      <c r="A47" s="9"/>
      <c r="B47" s="9"/>
      <c r="D47" s="187"/>
      <c r="E47" s="187"/>
      <c r="F47" s="187"/>
      <c r="G47" s="187"/>
      <c r="H47" s="187"/>
      <c r="I47" s="187"/>
      <c r="J47" s="187"/>
      <c r="K47" s="187"/>
      <c r="L47" s="187"/>
      <c r="M47" s="187"/>
      <c r="N47" s="187"/>
      <c r="O47" s="187"/>
      <c r="P47" s="187"/>
      <c r="Q47" s="187"/>
      <c r="R47" s="187"/>
      <c r="S47" s="187"/>
      <c r="T47" s="187"/>
      <c r="U47" s="187"/>
      <c r="V47" s="187"/>
      <c r="W47" s="187"/>
      <c r="X47" s="187"/>
      <c r="Y47" s="187"/>
      <c r="Z47" s="84"/>
      <c r="AA47" s="84"/>
      <c r="AB47" s="84"/>
      <c r="AC47" s="84"/>
      <c r="AD47" s="84"/>
      <c r="AE47" s="84"/>
      <c r="AF47" s="84"/>
      <c r="AG47" s="84"/>
      <c r="AJ47" s="188"/>
      <c r="AK47" s="188"/>
      <c r="AL47" s="189"/>
      <c r="AM47" s="189"/>
      <c r="AN47" s="84"/>
      <c r="AO47" s="84"/>
      <c r="AP47" s="84"/>
      <c r="AQ47" s="84"/>
      <c r="AR47" s="18"/>
      <c r="AS47" s="18"/>
      <c r="AV47" s="18"/>
      <c r="AW47" s="18"/>
      <c r="AX47" s="18"/>
      <c r="AY47" s="18"/>
      <c r="BD47" s="108"/>
      <c r="BE47" s="108"/>
      <c r="BF47" s="108"/>
      <c r="BG47" s="84"/>
      <c r="BH47" s="84"/>
      <c r="BQ47" s="190"/>
      <c r="BR47" s="190"/>
      <c r="BS47" s="190"/>
      <c r="BT47" s="190"/>
      <c r="BU47" s="190"/>
      <c r="BV47" s="190"/>
      <c r="BW47" s="190"/>
      <c r="BX47" s="190"/>
      <c r="BY47" s="190"/>
      <c r="BZ47" s="190"/>
      <c r="CA47" s="190"/>
      <c r="CB47" s="190"/>
      <c r="CC47" s="190"/>
    </row>
    <row r="48" spans="1:81" s="6" customFormat="1" x14ac:dyDescent="0.2">
      <c r="A48" s="9"/>
      <c r="B48" s="9"/>
      <c r="D48" s="187"/>
      <c r="E48" s="187"/>
      <c r="F48" s="187"/>
      <c r="G48" s="187"/>
      <c r="H48" s="187"/>
      <c r="I48" s="187"/>
      <c r="J48" s="187"/>
      <c r="K48" s="187"/>
      <c r="L48" s="187"/>
      <c r="M48" s="187"/>
      <c r="N48" s="187"/>
      <c r="O48" s="187"/>
      <c r="P48" s="187"/>
      <c r="Q48" s="187"/>
      <c r="R48" s="187"/>
      <c r="S48" s="187"/>
      <c r="T48" s="187"/>
      <c r="U48" s="187"/>
      <c r="V48" s="187"/>
      <c r="W48" s="187"/>
      <c r="X48" s="187"/>
      <c r="Y48" s="187"/>
      <c r="Z48" s="84"/>
      <c r="AA48" s="84"/>
      <c r="AB48" s="84"/>
      <c r="AC48" s="84"/>
      <c r="AD48" s="84"/>
      <c r="AE48" s="84"/>
      <c r="AF48" s="84"/>
      <c r="AG48" s="84"/>
      <c r="AJ48" s="188"/>
      <c r="AK48" s="188"/>
      <c r="AL48" s="189"/>
      <c r="AM48" s="189"/>
      <c r="AN48" s="84"/>
      <c r="AO48" s="84"/>
      <c r="AP48" s="84"/>
      <c r="AQ48" s="84"/>
      <c r="AR48" s="18"/>
      <c r="AS48" s="18"/>
      <c r="AV48" s="18"/>
      <c r="AW48" s="18"/>
      <c r="AX48" s="18"/>
      <c r="AY48" s="18"/>
      <c r="BD48" s="108"/>
      <c r="BE48" s="108"/>
      <c r="BF48" s="108"/>
      <c r="BG48" s="84"/>
      <c r="BH48" s="84"/>
      <c r="BQ48" s="190"/>
      <c r="BR48" s="190"/>
      <c r="BS48" s="190"/>
      <c r="BT48" s="190"/>
      <c r="BU48" s="190"/>
      <c r="BV48" s="190"/>
      <c r="BW48" s="190"/>
      <c r="BX48" s="190"/>
      <c r="BY48" s="190"/>
      <c r="BZ48" s="190"/>
      <c r="CA48" s="190"/>
      <c r="CB48" s="190"/>
      <c r="CC48" s="190"/>
    </row>
    <row r="49" spans="1:81" s="6" customFormat="1" x14ac:dyDescent="0.2">
      <c r="A49" s="9"/>
      <c r="B49" s="9"/>
      <c r="D49" s="187"/>
      <c r="E49" s="187"/>
      <c r="F49" s="187"/>
      <c r="G49" s="187"/>
      <c r="H49" s="187"/>
      <c r="I49" s="187"/>
      <c r="J49" s="187"/>
      <c r="K49" s="187"/>
      <c r="L49" s="187"/>
      <c r="M49" s="187"/>
      <c r="N49" s="187"/>
      <c r="O49" s="187"/>
      <c r="P49" s="187"/>
      <c r="Q49" s="187"/>
      <c r="R49" s="187"/>
      <c r="S49" s="187"/>
      <c r="T49" s="187"/>
      <c r="U49" s="187"/>
      <c r="V49" s="187"/>
      <c r="W49" s="187"/>
      <c r="X49" s="187"/>
      <c r="Y49" s="187"/>
      <c r="Z49" s="84"/>
      <c r="AA49" s="84"/>
      <c r="AB49" s="84"/>
      <c r="AC49" s="84"/>
      <c r="AD49" s="84"/>
      <c r="AE49" s="84"/>
      <c r="AF49" s="84"/>
      <c r="AG49" s="84"/>
      <c r="AJ49" s="188"/>
      <c r="AK49" s="188"/>
      <c r="AL49" s="189"/>
      <c r="AM49" s="189"/>
      <c r="AN49" s="84"/>
      <c r="AO49" s="84"/>
      <c r="AP49" s="84"/>
      <c r="AQ49" s="84"/>
      <c r="AR49" s="18"/>
      <c r="AS49" s="18"/>
      <c r="AV49" s="18"/>
      <c r="AW49" s="18"/>
      <c r="AX49" s="18"/>
      <c r="AY49" s="18"/>
      <c r="BD49" s="108"/>
      <c r="BE49" s="108"/>
      <c r="BF49" s="108"/>
      <c r="BG49" s="84"/>
      <c r="BH49" s="84"/>
      <c r="BQ49" s="190"/>
      <c r="BR49" s="190"/>
      <c r="BS49" s="190"/>
      <c r="BT49" s="190"/>
      <c r="BU49" s="190"/>
      <c r="BV49" s="190"/>
      <c r="BW49" s="190"/>
      <c r="BX49" s="190"/>
      <c r="BY49" s="190"/>
      <c r="BZ49" s="190"/>
      <c r="CA49" s="190"/>
      <c r="CB49" s="190"/>
      <c r="CC49" s="190"/>
    </row>
    <row r="50" spans="1:81" s="6" customFormat="1" x14ac:dyDescent="0.2">
      <c r="A50" s="9"/>
      <c r="B50" s="9"/>
      <c r="D50" s="187"/>
      <c r="E50" s="187"/>
      <c r="F50" s="187"/>
      <c r="G50" s="187"/>
      <c r="H50" s="187"/>
      <c r="I50" s="187"/>
      <c r="J50" s="187"/>
      <c r="K50" s="187"/>
      <c r="L50" s="187"/>
      <c r="M50" s="187"/>
      <c r="N50" s="187"/>
      <c r="O50" s="187"/>
      <c r="P50" s="187"/>
      <c r="Q50" s="187"/>
      <c r="R50" s="187"/>
      <c r="S50" s="187"/>
      <c r="T50" s="187"/>
      <c r="U50" s="187"/>
      <c r="V50" s="187"/>
      <c r="W50" s="187"/>
      <c r="X50" s="187"/>
      <c r="Y50" s="187"/>
      <c r="Z50" s="84"/>
      <c r="AA50" s="84"/>
      <c r="AB50" s="84"/>
      <c r="AC50" s="84"/>
      <c r="AD50" s="84"/>
      <c r="AE50" s="84"/>
      <c r="AF50" s="84"/>
      <c r="AG50" s="84"/>
      <c r="AJ50" s="188"/>
      <c r="AK50" s="188"/>
      <c r="AL50" s="189"/>
      <c r="AM50" s="189"/>
      <c r="AN50" s="84"/>
      <c r="AO50" s="84"/>
      <c r="AP50" s="84"/>
      <c r="AQ50" s="84"/>
      <c r="AR50" s="18"/>
      <c r="AS50" s="18"/>
      <c r="AV50" s="18"/>
      <c r="AW50" s="18"/>
      <c r="AX50" s="18"/>
      <c r="AY50" s="18"/>
      <c r="BD50" s="108"/>
      <c r="BE50" s="108"/>
      <c r="BF50" s="108"/>
      <c r="BG50" s="84"/>
      <c r="BH50" s="84"/>
      <c r="BQ50" s="190"/>
      <c r="BR50" s="190"/>
      <c r="BS50" s="190"/>
      <c r="BT50" s="190"/>
      <c r="BU50" s="190"/>
      <c r="BV50" s="190"/>
      <c r="BW50" s="190"/>
      <c r="BX50" s="190"/>
      <c r="BY50" s="190"/>
      <c r="BZ50" s="190"/>
      <c r="CA50" s="190"/>
      <c r="CB50" s="190"/>
      <c r="CC50" s="190"/>
    </row>
    <row r="51" spans="1:81" s="6" customFormat="1" x14ac:dyDescent="0.2">
      <c r="A51" s="9"/>
      <c r="B51" s="9"/>
      <c r="D51" s="187"/>
      <c r="E51" s="187"/>
      <c r="F51" s="187"/>
      <c r="G51" s="187"/>
      <c r="H51" s="187"/>
      <c r="I51" s="187"/>
      <c r="J51" s="187"/>
      <c r="K51" s="187"/>
      <c r="L51" s="187"/>
      <c r="M51" s="187"/>
      <c r="N51" s="187"/>
      <c r="O51" s="187"/>
      <c r="P51" s="187"/>
      <c r="Q51" s="187"/>
      <c r="R51" s="187"/>
      <c r="S51" s="187"/>
      <c r="T51" s="187"/>
      <c r="U51" s="187"/>
      <c r="V51" s="187"/>
      <c r="W51" s="187"/>
      <c r="X51" s="187"/>
      <c r="Y51" s="187"/>
      <c r="Z51" s="84"/>
      <c r="AA51" s="84"/>
      <c r="AB51" s="84"/>
      <c r="AC51" s="84"/>
      <c r="AD51" s="84"/>
      <c r="AE51" s="84"/>
      <c r="AF51" s="84"/>
      <c r="AG51" s="84"/>
      <c r="AJ51" s="188"/>
      <c r="AK51" s="188"/>
      <c r="AL51" s="189"/>
      <c r="AM51" s="189"/>
      <c r="AN51" s="84"/>
      <c r="AO51" s="84"/>
      <c r="AP51" s="84"/>
      <c r="AQ51" s="84"/>
      <c r="AR51" s="18"/>
      <c r="AS51" s="18"/>
      <c r="AV51" s="18"/>
      <c r="AW51" s="18"/>
      <c r="AX51" s="18"/>
      <c r="AY51" s="18"/>
      <c r="BD51" s="108"/>
      <c r="BE51" s="108"/>
      <c r="BF51" s="108"/>
      <c r="BG51" s="84"/>
      <c r="BH51" s="84"/>
      <c r="BQ51" s="190"/>
      <c r="BR51" s="190"/>
      <c r="BS51" s="190"/>
      <c r="BT51" s="190"/>
      <c r="BU51" s="190"/>
      <c r="BV51" s="190"/>
      <c r="BW51" s="190"/>
      <c r="BX51" s="190"/>
      <c r="BY51" s="190"/>
      <c r="BZ51" s="190"/>
      <c r="CA51" s="190"/>
      <c r="CB51" s="190"/>
      <c r="CC51" s="190"/>
    </row>
    <row r="52" spans="1:81" s="6" customFormat="1" x14ac:dyDescent="0.2">
      <c r="A52" s="9"/>
      <c r="B52" s="9"/>
      <c r="D52" s="187"/>
      <c r="E52" s="187"/>
      <c r="F52" s="187"/>
      <c r="G52" s="187"/>
      <c r="H52" s="187"/>
      <c r="I52" s="187"/>
      <c r="J52" s="187"/>
      <c r="K52" s="187"/>
      <c r="L52" s="187"/>
      <c r="M52" s="187"/>
      <c r="N52" s="187"/>
      <c r="O52" s="187"/>
      <c r="P52" s="187"/>
      <c r="Q52" s="187"/>
      <c r="R52" s="187"/>
      <c r="S52" s="187"/>
      <c r="T52" s="187"/>
      <c r="U52" s="187"/>
      <c r="V52" s="187"/>
      <c r="W52" s="187"/>
      <c r="X52" s="187"/>
      <c r="Y52" s="187"/>
      <c r="Z52" s="84"/>
      <c r="AA52" s="84"/>
      <c r="AB52" s="84"/>
      <c r="AC52" s="84"/>
      <c r="AD52" s="84"/>
      <c r="AE52" s="84"/>
      <c r="AF52" s="84"/>
      <c r="AG52" s="84"/>
      <c r="AJ52" s="188"/>
      <c r="AK52" s="188"/>
      <c r="AL52" s="189"/>
      <c r="AM52" s="189"/>
      <c r="AN52" s="84"/>
      <c r="AO52" s="84"/>
      <c r="AP52" s="84"/>
      <c r="AQ52" s="84"/>
      <c r="AR52" s="18"/>
      <c r="AS52" s="18"/>
      <c r="AV52" s="18"/>
      <c r="AW52" s="18"/>
      <c r="AX52" s="18"/>
      <c r="AY52" s="18"/>
      <c r="BD52" s="108"/>
      <c r="BE52" s="108"/>
      <c r="BF52" s="108"/>
      <c r="BG52" s="84"/>
      <c r="BH52" s="84"/>
      <c r="BQ52" s="190"/>
      <c r="BR52" s="190"/>
      <c r="BS52" s="190"/>
      <c r="BT52" s="190"/>
      <c r="BU52" s="190"/>
      <c r="BV52" s="190"/>
      <c r="BW52" s="190"/>
      <c r="BX52" s="190"/>
      <c r="BY52" s="190"/>
      <c r="BZ52" s="190"/>
      <c r="CA52" s="190"/>
      <c r="CB52" s="190"/>
      <c r="CC52" s="190"/>
    </row>
    <row r="53" spans="1:81" s="6" customFormat="1" x14ac:dyDescent="0.2">
      <c r="A53" s="9"/>
      <c r="B53" s="9"/>
      <c r="D53" s="187"/>
      <c r="E53" s="187"/>
      <c r="F53" s="187"/>
      <c r="G53" s="187"/>
      <c r="H53" s="187"/>
      <c r="I53" s="187"/>
      <c r="J53" s="187"/>
      <c r="K53" s="187"/>
      <c r="L53" s="187"/>
      <c r="M53" s="187"/>
      <c r="N53" s="187"/>
      <c r="O53" s="187"/>
      <c r="P53" s="187"/>
      <c r="Q53" s="187"/>
      <c r="R53" s="187"/>
      <c r="S53" s="187"/>
      <c r="T53" s="187"/>
      <c r="U53" s="187"/>
      <c r="V53" s="187"/>
      <c r="W53" s="187"/>
      <c r="X53" s="187"/>
      <c r="Y53" s="187"/>
      <c r="Z53" s="84"/>
      <c r="AA53" s="84"/>
      <c r="AB53" s="84"/>
      <c r="AC53" s="84"/>
      <c r="AD53" s="84"/>
      <c r="AE53" s="84"/>
      <c r="AF53" s="84"/>
      <c r="AG53" s="84"/>
      <c r="AJ53" s="188"/>
      <c r="AK53" s="188"/>
      <c r="AL53" s="189"/>
      <c r="AM53" s="189"/>
      <c r="AN53" s="84"/>
      <c r="AO53" s="84"/>
      <c r="AP53" s="84"/>
      <c r="AQ53" s="84"/>
      <c r="AR53" s="18"/>
      <c r="AS53" s="18"/>
      <c r="AV53" s="18"/>
      <c r="AW53" s="18"/>
      <c r="AX53" s="18"/>
      <c r="AY53" s="18"/>
      <c r="BD53" s="108"/>
      <c r="BE53" s="108"/>
      <c r="BF53" s="108"/>
      <c r="BG53" s="84"/>
      <c r="BH53" s="84"/>
      <c r="BQ53" s="190"/>
      <c r="BR53" s="190"/>
      <c r="BS53" s="190"/>
      <c r="BT53" s="190"/>
      <c r="BU53" s="190"/>
      <c r="BV53" s="190"/>
      <c r="BW53" s="190"/>
      <c r="BX53" s="190"/>
      <c r="BY53" s="190"/>
      <c r="BZ53" s="190"/>
      <c r="CA53" s="190"/>
      <c r="CB53" s="190"/>
      <c r="CC53" s="190"/>
    </row>
    <row r="54" spans="1:81" s="6" customFormat="1" x14ac:dyDescent="0.2">
      <c r="A54" s="9"/>
      <c r="B54" s="9"/>
      <c r="D54" s="187"/>
      <c r="E54" s="187"/>
      <c r="F54" s="187"/>
      <c r="G54" s="187"/>
      <c r="H54" s="187"/>
      <c r="I54" s="187"/>
      <c r="J54" s="187"/>
      <c r="K54" s="187"/>
      <c r="L54" s="187"/>
      <c r="M54" s="187"/>
      <c r="N54" s="187"/>
      <c r="O54" s="187"/>
      <c r="P54" s="187"/>
      <c r="Q54" s="187"/>
      <c r="R54" s="187"/>
      <c r="S54" s="187"/>
      <c r="T54" s="187"/>
      <c r="U54" s="187"/>
      <c r="V54" s="187"/>
      <c r="W54" s="187"/>
      <c r="X54" s="187"/>
      <c r="Y54" s="187"/>
      <c r="Z54" s="84"/>
      <c r="AA54" s="84"/>
      <c r="AB54" s="84"/>
      <c r="AC54" s="84"/>
      <c r="AD54" s="84"/>
      <c r="AE54" s="84"/>
      <c r="AF54" s="84"/>
      <c r="AG54" s="84"/>
      <c r="AJ54" s="188"/>
      <c r="AK54" s="188"/>
      <c r="AL54" s="189"/>
      <c r="AM54" s="189"/>
      <c r="AN54" s="84"/>
      <c r="AO54" s="84"/>
      <c r="AP54" s="84"/>
      <c r="AQ54" s="84"/>
      <c r="AR54" s="18"/>
      <c r="AS54" s="18"/>
      <c r="AV54" s="18"/>
      <c r="AW54" s="18"/>
      <c r="AX54" s="18"/>
      <c r="AY54" s="18"/>
      <c r="BD54" s="108"/>
      <c r="BE54" s="108"/>
      <c r="BF54" s="108"/>
      <c r="BG54" s="84"/>
      <c r="BH54" s="84"/>
      <c r="BQ54" s="190"/>
      <c r="BR54" s="190"/>
      <c r="BS54" s="190"/>
      <c r="BT54" s="190"/>
      <c r="BU54" s="190"/>
      <c r="BV54" s="190"/>
      <c r="BW54" s="190"/>
      <c r="BX54" s="190"/>
      <c r="BY54" s="190"/>
      <c r="BZ54" s="190"/>
      <c r="CA54" s="190"/>
      <c r="CB54" s="190"/>
      <c r="CC54" s="190"/>
    </row>
    <row r="55" spans="1:81" s="6" customFormat="1" x14ac:dyDescent="0.2">
      <c r="A55" s="9"/>
      <c r="B55" s="9"/>
      <c r="D55" s="187"/>
      <c r="E55" s="187"/>
      <c r="F55" s="187"/>
      <c r="G55" s="187"/>
      <c r="H55" s="187"/>
      <c r="I55" s="187"/>
      <c r="J55" s="187"/>
      <c r="K55" s="187"/>
      <c r="L55" s="187"/>
      <c r="M55" s="187"/>
      <c r="N55" s="187"/>
      <c r="O55" s="187"/>
      <c r="P55" s="187"/>
      <c r="Q55" s="187"/>
      <c r="R55" s="187"/>
      <c r="S55" s="187"/>
      <c r="T55" s="187"/>
      <c r="U55" s="187"/>
      <c r="V55" s="187"/>
      <c r="W55" s="187"/>
      <c r="X55" s="187"/>
      <c r="Y55" s="187"/>
      <c r="Z55" s="84"/>
      <c r="AA55" s="84"/>
      <c r="AB55" s="84"/>
      <c r="AC55" s="84"/>
      <c r="AD55" s="84"/>
      <c r="AE55" s="84"/>
      <c r="AF55" s="84"/>
      <c r="AG55" s="84"/>
      <c r="AJ55" s="188"/>
      <c r="AK55" s="188"/>
      <c r="AL55" s="189"/>
      <c r="AM55" s="189"/>
      <c r="AN55" s="84"/>
      <c r="AO55" s="84"/>
      <c r="AP55" s="84"/>
      <c r="AQ55" s="84"/>
      <c r="AR55" s="18"/>
      <c r="AS55" s="18"/>
      <c r="AV55" s="18"/>
      <c r="AW55" s="18"/>
      <c r="AX55" s="18"/>
      <c r="AY55" s="18"/>
      <c r="BD55" s="108"/>
      <c r="BE55" s="108"/>
      <c r="BF55" s="108"/>
      <c r="BG55" s="84"/>
      <c r="BH55" s="84"/>
      <c r="BQ55" s="190"/>
      <c r="BR55" s="190"/>
      <c r="BS55" s="190"/>
      <c r="BT55" s="190"/>
      <c r="BU55" s="190"/>
      <c r="BV55" s="190"/>
      <c r="BW55" s="190"/>
      <c r="BX55" s="190"/>
      <c r="BY55" s="190"/>
      <c r="BZ55" s="190"/>
      <c r="CA55" s="190"/>
      <c r="CB55" s="190"/>
      <c r="CC55" s="190"/>
    </row>
    <row r="56" spans="1:81" s="6" customFormat="1" x14ac:dyDescent="0.2">
      <c r="A56" s="9"/>
      <c r="B56" s="9"/>
      <c r="D56" s="187"/>
      <c r="E56" s="187"/>
      <c r="F56" s="187"/>
      <c r="G56" s="187"/>
      <c r="H56" s="187"/>
      <c r="I56" s="187"/>
      <c r="J56" s="187"/>
      <c r="K56" s="187"/>
      <c r="L56" s="187"/>
      <c r="M56" s="187"/>
      <c r="N56" s="187"/>
      <c r="O56" s="187"/>
      <c r="P56" s="187"/>
      <c r="Q56" s="187"/>
      <c r="R56" s="187"/>
      <c r="S56" s="187"/>
      <c r="T56" s="187"/>
      <c r="U56" s="187"/>
      <c r="V56" s="187"/>
      <c r="W56" s="187"/>
      <c r="X56" s="187"/>
      <c r="Y56" s="187"/>
      <c r="Z56" s="84"/>
      <c r="AA56" s="84"/>
      <c r="AB56" s="84"/>
      <c r="AC56" s="84"/>
      <c r="AD56" s="84"/>
      <c r="AE56" s="84"/>
      <c r="AF56" s="84"/>
      <c r="AG56" s="84"/>
      <c r="AJ56" s="188"/>
      <c r="AK56" s="188"/>
      <c r="AL56" s="189"/>
      <c r="AM56" s="189"/>
      <c r="AN56" s="84"/>
      <c r="AO56" s="84"/>
      <c r="AP56" s="84"/>
      <c r="AQ56" s="84"/>
      <c r="AR56" s="18"/>
      <c r="AS56" s="18"/>
      <c r="AV56" s="18"/>
      <c r="AW56" s="18"/>
      <c r="AX56" s="18"/>
      <c r="AY56" s="18"/>
      <c r="BD56" s="108"/>
      <c r="BE56" s="108"/>
      <c r="BF56" s="108"/>
      <c r="BG56" s="84"/>
      <c r="BH56" s="84"/>
      <c r="BQ56" s="190"/>
      <c r="BR56" s="190"/>
      <c r="BS56" s="190"/>
      <c r="BT56" s="190"/>
      <c r="BU56" s="190"/>
      <c r="BV56" s="190"/>
      <c r="BW56" s="190"/>
      <c r="BX56" s="190"/>
      <c r="BY56" s="190"/>
      <c r="BZ56" s="190"/>
      <c r="CA56" s="190"/>
      <c r="CB56" s="190"/>
      <c r="CC56" s="190"/>
    </row>
    <row r="57" spans="1:81" s="6" customFormat="1" x14ac:dyDescent="0.2">
      <c r="A57" s="9"/>
      <c r="B57" s="9"/>
      <c r="D57" s="187"/>
      <c r="E57" s="187"/>
      <c r="F57" s="187"/>
      <c r="G57" s="187"/>
      <c r="H57" s="187"/>
      <c r="I57" s="187"/>
      <c r="J57" s="187"/>
      <c r="K57" s="187"/>
      <c r="L57" s="187"/>
      <c r="M57" s="187"/>
      <c r="N57" s="187"/>
      <c r="O57" s="187"/>
      <c r="P57" s="187"/>
      <c r="Q57" s="187"/>
      <c r="R57" s="187"/>
      <c r="S57" s="187"/>
      <c r="T57" s="187"/>
      <c r="U57" s="187"/>
      <c r="V57" s="187"/>
      <c r="W57" s="187"/>
      <c r="X57" s="187"/>
      <c r="Y57" s="187"/>
      <c r="Z57" s="84"/>
      <c r="AA57" s="84"/>
      <c r="AB57" s="84"/>
      <c r="AC57" s="84"/>
      <c r="AD57" s="84"/>
      <c r="AE57" s="84"/>
      <c r="AF57" s="84"/>
      <c r="AG57" s="84"/>
      <c r="AJ57" s="188"/>
      <c r="AK57" s="188"/>
      <c r="AL57" s="189"/>
      <c r="AM57" s="189"/>
      <c r="AN57" s="84"/>
      <c r="AO57" s="84"/>
      <c r="AP57" s="84"/>
      <c r="AQ57" s="84"/>
      <c r="AR57" s="18"/>
      <c r="AS57" s="18"/>
      <c r="AV57" s="18"/>
      <c r="AW57" s="18"/>
      <c r="AX57" s="18"/>
      <c r="AY57" s="18"/>
      <c r="BD57" s="108"/>
      <c r="BE57" s="108"/>
      <c r="BF57" s="108"/>
      <c r="BG57" s="84"/>
      <c r="BH57" s="84"/>
      <c r="BQ57" s="190"/>
      <c r="BR57" s="190"/>
      <c r="BS57" s="190"/>
      <c r="BT57" s="190"/>
      <c r="BU57" s="190"/>
      <c r="BV57" s="190"/>
      <c r="BW57" s="190"/>
      <c r="BX57" s="190"/>
      <c r="BY57" s="190"/>
      <c r="BZ57" s="190"/>
      <c r="CA57" s="190"/>
      <c r="CB57" s="190"/>
      <c r="CC57" s="190"/>
    </row>
    <row r="58" spans="1:81" s="6" customFormat="1" x14ac:dyDescent="0.2">
      <c r="A58" s="9"/>
      <c r="B58" s="9"/>
      <c r="D58" s="187"/>
      <c r="E58" s="187"/>
      <c r="F58" s="187"/>
      <c r="G58" s="187"/>
      <c r="H58" s="187"/>
      <c r="I58" s="187"/>
      <c r="J58" s="187"/>
      <c r="K58" s="187"/>
      <c r="L58" s="187"/>
      <c r="M58" s="187"/>
      <c r="N58" s="187"/>
      <c r="O58" s="187"/>
      <c r="P58" s="187"/>
      <c r="Q58" s="187"/>
      <c r="R58" s="187"/>
      <c r="S58" s="187"/>
      <c r="T58" s="187"/>
      <c r="U58" s="187"/>
      <c r="V58" s="187"/>
      <c r="W58" s="187"/>
      <c r="X58" s="187"/>
      <c r="Y58" s="187"/>
      <c r="Z58" s="84"/>
      <c r="AA58" s="84"/>
      <c r="AB58" s="84"/>
      <c r="AC58" s="84"/>
      <c r="AD58" s="84"/>
      <c r="AE58" s="84"/>
      <c r="AF58" s="84"/>
      <c r="AG58" s="84"/>
      <c r="AJ58" s="188"/>
      <c r="AK58" s="188"/>
      <c r="AL58" s="189"/>
      <c r="AM58" s="189"/>
      <c r="AN58" s="84"/>
      <c r="AO58" s="84"/>
      <c r="AP58" s="84"/>
      <c r="AQ58" s="84"/>
      <c r="AR58" s="18"/>
      <c r="AS58" s="18"/>
      <c r="AV58" s="18"/>
      <c r="AW58" s="18"/>
      <c r="AX58" s="18"/>
      <c r="AY58" s="18"/>
      <c r="BD58" s="108"/>
      <c r="BE58" s="108"/>
      <c r="BF58" s="108"/>
      <c r="BG58" s="84"/>
      <c r="BH58" s="84"/>
      <c r="BQ58" s="190"/>
      <c r="BR58" s="190"/>
      <c r="BS58" s="190"/>
      <c r="BT58" s="190"/>
      <c r="BU58" s="190"/>
      <c r="BV58" s="190"/>
      <c r="BW58" s="190"/>
      <c r="BX58" s="190"/>
      <c r="BY58" s="190"/>
      <c r="BZ58" s="190"/>
      <c r="CA58" s="190"/>
      <c r="CB58" s="190"/>
      <c r="CC58" s="190"/>
    </row>
    <row r="59" spans="1:81" s="6" customFormat="1" x14ac:dyDescent="0.2">
      <c r="A59" s="9"/>
      <c r="B59" s="9"/>
      <c r="D59" s="187"/>
      <c r="E59" s="187"/>
      <c r="F59" s="187"/>
      <c r="G59" s="187"/>
      <c r="H59" s="187"/>
      <c r="I59" s="187"/>
      <c r="J59" s="187"/>
      <c r="K59" s="187"/>
      <c r="L59" s="187"/>
      <c r="M59" s="187"/>
      <c r="N59" s="187"/>
      <c r="O59" s="187"/>
      <c r="P59" s="187"/>
      <c r="Q59" s="187"/>
      <c r="R59" s="187"/>
      <c r="S59" s="187"/>
      <c r="T59" s="187"/>
      <c r="U59" s="187"/>
      <c r="V59" s="187"/>
      <c r="W59" s="187"/>
      <c r="X59" s="187"/>
      <c r="Y59" s="187"/>
      <c r="Z59" s="84"/>
      <c r="AA59" s="84"/>
      <c r="AB59" s="84"/>
      <c r="AC59" s="84"/>
      <c r="AD59" s="84"/>
      <c r="AE59" s="84"/>
      <c r="AF59" s="84"/>
      <c r="AG59" s="84"/>
      <c r="AJ59" s="108"/>
      <c r="AK59" s="108"/>
      <c r="AL59" s="108"/>
      <c r="AM59" s="108"/>
      <c r="AN59" s="84"/>
      <c r="AO59" s="84"/>
      <c r="AP59" s="84"/>
      <c r="AQ59" s="84"/>
      <c r="AR59" s="18"/>
      <c r="AS59" s="18"/>
      <c r="AV59" s="18"/>
      <c r="AW59" s="18"/>
      <c r="AX59" s="18"/>
      <c r="AY59" s="18"/>
      <c r="BD59" s="108"/>
      <c r="BE59" s="108"/>
      <c r="BF59" s="108"/>
      <c r="BG59" s="84"/>
      <c r="BH59" s="84"/>
      <c r="BQ59" s="190"/>
      <c r="BR59" s="190"/>
      <c r="BS59" s="190"/>
      <c r="BT59" s="190"/>
      <c r="BU59" s="190"/>
      <c r="BV59" s="190"/>
      <c r="BW59" s="190"/>
      <c r="BX59" s="190"/>
      <c r="BY59" s="190"/>
      <c r="BZ59" s="190"/>
      <c r="CA59" s="190"/>
      <c r="CB59" s="190"/>
      <c r="CC59" s="190"/>
    </row>
    <row r="60" spans="1:81" s="6" customFormat="1" x14ac:dyDescent="0.2">
      <c r="A60" s="192"/>
      <c r="B60" s="192"/>
      <c r="D60" s="187"/>
      <c r="E60" s="187"/>
      <c r="F60" s="187"/>
      <c r="G60" s="187"/>
      <c r="H60" s="187"/>
      <c r="I60" s="187"/>
      <c r="J60" s="187"/>
      <c r="K60" s="187"/>
      <c r="L60" s="187"/>
      <c r="M60" s="187"/>
      <c r="N60" s="187"/>
      <c r="O60" s="187"/>
      <c r="P60" s="187"/>
      <c r="Q60" s="187"/>
      <c r="R60" s="187"/>
      <c r="S60" s="187"/>
      <c r="T60" s="187"/>
      <c r="U60" s="187"/>
      <c r="V60" s="187"/>
      <c r="W60" s="187"/>
      <c r="X60" s="187"/>
      <c r="Y60" s="187"/>
      <c r="Z60" s="84"/>
      <c r="AA60" s="84"/>
      <c r="AB60" s="84"/>
      <c r="AC60" s="84"/>
      <c r="AD60" s="84"/>
      <c r="AE60" s="84"/>
      <c r="AF60" s="84"/>
      <c r="AG60" s="84"/>
      <c r="AI60" s="194"/>
      <c r="AJ60" s="194"/>
      <c r="AK60" s="194"/>
      <c r="AL60" s="194"/>
      <c r="AM60" s="194"/>
      <c r="AN60" s="18"/>
      <c r="AO60" s="18"/>
      <c r="AP60" s="18"/>
      <c r="AQ60" s="18"/>
      <c r="AR60" s="18"/>
      <c r="AS60" s="18"/>
      <c r="AV60" s="18"/>
      <c r="AW60" s="18"/>
      <c r="AX60" s="18"/>
      <c r="AY60" s="18"/>
      <c r="BD60" s="17"/>
      <c r="BE60" s="17"/>
      <c r="BF60" s="17"/>
      <c r="BG60" s="84"/>
      <c r="BH60" s="84"/>
      <c r="BQ60" s="190"/>
      <c r="BR60" s="190"/>
      <c r="BS60" s="190"/>
      <c r="BT60" s="190"/>
      <c r="BU60" s="190"/>
      <c r="BV60" s="190"/>
      <c r="BW60" s="190"/>
      <c r="BX60" s="190"/>
      <c r="BY60" s="190"/>
      <c r="BZ60" s="190"/>
      <c r="CA60" s="190"/>
      <c r="CB60" s="190"/>
      <c r="CC60" s="190"/>
    </row>
    <row r="61" spans="1:81" s="6" customFormat="1" x14ac:dyDescent="0.2">
      <c r="B61" s="9"/>
      <c r="C61" s="193"/>
      <c r="D61" s="187"/>
      <c r="E61" s="187"/>
      <c r="F61" s="187"/>
      <c r="G61" s="187"/>
      <c r="H61" s="187"/>
      <c r="I61" s="187"/>
      <c r="J61" s="187"/>
      <c r="K61" s="187"/>
      <c r="L61" s="187"/>
      <c r="M61" s="187"/>
      <c r="N61" s="187"/>
      <c r="O61" s="187"/>
      <c r="P61" s="187"/>
      <c r="Q61" s="187"/>
      <c r="R61" s="187"/>
      <c r="S61" s="187"/>
      <c r="T61" s="187"/>
      <c r="U61" s="187"/>
      <c r="V61" s="187"/>
      <c r="W61" s="187"/>
      <c r="X61" s="187"/>
      <c r="Y61" s="187"/>
      <c r="Z61" s="84"/>
      <c r="AA61" s="84"/>
      <c r="AB61" s="84"/>
      <c r="AC61" s="84"/>
      <c r="AD61" s="84"/>
      <c r="AE61" s="84"/>
      <c r="AF61" s="84"/>
      <c r="AG61" s="84"/>
      <c r="AH61" s="194"/>
      <c r="AI61" s="194"/>
      <c r="AJ61" s="194"/>
      <c r="AK61" s="194"/>
      <c r="AL61" s="194"/>
      <c r="AM61" s="194"/>
      <c r="AN61" s="18"/>
      <c r="AO61" s="18"/>
      <c r="AP61" s="18"/>
      <c r="AQ61" s="18"/>
      <c r="AT61" s="18"/>
      <c r="AU61" s="18"/>
      <c r="AV61" s="17"/>
      <c r="AW61" s="17"/>
      <c r="AX61" s="195"/>
      <c r="AY61" s="132"/>
      <c r="BD61" s="103"/>
      <c r="BE61" s="103"/>
      <c r="BF61" s="103"/>
      <c r="BG61" s="84"/>
      <c r="BH61" s="84"/>
      <c r="BQ61" s="190"/>
      <c r="BR61" s="190"/>
      <c r="BS61" s="196"/>
      <c r="BT61" s="196"/>
      <c r="BU61" s="196"/>
      <c r="BV61" s="196"/>
      <c r="BW61" s="109"/>
      <c r="BX61" s="109"/>
      <c r="BY61" s="109"/>
      <c r="BZ61" s="133"/>
      <c r="CA61" s="109"/>
      <c r="CB61" s="109"/>
      <c r="CC61" s="134"/>
    </row>
    <row r="62" spans="1:81" s="6" customFormat="1" x14ac:dyDescent="0.2">
      <c r="B62" s="9"/>
      <c r="C62" s="192"/>
      <c r="D62" s="187"/>
      <c r="E62" s="187"/>
      <c r="F62" s="187"/>
      <c r="G62" s="187"/>
      <c r="H62" s="187"/>
      <c r="I62" s="187"/>
      <c r="J62" s="187"/>
      <c r="K62" s="187"/>
      <c r="L62" s="187"/>
      <c r="M62" s="187"/>
      <c r="N62" s="187"/>
      <c r="O62" s="187"/>
      <c r="P62" s="187"/>
      <c r="Q62" s="187"/>
      <c r="R62" s="187"/>
      <c r="S62" s="187"/>
      <c r="T62" s="187"/>
      <c r="U62" s="187"/>
      <c r="V62" s="187"/>
      <c r="W62" s="187"/>
      <c r="X62" s="187"/>
      <c r="Y62" s="187"/>
      <c r="Z62" s="84"/>
      <c r="AA62" s="84"/>
      <c r="AB62" s="84"/>
      <c r="AC62" s="84"/>
      <c r="AD62" s="84"/>
      <c r="AE62" s="84"/>
      <c r="AF62" s="84"/>
      <c r="AG62" s="84"/>
      <c r="AH62" s="194"/>
      <c r="AI62" s="194"/>
      <c r="AJ62" s="194"/>
      <c r="AK62" s="194"/>
      <c r="AL62" s="194"/>
      <c r="AM62" s="194"/>
      <c r="AN62" s="18"/>
      <c r="AO62" s="18"/>
      <c r="AP62" s="18"/>
      <c r="AQ62" s="18"/>
      <c r="AT62" s="18"/>
      <c r="AU62" s="18"/>
      <c r="AV62" s="17"/>
      <c r="AW62" s="17"/>
      <c r="AX62" s="195"/>
      <c r="AY62" s="132"/>
      <c r="BD62" s="9"/>
      <c r="BE62" s="9"/>
      <c r="BF62" s="9"/>
      <c r="BG62" s="84"/>
      <c r="BH62" s="84"/>
      <c r="BQ62" s="190"/>
      <c r="BR62" s="190"/>
      <c r="BS62" s="196"/>
      <c r="BT62" s="196"/>
      <c r="BU62" s="196"/>
      <c r="BV62" s="196"/>
      <c r="BW62" s="109"/>
      <c r="BX62" s="109"/>
      <c r="BY62" s="109"/>
      <c r="BZ62" s="133"/>
      <c r="CA62" s="109"/>
      <c r="CB62" s="109"/>
      <c r="CC62" s="134"/>
    </row>
    <row r="63" spans="1:81" s="6" customFormat="1" x14ac:dyDescent="0.2">
      <c r="B63" s="9"/>
      <c r="C63" s="193"/>
      <c r="D63" s="187"/>
      <c r="E63" s="187"/>
      <c r="F63" s="187"/>
      <c r="G63" s="187"/>
      <c r="H63" s="187"/>
      <c r="I63" s="187"/>
      <c r="J63" s="187"/>
      <c r="K63" s="187"/>
      <c r="L63" s="187"/>
      <c r="M63" s="187"/>
      <c r="N63" s="187"/>
      <c r="O63" s="187"/>
      <c r="P63" s="187"/>
      <c r="Q63" s="187"/>
      <c r="R63" s="187"/>
      <c r="S63" s="187"/>
      <c r="T63" s="187"/>
      <c r="U63" s="187"/>
      <c r="V63" s="187"/>
      <c r="W63" s="187"/>
      <c r="X63" s="187"/>
      <c r="Y63" s="187"/>
      <c r="Z63" s="84"/>
      <c r="AA63" s="84"/>
      <c r="AB63" s="84"/>
      <c r="AC63" s="84"/>
      <c r="AD63" s="84"/>
      <c r="AE63" s="84"/>
      <c r="AF63" s="84"/>
      <c r="AG63" s="84"/>
      <c r="AH63" s="194"/>
      <c r="AI63" s="194"/>
      <c r="AJ63" s="194"/>
      <c r="AK63" s="194"/>
      <c r="AL63" s="194"/>
      <c r="AM63" s="194"/>
      <c r="AN63" s="18"/>
      <c r="AO63" s="18"/>
      <c r="AP63" s="18"/>
      <c r="AQ63" s="18"/>
      <c r="AT63" s="18"/>
      <c r="AU63" s="18"/>
      <c r="AV63" s="17"/>
      <c r="AW63" s="17"/>
      <c r="AX63" s="195"/>
      <c r="AY63" s="132"/>
      <c r="BD63" s="103"/>
      <c r="BE63" s="103"/>
      <c r="BF63" s="103"/>
      <c r="BG63" s="84"/>
      <c r="BH63" s="84"/>
      <c r="BQ63" s="190"/>
      <c r="BR63" s="190"/>
      <c r="BS63" s="196"/>
      <c r="BT63" s="196"/>
      <c r="BU63" s="196"/>
      <c r="BV63" s="196"/>
      <c r="BW63" s="109"/>
      <c r="BX63" s="109"/>
      <c r="BY63" s="109"/>
      <c r="BZ63" s="133"/>
      <c r="CA63" s="109"/>
      <c r="CB63" s="109"/>
      <c r="CC63" s="134"/>
    </row>
    <row r="64" spans="1:81" s="6" customFormat="1" x14ac:dyDescent="0.2">
      <c r="B64" s="9"/>
      <c r="C64" s="193"/>
      <c r="D64" s="187"/>
      <c r="E64" s="187"/>
      <c r="F64" s="187"/>
      <c r="G64" s="187"/>
      <c r="H64" s="187"/>
      <c r="I64" s="187"/>
      <c r="J64" s="187"/>
      <c r="K64" s="187"/>
      <c r="L64" s="187"/>
      <c r="M64" s="187"/>
      <c r="N64" s="187"/>
      <c r="O64" s="187"/>
      <c r="P64" s="187"/>
      <c r="Q64" s="187"/>
      <c r="R64" s="187"/>
      <c r="S64" s="187"/>
      <c r="T64" s="187"/>
      <c r="U64" s="187"/>
      <c r="V64" s="187"/>
      <c r="W64" s="187"/>
      <c r="X64" s="187"/>
      <c r="Y64" s="187"/>
      <c r="Z64" s="84"/>
      <c r="AA64" s="84"/>
      <c r="AB64" s="84"/>
      <c r="AC64" s="84"/>
      <c r="AD64" s="84"/>
      <c r="AE64" s="84"/>
      <c r="AF64" s="84"/>
      <c r="AG64" s="84"/>
      <c r="AH64" s="194"/>
      <c r="AI64" s="194"/>
      <c r="AJ64" s="194"/>
      <c r="AK64" s="194"/>
      <c r="AL64" s="194"/>
      <c r="AM64" s="194"/>
      <c r="AN64" s="18"/>
      <c r="AO64" s="18"/>
      <c r="AP64" s="18"/>
      <c r="AQ64" s="18"/>
      <c r="AT64" s="18"/>
      <c r="AU64" s="18"/>
      <c r="AV64" s="17"/>
      <c r="AW64" s="17"/>
      <c r="AX64" s="195"/>
      <c r="AY64" s="132"/>
      <c r="BD64" s="103"/>
      <c r="BE64" s="103"/>
      <c r="BF64" s="103"/>
      <c r="BG64" s="84"/>
      <c r="BH64" s="84"/>
      <c r="BQ64" s="196"/>
      <c r="BR64" s="196"/>
      <c r="BS64" s="196"/>
      <c r="BT64" s="196"/>
      <c r="BU64" s="196"/>
      <c r="BV64" s="196"/>
      <c r="BW64" s="109"/>
      <c r="BX64" s="109"/>
      <c r="BY64" s="109"/>
      <c r="BZ64" s="133"/>
      <c r="CA64" s="109"/>
      <c r="CB64" s="109"/>
      <c r="CC64" s="134"/>
    </row>
    <row r="65" spans="2:81" s="6" customFormat="1" x14ac:dyDescent="0.2">
      <c r="B65" s="9"/>
      <c r="C65" s="192"/>
      <c r="D65" s="187"/>
      <c r="E65" s="187"/>
      <c r="F65" s="187"/>
      <c r="G65" s="187"/>
      <c r="H65" s="187"/>
      <c r="I65" s="187"/>
      <c r="J65" s="187"/>
      <c r="K65" s="187"/>
      <c r="L65" s="187"/>
      <c r="M65" s="187"/>
      <c r="N65" s="187"/>
      <c r="O65" s="187"/>
      <c r="P65" s="187"/>
      <c r="Q65" s="187"/>
      <c r="R65" s="187"/>
      <c r="S65" s="187"/>
      <c r="T65" s="187"/>
      <c r="U65" s="187"/>
      <c r="V65" s="187"/>
      <c r="W65" s="187"/>
      <c r="X65" s="187"/>
      <c r="Y65" s="187"/>
      <c r="Z65" s="84"/>
      <c r="AA65" s="84"/>
      <c r="AB65" s="84"/>
      <c r="AC65" s="84"/>
      <c r="AD65" s="84"/>
      <c r="AE65" s="84"/>
      <c r="AF65" s="84"/>
      <c r="AG65" s="84"/>
      <c r="AH65" s="194"/>
      <c r="AI65" s="194"/>
      <c r="AJ65" s="194"/>
      <c r="AK65" s="194"/>
      <c r="AL65" s="194"/>
      <c r="AM65" s="194"/>
      <c r="AN65" s="18"/>
      <c r="AO65" s="18"/>
      <c r="AP65" s="18"/>
      <c r="AQ65" s="18"/>
      <c r="AT65" s="18"/>
      <c r="AU65" s="18"/>
      <c r="AV65" s="17"/>
      <c r="AW65" s="17"/>
      <c r="AX65" s="195"/>
      <c r="AY65" s="132"/>
      <c r="BD65" s="197"/>
      <c r="BE65" s="197"/>
      <c r="BF65" s="198"/>
      <c r="BG65" s="84"/>
      <c r="BH65" s="84"/>
      <c r="BQ65" s="196"/>
      <c r="BR65" s="196"/>
      <c r="BS65" s="196"/>
      <c r="BT65" s="196"/>
      <c r="BU65" s="196"/>
      <c r="BV65" s="196"/>
      <c r="BW65" s="109"/>
      <c r="BX65" s="109"/>
      <c r="BY65" s="109"/>
      <c r="BZ65" s="133"/>
      <c r="CA65" s="109"/>
      <c r="CB65" s="109"/>
      <c r="CC65" s="134"/>
    </row>
    <row r="66" spans="2:81" s="6" customFormat="1" x14ac:dyDescent="0.2">
      <c r="B66" s="9"/>
      <c r="C66" s="193"/>
      <c r="D66" s="187"/>
      <c r="E66" s="187"/>
      <c r="F66" s="187"/>
      <c r="G66" s="187"/>
      <c r="H66" s="187"/>
      <c r="I66" s="187"/>
      <c r="J66" s="187"/>
      <c r="K66" s="187"/>
      <c r="L66" s="187"/>
      <c r="M66" s="187"/>
      <c r="N66" s="187"/>
      <c r="O66" s="187"/>
      <c r="P66" s="187"/>
      <c r="Q66" s="187"/>
      <c r="R66" s="187"/>
      <c r="S66" s="187"/>
      <c r="T66" s="187"/>
      <c r="U66" s="187"/>
      <c r="V66" s="187"/>
      <c r="W66" s="187"/>
      <c r="X66" s="187"/>
      <c r="Y66" s="187"/>
      <c r="Z66" s="84"/>
      <c r="AA66" s="84"/>
      <c r="AB66" s="84"/>
      <c r="AC66" s="84"/>
      <c r="AD66" s="84"/>
      <c r="AE66" s="84"/>
      <c r="AF66" s="84"/>
      <c r="AG66" s="84"/>
      <c r="AH66" s="194"/>
      <c r="AI66" s="194"/>
      <c r="AJ66" s="194"/>
      <c r="AK66" s="194"/>
      <c r="AL66" s="194"/>
      <c r="AM66" s="194"/>
      <c r="AN66" s="18"/>
      <c r="AO66" s="18"/>
      <c r="AP66" s="18"/>
      <c r="AQ66" s="18"/>
      <c r="AT66" s="18"/>
      <c r="AU66" s="18"/>
      <c r="AV66" s="17"/>
      <c r="AW66" s="17"/>
      <c r="AX66" s="195"/>
      <c r="AY66" s="132"/>
      <c r="BD66" s="103"/>
      <c r="BE66" s="103"/>
      <c r="BF66" s="103"/>
      <c r="BG66" s="84"/>
      <c r="BH66" s="84"/>
      <c r="BQ66" s="190"/>
      <c r="BR66" s="196"/>
      <c r="BS66" s="196"/>
      <c r="BT66" s="196"/>
      <c r="BU66" s="196"/>
      <c r="BV66" s="196"/>
      <c r="BW66" s="109"/>
      <c r="BX66" s="109"/>
      <c r="BY66" s="109"/>
      <c r="BZ66" s="133"/>
      <c r="CA66" s="109"/>
      <c r="CB66" s="109"/>
      <c r="CC66" s="134"/>
    </row>
    <row r="67" spans="2:81" s="6" customFormat="1" ht="16" x14ac:dyDescent="0.2">
      <c r="B67" s="9"/>
      <c r="C67" s="193"/>
      <c r="D67" s="187"/>
      <c r="E67" s="187"/>
      <c r="F67" s="187"/>
      <c r="G67" s="187"/>
      <c r="H67" s="187"/>
      <c r="I67" s="187"/>
      <c r="J67" s="187"/>
      <c r="K67" s="187"/>
      <c r="L67" s="187"/>
      <c r="M67" s="187"/>
      <c r="N67" s="187"/>
      <c r="O67" s="187"/>
      <c r="P67" s="187"/>
      <c r="Q67" s="187"/>
      <c r="R67" s="187"/>
      <c r="S67" s="187"/>
      <c r="T67" s="187"/>
      <c r="U67" s="187"/>
      <c r="V67" s="187"/>
      <c r="W67" s="187"/>
      <c r="X67" s="187"/>
      <c r="Y67" s="187"/>
      <c r="Z67" s="84"/>
      <c r="AA67" s="84"/>
      <c r="AB67" s="84"/>
      <c r="AC67" s="84"/>
      <c r="AD67" s="84"/>
      <c r="AE67" s="84"/>
      <c r="AF67" s="84"/>
      <c r="AG67" s="84"/>
      <c r="AH67" s="194"/>
      <c r="AI67" s="194"/>
      <c r="AJ67" s="194"/>
      <c r="AK67" s="194"/>
      <c r="AL67" s="194"/>
      <c r="AM67" s="194"/>
      <c r="AN67" s="18"/>
      <c r="AO67" s="18"/>
      <c r="AP67" s="18"/>
      <c r="AQ67" s="18"/>
      <c r="AT67" s="18"/>
      <c r="AU67" s="18"/>
      <c r="AV67" s="17"/>
      <c r="AW67" s="17"/>
      <c r="AX67" s="195"/>
      <c r="AY67" s="132"/>
      <c r="AZ67" s="199"/>
      <c r="BA67" s="199"/>
      <c r="BB67" s="199"/>
      <c r="BC67" s="199"/>
      <c r="BD67" s="200"/>
      <c r="BE67" s="200"/>
      <c r="BF67" s="200"/>
      <c r="BG67" s="84"/>
      <c r="BH67" s="84"/>
      <c r="BI67" s="199"/>
      <c r="BJ67" s="199"/>
      <c r="BK67" s="199"/>
      <c r="BL67" s="199"/>
      <c r="BM67" s="199"/>
      <c r="BN67" s="199"/>
      <c r="BO67" s="199"/>
      <c r="BP67" s="199"/>
      <c r="BQ67" s="190"/>
      <c r="BR67" s="196"/>
      <c r="BS67" s="196"/>
      <c r="BT67" s="196"/>
      <c r="BU67" s="196"/>
      <c r="BV67" s="196"/>
      <c r="BW67" s="109"/>
      <c r="BX67" s="109"/>
      <c r="BY67" s="109"/>
      <c r="BZ67" s="133"/>
      <c r="CA67" s="109"/>
      <c r="CB67" s="109"/>
      <c r="CC67" s="134"/>
    </row>
    <row r="68" spans="2:81" s="6" customFormat="1" x14ac:dyDescent="0.2">
      <c r="B68" s="9"/>
      <c r="C68" s="192"/>
      <c r="D68" s="187"/>
      <c r="E68" s="187"/>
      <c r="F68" s="187"/>
      <c r="G68" s="187"/>
      <c r="H68" s="187"/>
      <c r="I68" s="187"/>
      <c r="J68" s="187"/>
      <c r="K68" s="187"/>
      <c r="L68" s="187"/>
      <c r="M68" s="187"/>
      <c r="N68" s="187"/>
      <c r="O68" s="187"/>
      <c r="P68" s="187"/>
      <c r="Q68" s="187"/>
      <c r="R68" s="187"/>
      <c r="S68" s="187"/>
      <c r="T68" s="187"/>
      <c r="U68" s="187"/>
      <c r="V68" s="187"/>
      <c r="W68" s="187"/>
      <c r="X68" s="187"/>
      <c r="Y68" s="187"/>
      <c r="Z68" s="84"/>
      <c r="AA68" s="84"/>
      <c r="AB68" s="84"/>
      <c r="AC68" s="84"/>
      <c r="AD68" s="84"/>
      <c r="AE68" s="84"/>
      <c r="AF68" s="84"/>
      <c r="AG68" s="84"/>
      <c r="AH68" s="194"/>
      <c r="AI68" s="194"/>
      <c r="AJ68" s="194"/>
      <c r="AK68" s="194"/>
      <c r="AL68" s="194"/>
      <c r="AM68" s="194"/>
      <c r="AN68" s="18"/>
      <c r="AO68" s="18"/>
      <c r="AP68" s="18"/>
      <c r="AQ68" s="18"/>
      <c r="AT68" s="18"/>
      <c r="AU68" s="18"/>
      <c r="AV68" s="17"/>
      <c r="AW68" s="17"/>
      <c r="AX68" s="195"/>
      <c r="AY68" s="132"/>
      <c r="BD68" s="9"/>
      <c r="BE68" s="9"/>
      <c r="BF68" s="9"/>
      <c r="BG68" s="84"/>
      <c r="BH68" s="84"/>
      <c r="BQ68" s="190"/>
      <c r="BR68" s="196"/>
      <c r="BS68" s="196"/>
      <c r="BT68" s="196"/>
      <c r="BU68" s="196"/>
      <c r="BV68" s="196"/>
      <c r="BW68" s="109"/>
      <c r="BX68" s="109"/>
      <c r="BY68" s="109"/>
      <c r="BZ68" s="133"/>
      <c r="CA68" s="109"/>
      <c r="CB68" s="109"/>
      <c r="CC68" s="134"/>
    </row>
    <row r="69" spans="2:81" s="6" customFormat="1" x14ac:dyDescent="0.2">
      <c r="B69" s="9"/>
      <c r="C69" s="193"/>
      <c r="D69" s="187"/>
      <c r="E69" s="187"/>
      <c r="F69" s="187"/>
      <c r="G69" s="187"/>
      <c r="H69" s="187"/>
      <c r="I69" s="187"/>
      <c r="J69" s="187"/>
      <c r="K69" s="187"/>
      <c r="L69" s="187"/>
      <c r="M69" s="187"/>
      <c r="N69" s="187"/>
      <c r="O69" s="187"/>
      <c r="P69" s="187"/>
      <c r="Q69" s="187"/>
      <c r="R69" s="187"/>
      <c r="S69" s="187"/>
      <c r="T69" s="187"/>
      <c r="U69" s="187"/>
      <c r="V69" s="187"/>
      <c r="W69" s="187"/>
      <c r="X69" s="187"/>
      <c r="Y69" s="187"/>
      <c r="Z69" s="84"/>
      <c r="AA69" s="84"/>
      <c r="AB69" s="84"/>
      <c r="AC69" s="84"/>
      <c r="AD69" s="84"/>
      <c r="AE69" s="84"/>
      <c r="AF69" s="84"/>
      <c r="AG69" s="84"/>
      <c r="AH69" s="194"/>
      <c r="AI69" s="194"/>
      <c r="AJ69" s="194"/>
      <c r="AK69" s="194"/>
      <c r="AL69" s="194"/>
      <c r="AM69" s="194"/>
      <c r="AN69" s="18"/>
      <c r="AO69" s="18"/>
      <c r="AP69" s="18"/>
      <c r="AQ69" s="18"/>
      <c r="AT69" s="18"/>
      <c r="AU69" s="18"/>
      <c r="AV69" s="17"/>
      <c r="AW69" s="17"/>
      <c r="AX69" s="195"/>
      <c r="AY69" s="132"/>
      <c r="BD69" s="200"/>
      <c r="BE69" s="200"/>
      <c r="BF69" s="103"/>
      <c r="BG69" s="84"/>
      <c r="BH69" s="84"/>
      <c r="BQ69" s="196"/>
      <c r="BR69" s="196"/>
      <c r="BS69" s="196"/>
      <c r="BT69" s="196"/>
      <c r="BU69" s="196"/>
      <c r="BV69" s="196"/>
      <c r="BW69" s="109"/>
      <c r="BX69" s="109"/>
      <c r="BY69" s="109"/>
      <c r="BZ69" s="133"/>
      <c r="CA69" s="109"/>
      <c r="CB69" s="109"/>
      <c r="CC69" s="134"/>
    </row>
    <row r="70" spans="2:81" s="6" customFormat="1" x14ac:dyDescent="0.2">
      <c r="B70" s="9"/>
      <c r="C70" s="193"/>
      <c r="D70" s="187"/>
      <c r="E70" s="187"/>
      <c r="F70" s="187"/>
      <c r="G70" s="187"/>
      <c r="H70" s="187"/>
      <c r="I70" s="187"/>
      <c r="J70" s="187"/>
      <c r="K70" s="187"/>
      <c r="L70" s="187"/>
      <c r="M70" s="187"/>
      <c r="N70" s="187"/>
      <c r="O70" s="187"/>
      <c r="P70" s="187"/>
      <c r="Q70" s="187"/>
      <c r="R70" s="187"/>
      <c r="S70" s="187"/>
      <c r="T70" s="187"/>
      <c r="U70" s="187"/>
      <c r="V70" s="187"/>
      <c r="W70" s="187"/>
      <c r="X70" s="187"/>
      <c r="Y70" s="187"/>
      <c r="Z70" s="84"/>
      <c r="AA70" s="84"/>
      <c r="AB70" s="84"/>
      <c r="AC70" s="84"/>
      <c r="AD70" s="84"/>
      <c r="AE70" s="84"/>
      <c r="AF70" s="84"/>
      <c r="AG70" s="84"/>
      <c r="AH70" s="194"/>
      <c r="AI70" s="194"/>
      <c r="AJ70" s="194"/>
      <c r="AK70" s="194"/>
      <c r="AL70" s="194"/>
      <c r="AM70" s="194"/>
      <c r="AN70" s="18"/>
      <c r="AO70" s="18"/>
      <c r="AP70" s="18"/>
      <c r="AQ70" s="18"/>
      <c r="AT70" s="18"/>
      <c r="AU70" s="18"/>
      <c r="AV70" s="17"/>
      <c r="AW70" s="17"/>
      <c r="AX70" s="195"/>
      <c r="AY70" s="132"/>
      <c r="BD70" s="103"/>
      <c r="BE70" s="103"/>
      <c r="BF70" s="103"/>
      <c r="BG70" s="84"/>
      <c r="BH70" s="84"/>
      <c r="BQ70" s="190"/>
      <c r="BR70" s="196"/>
      <c r="BS70" s="196"/>
      <c r="BT70" s="196"/>
      <c r="BU70" s="196"/>
      <c r="BV70" s="196"/>
      <c r="BW70" s="109"/>
      <c r="BX70" s="109"/>
      <c r="BY70" s="109"/>
      <c r="BZ70" s="133"/>
      <c r="CA70" s="109"/>
      <c r="CB70" s="109"/>
      <c r="CC70" s="134"/>
    </row>
    <row r="71" spans="2:81" s="6" customFormat="1" x14ac:dyDescent="0.2">
      <c r="B71" s="9"/>
      <c r="C71" s="193"/>
      <c r="D71" s="187"/>
      <c r="E71" s="187"/>
      <c r="F71" s="187"/>
      <c r="G71" s="187"/>
      <c r="H71" s="187"/>
      <c r="I71" s="187"/>
      <c r="J71" s="187"/>
      <c r="K71" s="187"/>
      <c r="L71" s="187"/>
      <c r="M71" s="187"/>
      <c r="N71" s="187"/>
      <c r="O71" s="187"/>
      <c r="P71" s="187"/>
      <c r="Q71" s="187"/>
      <c r="R71" s="187"/>
      <c r="S71" s="187"/>
      <c r="T71" s="187"/>
      <c r="U71" s="187"/>
      <c r="V71" s="187"/>
      <c r="W71" s="187"/>
      <c r="X71" s="187"/>
      <c r="Y71" s="187"/>
      <c r="Z71" s="84"/>
      <c r="AA71" s="84"/>
      <c r="AB71" s="84"/>
      <c r="AC71" s="84"/>
      <c r="AD71" s="84"/>
      <c r="AE71" s="84"/>
      <c r="AF71" s="84"/>
      <c r="AG71" s="84"/>
      <c r="AH71" s="194"/>
      <c r="AI71" s="194"/>
      <c r="AJ71" s="194"/>
      <c r="AK71" s="194"/>
      <c r="AL71" s="194"/>
      <c r="AM71" s="194"/>
      <c r="AN71" s="18"/>
      <c r="AO71" s="18"/>
      <c r="AP71" s="18"/>
      <c r="AQ71" s="18"/>
      <c r="AT71" s="18"/>
      <c r="AU71" s="18"/>
      <c r="AV71" s="17"/>
      <c r="AW71" s="17"/>
      <c r="AX71" s="195"/>
      <c r="AY71" s="132"/>
      <c r="BD71" s="200"/>
      <c r="BE71" s="200"/>
      <c r="BF71" s="200"/>
      <c r="BG71" s="84"/>
      <c r="BH71" s="84"/>
      <c r="BQ71" s="190"/>
      <c r="BR71" s="196"/>
      <c r="BS71" s="196"/>
      <c r="BT71" s="196"/>
      <c r="BU71" s="196"/>
      <c r="BV71" s="196"/>
      <c r="BW71" s="109"/>
      <c r="BX71" s="109"/>
      <c r="BY71" s="109"/>
      <c r="BZ71" s="133"/>
      <c r="CA71" s="109"/>
      <c r="CB71" s="109"/>
      <c r="CC71" s="134"/>
    </row>
    <row r="72" spans="2:81" s="6" customFormat="1" x14ac:dyDescent="0.2">
      <c r="B72" s="9"/>
      <c r="C72" s="192"/>
      <c r="D72" s="187"/>
      <c r="E72" s="187"/>
      <c r="F72" s="187"/>
      <c r="G72" s="187"/>
      <c r="H72" s="187"/>
      <c r="I72" s="187"/>
      <c r="J72" s="187"/>
      <c r="K72" s="187"/>
      <c r="L72" s="187"/>
      <c r="M72" s="187"/>
      <c r="N72" s="187"/>
      <c r="O72" s="187"/>
      <c r="P72" s="187"/>
      <c r="Q72" s="187"/>
      <c r="R72" s="187"/>
      <c r="S72" s="187"/>
      <c r="T72" s="187"/>
      <c r="U72" s="187"/>
      <c r="V72" s="187"/>
      <c r="W72" s="187"/>
      <c r="X72" s="187"/>
      <c r="Y72" s="187"/>
      <c r="Z72" s="84"/>
      <c r="AA72" s="84"/>
      <c r="AB72" s="84"/>
      <c r="AC72" s="84"/>
      <c r="AD72" s="84"/>
      <c r="AE72" s="84"/>
      <c r="AF72" s="84"/>
      <c r="AG72" s="84"/>
      <c r="AH72" s="194"/>
      <c r="AI72" s="194"/>
      <c r="AJ72" s="194"/>
      <c r="AK72" s="194"/>
      <c r="AL72" s="194"/>
      <c r="AM72" s="194"/>
      <c r="AN72" s="18"/>
      <c r="AO72" s="18"/>
      <c r="AP72" s="18"/>
      <c r="AQ72" s="18"/>
      <c r="AT72" s="18"/>
      <c r="AU72" s="18"/>
      <c r="AV72" s="17"/>
      <c r="AW72" s="17"/>
      <c r="AX72" s="195"/>
      <c r="AY72" s="132"/>
      <c r="BD72" s="197"/>
      <c r="BE72" s="197"/>
      <c r="BF72" s="197"/>
      <c r="BG72" s="84"/>
      <c r="BH72" s="84"/>
      <c r="BQ72" s="196"/>
      <c r="BR72" s="196"/>
      <c r="BS72" s="196"/>
      <c r="BT72" s="196"/>
      <c r="BU72" s="196"/>
      <c r="BV72" s="196"/>
      <c r="BW72" s="109"/>
      <c r="BX72" s="109"/>
      <c r="BY72" s="109"/>
      <c r="BZ72" s="133"/>
      <c r="CA72" s="109"/>
      <c r="CB72" s="109"/>
      <c r="CC72" s="134"/>
    </row>
    <row r="73" spans="2:81" s="6" customFormat="1" x14ac:dyDescent="0.2">
      <c r="B73" s="9"/>
      <c r="C73" s="193"/>
      <c r="D73" s="187"/>
      <c r="E73" s="187"/>
      <c r="F73" s="187"/>
      <c r="G73" s="187"/>
      <c r="H73" s="187"/>
      <c r="I73" s="187"/>
      <c r="J73" s="187"/>
      <c r="K73" s="187"/>
      <c r="L73" s="187"/>
      <c r="M73" s="187"/>
      <c r="N73" s="187"/>
      <c r="O73" s="187"/>
      <c r="P73" s="187"/>
      <c r="Q73" s="187"/>
      <c r="R73" s="187"/>
      <c r="S73" s="187"/>
      <c r="T73" s="187"/>
      <c r="U73" s="187"/>
      <c r="V73" s="187"/>
      <c r="W73" s="187"/>
      <c r="X73" s="187"/>
      <c r="Y73" s="187"/>
      <c r="Z73" s="84"/>
      <c r="AA73" s="84"/>
      <c r="AB73" s="84"/>
      <c r="AC73" s="84"/>
      <c r="AD73" s="84"/>
      <c r="AE73" s="84"/>
      <c r="AF73" s="84"/>
      <c r="AG73" s="84"/>
      <c r="AH73" s="194"/>
      <c r="AI73" s="194"/>
      <c r="AJ73" s="194"/>
      <c r="AK73" s="194"/>
      <c r="AL73" s="194"/>
      <c r="AM73" s="194"/>
      <c r="AN73" s="18"/>
      <c r="AO73" s="18"/>
      <c r="AP73" s="18"/>
      <c r="AQ73" s="18"/>
      <c r="AT73" s="18"/>
      <c r="AU73" s="18"/>
      <c r="AV73" s="17"/>
      <c r="AW73" s="17"/>
      <c r="AX73" s="195"/>
      <c r="AY73" s="132"/>
      <c r="BD73" s="200"/>
      <c r="BE73" s="200"/>
      <c r="BF73" s="200"/>
      <c r="BG73" s="84"/>
      <c r="BH73" s="84"/>
      <c r="BQ73" s="190"/>
      <c r="BR73" s="196"/>
      <c r="BS73" s="196"/>
      <c r="BT73" s="196"/>
      <c r="BU73" s="196"/>
      <c r="BV73" s="196"/>
      <c r="BW73" s="109"/>
      <c r="BX73" s="109"/>
      <c r="BY73" s="109"/>
      <c r="BZ73" s="133"/>
      <c r="CA73" s="109"/>
      <c r="CB73" s="109"/>
      <c r="CC73" s="134"/>
    </row>
    <row r="74" spans="2:81" s="6" customFormat="1" x14ac:dyDescent="0.2">
      <c r="B74" s="9"/>
      <c r="C74" s="193"/>
      <c r="D74" s="187"/>
      <c r="E74" s="187"/>
      <c r="F74" s="187"/>
      <c r="G74" s="187"/>
      <c r="H74" s="187"/>
      <c r="I74" s="187"/>
      <c r="J74" s="187"/>
      <c r="K74" s="187"/>
      <c r="L74" s="187"/>
      <c r="M74" s="187"/>
      <c r="N74" s="187"/>
      <c r="O74" s="187"/>
      <c r="P74" s="187"/>
      <c r="Q74" s="187"/>
      <c r="R74" s="187"/>
      <c r="S74" s="187"/>
      <c r="T74" s="187"/>
      <c r="U74" s="187"/>
      <c r="V74" s="187"/>
      <c r="W74" s="187"/>
      <c r="X74" s="187"/>
      <c r="Y74" s="187"/>
      <c r="Z74" s="84"/>
      <c r="AA74" s="84"/>
      <c r="AB74" s="84"/>
      <c r="AC74" s="84"/>
      <c r="AD74" s="84"/>
      <c r="AE74" s="84"/>
      <c r="AF74" s="84"/>
      <c r="AG74" s="84"/>
      <c r="AH74" s="194"/>
      <c r="AI74" s="194"/>
      <c r="AJ74" s="194"/>
      <c r="AK74" s="194"/>
      <c r="AL74" s="194"/>
      <c r="AM74" s="194"/>
      <c r="AN74" s="18"/>
      <c r="AO74" s="18"/>
      <c r="AP74" s="18"/>
      <c r="AQ74" s="18"/>
      <c r="AT74" s="18"/>
      <c r="AU74" s="18"/>
      <c r="AV74" s="17"/>
      <c r="AW74" s="17"/>
      <c r="AX74" s="195"/>
      <c r="AY74" s="132"/>
      <c r="BD74" s="200"/>
      <c r="BE74" s="200"/>
      <c r="BF74" s="200"/>
      <c r="BG74" s="84"/>
      <c r="BH74" s="84"/>
      <c r="BQ74" s="190"/>
      <c r="BR74" s="196"/>
      <c r="BS74" s="196"/>
      <c r="BT74" s="196"/>
      <c r="BU74" s="196"/>
      <c r="BV74" s="196"/>
      <c r="BW74" s="109"/>
      <c r="BX74" s="109"/>
      <c r="BY74" s="109"/>
      <c r="BZ74" s="133"/>
      <c r="CA74" s="109"/>
      <c r="CB74" s="109"/>
      <c r="CC74" s="134"/>
    </row>
    <row r="75" spans="2:81" s="6" customFormat="1" x14ac:dyDescent="0.2">
      <c r="B75" s="9"/>
      <c r="C75" s="193"/>
      <c r="D75" s="187"/>
      <c r="E75" s="187"/>
      <c r="F75" s="187"/>
      <c r="G75" s="187"/>
      <c r="H75" s="187"/>
      <c r="I75" s="187"/>
      <c r="J75" s="187"/>
      <c r="K75" s="187"/>
      <c r="L75" s="187"/>
      <c r="M75" s="187"/>
      <c r="N75" s="187"/>
      <c r="O75" s="187"/>
      <c r="P75" s="187"/>
      <c r="Q75" s="187"/>
      <c r="R75" s="187"/>
      <c r="S75" s="187"/>
      <c r="T75" s="187"/>
      <c r="U75" s="187"/>
      <c r="V75" s="187"/>
      <c r="W75" s="187"/>
      <c r="X75" s="187"/>
      <c r="Y75" s="187"/>
      <c r="Z75" s="84"/>
      <c r="AA75" s="84"/>
      <c r="AB75" s="84"/>
      <c r="AC75" s="84"/>
      <c r="AD75" s="84"/>
      <c r="AE75" s="84"/>
      <c r="AF75" s="84"/>
      <c r="AG75" s="84"/>
      <c r="AH75" s="194"/>
      <c r="AI75" s="194"/>
      <c r="AJ75" s="194"/>
      <c r="AK75" s="194"/>
      <c r="AL75" s="194"/>
      <c r="AM75" s="194"/>
      <c r="AN75" s="18"/>
      <c r="AO75" s="18"/>
      <c r="AP75" s="18"/>
      <c r="AQ75" s="18"/>
      <c r="AT75" s="18"/>
      <c r="AU75" s="18"/>
      <c r="AV75" s="17"/>
      <c r="AW75" s="17"/>
      <c r="AX75" s="195"/>
      <c r="AY75" s="132"/>
      <c r="BD75" s="200"/>
      <c r="BE75" s="200"/>
      <c r="BF75" s="200"/>
      <c r="BG75" s="84"/>
      <c r="BH75" s="84"/>
      <c r="BQ75" s="190"/>
      <c r="BR75" s="196"/>
      <c r="BS75" s="196"/>
      <c r="BT75" s="196"/>
      <c r="BU75" s="196"/>
      <c r="BV75" s="196"/>
      <c r="BW75" s="109"/>
      <c r="BX75" s="109"/>
      <c r="BY75" s="109"/>
      <c r="BZ75" s="133"/>
      <c r="CA75" s="109"/>
      <c r="CB75" s="109"/>
      <c r="CC75" s="134"/>
    </row>
    <row r="76" spans="2:81" s="6" customFormat="1" x14ac:dyDescent="0.2">
      <c r="B76" s="9"/>
      <c r="C76" s="193"/>
      <c r="D76" s="187"/>
      <c r="E76" s="187"/>
      <c r="F76" s="187"/>
      <c r="G76" s="187"/>
      <c r="H76" s="187"/>
      <c r="I76" s="187"/>
      <c r="J76" s="187"/>
      <c r="K76" s="187"/>
      <c r="L76" s="187"/>
      <c r="M76" s="187"/>
      <c r="N76" s="187"/>
      <c r="O76" s="187"/>
      <c r="P76" s="187"/>
      <c r="Q76" s="187"/>
      <c r="R76" s="187"/>
      <c r="S76" s="187"/>
      <c r="T76" s="187"/>
      <c r="U76" s="187"/>
      <c r="V76" s="187"/>
      <c r="W76" s="187"/>
      <c r="X76" s="187"/>
      <c r="Y76" s="187"/>
      <c r="Z76" s="84"/>
      <c r="AA76" s="84"/>
      <c r="AB76" s="84"/>
      <c r="AC76" s="84"/>
      <c r="AD76" s="84"/>
      <c r="AE76" s="84"/>
      <c r="AF76" s="84"/>
      <c r="AG76" s="84"/>
      <c r="AH76" s="194"/>
      <c r="AI76" s="194"/>
      <c r="AJ76" s="194"/>
      <c r="AK76" s="194"/>
      <c r="AL76" s="194"/>
      <c r="AM76" s="194"/>
      <c r="AN76" s="18"/>
      <c r="AO76" s="18"/>
      <c r="AP76" s="18"/>
      <c r="AQ76" s="18"/>
      <c r="AT76" s="18"/>
      <c r="AU76" s="18"/>
      <c r="AV76" s="17"/>
      <c r="AW76" s="17"/>
      <c r="AX76" s="195"/>
      <c r="AY76" s="132"/>
      <c r="BD76" s="103"/>
      <c r="BE76" s="103"/>
      <c r="BF76" s="103"/>
      <c r="BG76" s="84"/>
      <c r="BH76" s="84"/>
      <c r="BQ76" s="190"/>
      <c r="BR76" s="196"/>
      <c r="BS76" s="196"/>
      <c r="BT76" s="196"/>
      <c r="BU76" s="196"/>
      <c r="BV76" s="196"/>
      <c r="BW76" s="109"/>
      <c r="BX76" s="109"/>
      <c r="BY76" s="109"/>
      <c r="BZ76" s="133"/>
      <c r="CA76" s="109"/>
      <c r="CB76" s="109"/>
      <c r="CC76" s="134"/>
    </row>
    <row r="77" spans="2:81" s="6" customFormat="1" x14ac:dyDescent="0.2">
      <c r="B77" s="9"/>
      <c r="C77" s="192"/>
      <c r="D77" s="201"/>
      <c r="E77" s="201"/>
      <c r="F77" s="201"/>
      <c r="G77" s="201"/>
      <c r="H77" s="201"/>
      <c r="I77" s="201"/>
      <c r="J77" s="201"/>
      <c r="K77" s="201"/>
      <c r="L77" s="201"/>
      <c r="M77" s="201"/>
      <c r="N77" s="201"/>
      <c r="O77" s="201"/>
      <c r="P77" s="201"/>
      <c r="Q77" s="201"/>
      <c r="R77" s="201"/>
      <c r="S77" s="201"/>
      <c r="T77" s="201"/>
      <c r="U77" s="201"/>
      <c r="V77" s="201"/>
      <c r="W77" s="201"/>
      <c r="X77" s="201"/>
      <c r="Y77" s="201"/>
      <c r="Z77" s="84"/>
      <c r="AA77" s="84"/>
      <c r="AB77" s="84"/>
      <c r="AC77" s="84"/>
      <c r="AD77" s="84"/>
      <c r="AE77" s="84"/>
      <c r="AF77" s="84"/>
      <c r="AG77" s="84"/>
      <c r="AH77" s="194"/>
      <c r="AI77" s="194"/>
      <c r="AJ77" s="194"/>
      <c r="AK77" s="194"/>
      <c r="AL77" s="194"/>
      <c r="AM77" s="194"/>
      <c r="AN77" s="18"/>
      <c r="AO77" s="18"/>
      <c r="AP77" s="18"/>
      <c r="AQ77" s="18"/>
      <c r="AT77" s="18"/>
      <c r="AU77" s="18"/>
      <c r="AV77" s="17"/>
      <c r="AW77" s="17"/>
      <c r="AX77" s="195"/>
      <c r="AY77" s="132"/>
      <c r="BD77" s="103"/>
      <c r="BE77" s="103"/>
      <c r="BF77" s="103"/>
      <c r="BG77" s="84"/>
      <c r="BH77" s="84"/>
      <c r="BQ77" s="190"/>
      <c r="BR77" s="196"/>
      <c r="BS77" s="196"/>
      <c r="BT77" s="196"/>
      <c r="BU77" s="196"/>
      <c r="BV77" s="196"/>
      <c r="BW77" s="109"/>
      <c r="BX77" s="109"/>
      <c r="BY77" s="109"/>
      <c r="BZ77" s="133"/>
      <c r="CA77" s="109"/>
      <c r="CB77" s="109"/>
      <c r="CC77" s="134"/>
    </row>
    <row r="78" spans="2:81" s="6" customFormat="1" x14ac:dyDescent="0.2">
      <c r="B78" s="9"/>
      <c r="C78" s="193"/>
      <c r="D78" s="187"/>
      <c r="E78" s="187"/>
      <c r="F78" s="187"/>
      <c r="G78" s="187"/>
      <c r="H78" s="187"/>
      <c r="I78" s="187"/>
      <c r="J78" s="187"/>
      <c r="K78" s="187"/>
      <c r="L78" s="187"/>
      <c r="M78" s="187"/>
      <c r="N78" s="187"/>
      <c r="O78" s="187"/>
      <c r="P78" s="187"/>
      <c r="Q78" s="187"/>
      <c r="R78" s="187"/>
      <c r="S78" s="187"/>
      <c r="T78" s="187"/>
      <c r="U78" s="187"/>
      <c r="V78" s="187"/>
      <c r="W78" s="187"/>
      <c r="X78" s="187"/>
      <c r="Y78" s="187"/>
      <c r="Z78" s="84"/>
      <c r="AA78" s="84"/>
      <c r="AB78" s="84"/>
      <c r="AC78" s="84"/>
      <c r="AD78" s="84"/>
      <c r="AE78" s="84"/>
      <c r="AF78" s="84"/>
      <c r="AG78" s="84"/>
      <c r="AH78" s="194"/>
      <c r="AI78" s="194"/>
      <c r="AJ78" s="194"/>
      <c r="AK78" s="194"/>
      <c r="AL78" s="194"/>
      <c r="AM78" s="194"/>
      <c r="AN78" s="18"/>
      <c r="AO78" s="18"/>
      <c r="AP78" s="18"/>
      <c r="AQ78" s="18"/>
      <c r="AT78" s="18"/>
      <c r="AU78" s="18"/>
      <c r="AV78" s="17"/>
      <c r="AW78" s="17"/>
      <c r="AX78" s="195"/>
      <c r="AY78" s="132"/>
      <c r="BD78" s="200"/>
      <c r="BE78" s="200"/>
      <c r="BF78" s="200"/>
      <c r="BG78" s="84"/>
      <c r="BH78" s="84"/>
      <c r="BQ78" s="196"/>
      <c r="BR78" s="196"/>
      <c r="BS78" s="196"/>
      <c r="BT78" s="196"/>
      <c r="BU78" s="196"/>
      <c r="BV78" s="196"/>
      <c r="BW78" s="109"/>
      <c r="BX78" s="109"/>
      <c r="BY78" s="109"/>
      <c r="BZ78" s="133"/>
      <c r="CA78" s="109"/>
      <c r="CB78" s="109"/>
      <c r="CC78" s="134"/>
    </row>
    <row r="79" spans="2:81" s="6" customFormat="1" x14ac:dyDescent="0.2">
      <c r="B79" s="9"/>
      <c r="C79" s="192"/>
      <c r="D79" s="187"/>
      <c r="E79" s="187"/>
      <c r="F79" s="187"/>
      <c r="G79" s="187"/>
      <c r="H79" s="187"/>
      <c r="I79" s="187"/>
      <c r="J79" s="187"/>
      <c r="K79" s="187"/>
      <c r="L79" s="187"/>
      <c r="M79" s="187"/>
      <c r="N79" s="187"/>
      <c r="O79" s="187"/>
      <c r="P79" s="187"/>
      <c r="Q79" s="187"/>
      <c r="R79" s="187"/>
      <c r="S79" s="187"/>
      <c r="T79" s="187"/>
      <c r="U79" s="187"/>
      <c r="V79" s="187"/>
      <c r="W79" s="187"/>
      <c r="X79" s="187"/>
      <c r="Y79" s="187"/>
      <c r="Z79" s="84"/>
      <c r="AA79" s="84"/>
      <c r="AB79" s="84"/>
      <c r="AC79" s="84"/>
      <c r="AD79" s="84"/>
      <c r="AE79" s="84"/>
      <c r="AF79" s="84"/>
      <c r="AG79" s="84"/>
      <c r="AH79" s="194"/>
      <c r="AI79" s="194"/>
      <c r="AJ79" s="194"/>
      <c r="AK79" s="194"/>
      <c r="AL79" s="194"/>
      <c r="AM79" s="194"/>
      <c r="AN79" s="18"/>
      <c r="AO79" s="18"/>
      <c r="AP79" s="18"/>
      <c r="AQ79" s="18"/>
      <c r="AR79" s="17"/>
      <c r="AS79" s="17"/>
      <c r="AT79" s="18"/>
      <c r="AU79" s="18"/>
      <c r="AV79" s="17"/>
      <c r="AW79" s="17"/>
      <c r="AX79" s="195"/>
      <c r="AY79" s="135"/>
      <c r="BD79" s="202"/>
      <c r="BE79" s="203"/>
      <c r="BF79" s="202"/>
      <c r="BG79" s="84"/>
      <c r="BH79" s="84"/>
      <c r="BQ79" s="190"/>
      <c r="BR79" s="196"/>
      <c r="BS79" s="196"/>
      <c r="BT79" s="196"/>
      <c r="BU79" s="196"/>
      <c r="BV79" s="196"/>
      <c r="BW79" s="109"/>
      <c r="BX79" s="109"/>
      <c r="BY79" s="109"/>
      <c r="BZ79" s="133"/>
      <c r="CA79" s="109"/>
      <c r="CB79" s="109"/>
      <c r="CC79" s="134"/>
    </row>
    <row r="80" spans="2:81" s="6" customFormat="1" x14ac:dyDescent="0.2">
      <c r="B80" s="9"/>
      <c r="C80" s="193"/>
      <c r="D80" s="187"/>
      <c r="E80" s="187"/>
      <c r="F80" s="187"/>
      <c r="G80" s="187"/>
      <c r="H80" s="187"/>
      <c r="I80" s="187"/>
      <c r="J80" s="187"/>
      <c r="K80" s="187"/>
      <c r="L80" s="187"/>
      <c r="M80" s="187"/>
      <c r="N80" s="187"/>
      <c r="O80" s="187"/>
      <c r="P80" s="187"/>
      <c r="Q80" s="187"/>
      <c r="R80" s="187"/>
      <c r="S80" s="187"/>
      <c r="T80" s="187"/>
      <c r="U80" s="187"/>
      <c r="V80" s="187"/>
      <c r="W80" s="187"/>
      <c r="X80" s="187"/>
      <c r="Y80" s="187"/>
      <c r="Z80" s="84"/>
      <c r="AA80" s="84"/>
      <c r="AB80" s="84"/>
      <c r="AC80" s="84"/>
      <c r="AD80" s="84"/>
      <c r="AE80" s="84"/>
      <c r="AF80" s="84"/>
      <c r="AG80" s="84"/>
      <c r="AH80" s="194"/>
      <c r="AI80" s="194"/>
      <c r="AJ80" s="194"/>
      <c r="AK80" s="194"/>
      <c r="AL80" s="194"/>
      <c r="AM80" s="194"/>
      <c r="AN80" s="18"/>
      <c r="AO80" s="18"/>
      <c r="AP80" s="18"/>
      <c r="AQ80" s="18"/>
      <c r="AT80" s="18"/>
      <c r="AU80" s="18"/>
      <c r="AV80" s="17"/>
      <c r="AW80" s="17"/>
      <c r="AX80" s="195"/>
      <c r="AY80" s="132"/>
      <c r="BD80" s="200"/>
      <c r="BE80" s="200"/>
      <c r="BF80" s="200"/>
      <c r="BG80" s="84"/>
      <c r="BH80" s="84"/>
      <c r="BQ80" s="196"/>
      <c r="BR80" s="196"/>
      <c r="BS80" s="196"/>
      <c r="BT80" s="196"/>
      <c r="BU80" s="196"/>
      <c r="BV80" s="196"/>
      <c r="BW80" s="109"/>
      <c r="BX80" s="109"/>
      <c r="BY80" s="109"/>
      <c r="BZ80" s="133"/>
      <c r="CA80" s="109"/>
      <c r="CB80" s="109"/>
      <c r="CC80" s="134"/>
    </row>
    <row r="81" spans="2:81" s="6" customFormat="1" x14ac:dyDescent="0.2">
      <c r="B81" s="9"/>
      <c r="C81" s="193"/>
      <c r="D81" s="187"/>
      <c r="E81" s="187"/>
      <c r="F81" s="187"/>
      <c r="G81" s="187"/>
      <c r="H81" s="187"/>
      <c r="I81" s="187"/>
      <c r="J81" s="187"/>
      <c r="K81" s="187"/>
      <c r="L81" s="187"/>
      <c r="M81" s="187"/>
      <c r="N81" s="187"/>
      <c r="O81" s="187"/>
      <c r="P81" s="187"/>
      <c r="Q81" s="187"/>
      <c r="R81" s="187"/>
      <c r="S81" s="187"/>
      <c r="T81" s="187"/>
      <c r="U81" s="187"/>
      <c r="V81" s="187"/>
      <c r="W81" s="187"/>
      <c r="X81" s="187"/>
      <c r="Y81" s="187"/>
      <c r="Z81" s="84"/>
      <c r="AA81" s="84"/>
      <c r="AB81" s="84"/>
      <c r="AC81" s="84"/>
      <c r="AD81" s="84"/>
      <c r="AE81" s="84"/>
      <c r="AF81" s="84"/>
      <c r="AG81" s="84"/>
      <c r="AH81" s="194"/>
      <c r="AI81" s="194"/>
      <c r="AJ81" s="194"/>
      <c r="AK81" s="194"/>
      <c r="AL81" s="194"/>
      <c r="AM81" s="194"/>
      <c r="AN81" s="18"/>
      <c r="AO81" s="18"/>
      <c r="AP81" s="18"/>
      <c r="AQ81" s="18"/>
      <c r="AT81" s="18"/>
      <c r="AU81" s="18"/>
      <c r="AV81" s="17"/>
      <c r="AW81" s="17"/>
      <c r="AX81" s="195"/>
      <c r="AY81" s="132"/>
      <c r="BD81" s="200"/>
      <c r="BE81" s="200"/>
      <c r="BF81" s="200"/>
      <c r="BG81" s="84"/>
      <c r="BH81" s="84"/>
      <c r="BQ81" s="196"/>
      <c r="BR81" s="196"/>
      <c r="BS81" s="196"/>
      <c r="BT81" s="196"/>
      <c r="BU81" s="196"/>
      <c r="BV81" s="196"/>
      <c r="BW81" s="109"/>
      <c r="BX81" s="109"/>
      <c r="BY81" s="109"/>
      <c r="BZ81" s="133"/>
      <c r="CA81" s="109"/>
      <c r="CB81" s="109"/>
      <c r="CC81" s="134"/>
    </row>
    <row r="82" spans="2:81" s="6" customFormat="1" x14ac:dyDescent="0.2">
      <c r="B82" s="9"/>
      <c r="C82" s="193"/>
      <c r="D82" s="187"/>
      <c r="E82" s="187"/>
      <c r="F82" s="187"/>
      <c r="G82" s="187"/>
      <c r="H82" s="187"/>
      <c r="I82" s="187"/>
      <c r="J82" s="187"/>
      <c r="K82" s="187"/>
      <c r="L82" s="187"/>
      <c r="M82" s="187"/>
      <c r="N82" s="187"/>
      <c r="O82" s="187"/>
      <c r="P82" s="187"/>
      <c r="Q82" s="187"/>
      <c r="R82" s="187"/>
      <c r="S82" s="187"/>
      <c r="T82" s="187"/>
      <c r="U82" s="187"/>
      <c r="V82" s="187"/>
      <c r="W82" s="187"/>
      <c r="X82" s="187"/>
      <c r="Y82" s="187"/>
      <c r="Z82" s="84"/>
      <c r="AA82" s="84"/>
      <c r="AB82" s="84"/>
      <c r="AC82" s="84"/>
      <c r="AD82" s="84"/>
      <c r="AE82" s="84"/>
      <c r="AF82" s="84"/>
      <c r="AG82" s="84"/>
      <c r="AH82" s="194"/>
      <c r="AI82" s="194"/>
      <c r="AJ82" s="194"/>
      <c r="AK82" s="194"/>
      <c r="AL82" s="194"/>
      <c r="AM82" s="194"/>
      <c r="AN82" s="18"/>
      <c r="AO82" s="18"/>
      <c r="AP82" s="18"/>
      <c r="AQ82" s="18"/>
      <c r="AT82" s="18"/>
      <c r="AU82" s="18"/>
      <c r="AV82" s="17"/>
      <c r="AW82" s="17"/>
      <c r="AX82" s="195"/>
      <c r="AY82" s="132"/>
      <c r="BD82" s="200"/>
      <c r="BE82" s="200"/>
      <c r="BF82" s="200"/>
      <c r="BG82" s="84"/>
      <c r="BH82" s="84"/>
      <c r="BQ82" s="196"/>
      <c r="BR82" s="196"/>
      <c r="BS82" s="196"/>
      <c r="BT82" s="196"/>
      <c r="BU82" s="196"/>
      <c r="BV82" s="196"/>
      <c r="BW82" s="109"/>
      <c r="BX82" s="109"/>
      <c r="BY82" s="109"/>
      <c r="BZ82" s="133"/>
      <c r="CA82" s="109"/>
      <c r="CB82" s="109"/>
      <c r="CC82" s="134"/>
    </row>
    <row r="83" spans="2:81" s="6" customFormat="1" x14ac:dyDescent="0.2">
      <c r="B83" s="9"/>
      <c r="C83" s="193"/>
      <c r="D83" s="187"/>
      <c r="E83" s="187"/>
      <c r="F83" s="187"/>
      <c r="G83" s="187"/>
      <c r="H83" s="187"/>
      <c r="I83" s="187"/>
      <c r="J83" s="187"/>
      <c r="K83" s="187"/>
      <c r="L83" s="187"/>
      <c r="M83" s="187"/>
      <c r="N83" s="187"/>
      <c r="O83" s="187"/>
      <c r="P83" s="187"/>
      <c r="Q83" s="187"/>
      <c r="R83" s="187"/>
      <c r="S83" s="187"/>
      <c r="T83" s="187"/>
      <c r="U83" s="187"/>
      <c r="V83" s="187"/>
      <c r="W83" s="187"/>
      <c r="X83" s="187"/>
      <c r="Y83" s="187"/>
      <c r="Z83" s="84"/>
      <c r="AA83" s="84"/>
      <c r="AB83" s="84"/>
      <c r="AC83" s="84"/>
      <c r="AD83" s="84"/>
      <c r="AE83" s="84"/>
      <c r="AF83" s="84"/>
      <c r="AG83" s="84"/>
      <c r="AH83" s="194"/>
      <c r="AI83" s="194"/>
      <c r="AJ83" s="194"/>
      <c r="AK83" s="194"/>
      <c r="AL83" s="194"/>
      <c r="AM83" s="194"/>
      <c r="AN83" s="18"/>
      <c r="AO83" s="18"/>
      <c r="AP83" s="18"/>
      <c r="AQ83" s="18"/>
      <c r="AT83" s="18"/>
      <c r="AU83" s="18"/>
      <c r="AV83" s="17"/>
      <c r="AW83" s="17"/>
      <c r="AX83" s="195"/>
      <c r="AY83" s="132"/>
      <c r="BD83" s="200"/>
      <c r="BE83" s="200"/>
      <c r="BF83" s="200"/>
      <c r="BG83" s="84"/>
      <c r="BH83" s="84"/>
      <c r="BQ83" s="196"/>
      <c r="BR83" s="196"/>
      <c r="BS83" s="196"/>
      <c r="BT83" s="196"/>
      <c r="BU83" s="196"/>
      <c r="BV83" s="196"/>
      <c r="BW83" s="109"/>
      <c r="BX83" s="109"/>
      <c r="BY83" s="109"/>
      <c r="BZ83" s="133"/>
      <c r="CA83" s="109"/>
      <c r="CB83" s="109"/>
      <c r="CC83" s="134"/>
    </row>
    <row r="84" spans="2:81" s="6" customFormat="1" x14ac:dyDescent="0.2">
      <c r="B84" s="9"/>
      <c r="C84" s="192"/>
      <c r="D84" s="187"/>
      <c r="E84" s="187"/>
      <c r="F84" s="187"/>
      <c r="G84" s="187"/>
      <c r="H84" s="187"/>
      <c r="I84" s="187"/>
      <c r="J84" s="187"/>
      <c r="K84" s="187"/>
      <c r="L84" s="187"/>
      <c r="M84" s="187"/>
      <c r="N84" s="187"/>
      <c r="O84" s="187"/>
      <c r="P84" s="187"/>
      <c r="Q84" s="187"/>
      <c r="R84" s="187"/>
      <c r="S84" s="187"/>
      <c r="T84" s="187"/>
      <c r="U84" s="187"/>
      <c r="V84" s="187"/>
      <c r="W84" s="187"/>
      <c r="X84" s="187"/>
      <c r="Y84" s="187"/>
      <c r="Z84" s="84"/>
      <c r="AA84" s="84"/>
      <c r="AB84" s="84"/>
      <c r="AC84" s="84"/>
      <c r="AD84" s="84"/>
      <c r="AE84" s="84"/>
      <c r="AF84" s="84"/>
      <c r="AG84" s="84"/>
      <c r="AH84" s="194"/>
      <c r="AI84" s="194"/>
      <c r="AJ84" s="194"/>
      <c r="AK84" s="194"/>
      <c r="AL84" s="194"/>
      <c r="AM84" s="194"/>
      <c r="AN84" s="18"/>
      <c r="AO84" s="18"/>
      <c r="AP84" s="18"/>
      <c r="AQ84" s="18"/>
      <c r="AR84" s="17"/>
      <c r="AS84" s="17"/>
      <c r="AT84" s="18"/>
      <c r="AU84" s="18"/>
      <c r="AV84" s="17"/>
      <c r="AW84" s="17"/>
      <c r="AX84" s="195"/>
      <c r="AY84" s="135"/>
      <c r="BD84" s="204"/>
      <c r="BE84" s="9"/>
      <c r="BF84" s="204"/>
      <c r="BG84" s="84"/>
      <c r="BH84" s="84"/>
      <c r="BQ84" s="196"/>
      <c r="BR84" s="196"/>
      <c r="BS84" s="196"/>
      <c r="BT84" s="196"/>
      <c r="BU84" s="196"/>
      <c r="BV84" s="196"/>
      <c r="BW84" s="109"/>
      <c r="BX84" s="109"/>
      <c r="BY84" s="109"/>
      <c r="BZ84" s="133"/>
      <c r="CA84" s="109"/>
      <c r="CB84" s="109"/>
      <c r="CC84" s="134"/>
    </row>
    <row r="85" spans="2:81" s="6" customFormat="1" x14ac:dyDescent="0.2">
      <c r="B85" s="9"/>
      <c r="C85" s="193"/>
      <c r="D85" s="187"/>
      <c r="E85" s="187"/>
      <c r="F85" s="187"/>
      <c r="G85" s="187"/>
      <c r="H85" s="187"/>
      <c r="I85" s="187"/>
      <c r="J85" s="187"/>
      <c r="K85" s="187"/>
      <c r="L85" s="187"/>
      <c r="M85" s="187"/>
      <c r="N85" s="187"/>
      <c r="O85" s="187"/>
      <c r="P85" s="187"/>
      <c r="Q85" s="187"/>
      <c r="R85" s="187"/>
      <c r="S85" s="187"/>
      <c r="T85" s="187"/>
      <c r="U85" s="187"/>
      <c r="V85" s="187"/>
      <c r="W85" s="187"/>
      <c r="X85" s="187"/>
      <c r="Y85" s="187"/>
      <c r="Z85" s="84"/>
      <c r="AA85" s="84"/>
      <c r="AB85" s="84"/>
      <c r="AC85" s="84"/>
      <c r="AD85" s="84"/>
      <c r="AE85" s="84"/>
      <c r="AF85" s="84"/>
      <c r="AG85" s="84"/>
      <c r="AH85" s="194"/>
      <c r="AI85" s="194"/>
      <c r="AJ85" s="194"/>
      <c r="AK85" s="194"/>
      <c r="AL85" s="194"/>
      <c r="AM85" s="194"/>
      <c r="AN85" s="18"/>
      <c r="AO85" s="18"/>
      <c r="AP85" s="18"/>
      <c r="AQ85" s="18"/>
      <c r="AT85" s="18"/>
      <c r="AU85" s="18"/>
      <c r="AV85" s="17"/>
      <c r="AW85" s="17"/>
      <c r="AX85" s="195"/>
      <c r="AY85" s="132"/>
      <c r="BD85" s="200"/>
      <c r="BE85" s="200"/>
      <c r="BF85" s="200"/>
      <c r="BG85" s="84"/>
      <c r="BH85" s="84"/>
      <c r="BQ85" s="196"/>
      <c r="BR85" s="196"/>
      <c r="BS85" s="196"/>
      <c r="BT85" s="196"/>
      <c r="BU85" s="196"/>
      <c r="BV85" s="196"/>
      <c r="BW85" s="109"/>
      <c r="BX85" s="109"/>
      <c r="BY85" s="109"/>
      <c r="BZ85" s="133"/>
      <c r="CA85" s="109"/>
      <c r="CB85" s="109"/>
      <c r="CC85" s="134"/>
    </row>
    <row r="86" spans="2:81" s="6" customFormat="1" x14ac:dyDescent="0.2">
      <c r="B86" s="9"/>
      <c r="C86" s="193"/>
      <c r="D86" s="187"/>
      <c r="E86" s="187"/>
      <c r="F86" s="187"/>
      <c r="G86" s="187"/>
      <c r="H86" s="187"/>
      <c r="I86" s="187"/>
      <c r="J86" s="187"/>
      <c r="K86" s="187"/>
      <c r="L86" s="187"/>
      <c r="M86" s="187"/>
      <c r="N86" s="187"/>
      <c r="O86" s="187"/>
      <c r="P86" s="187"/>
      <c r="Q86" s="187"/>
      <c r="R86" s="187"/>
      <c r="S86" s="187"/>
      <c r="T86" s="187"/>
      <c r="U86" s="187"/>
      <c r="V86" s="187"/>
      <c r="W86" s="187"/>
      <c r="X86" s="187"/>
      <c r="Y86" s="187"/>
      <c r="Z86" s="84"/>
      <c r="AA86" s="84"/>
      <c r="AB86" s="84"/>
      <c r="AC86" s="84"/>
      <c r="AD86" s="84"/>
      <c r="AE86" s="84"/>
      <c r="AF86" s="84"/>
      <c r="AG86" s="84"/>
      <c r="AH86" s="194"/>
      <c r="AI86" s="194"/>
      <c r="AJ86" s="194"/>
      <c r="AK86" s="194"/>
      <c r="AL86" s="194"/>
      <c r="AM86" s="194"/>
      <c r="AN86" s="18"/>
      <c r="AO86" s="18"/>
      <c r="AP86" s="18"/>
      <c r="AQ86" s="18"/>
      <c r="AT86" s="18"/>
      <c r="AU86" s="18"/>
      <c r="AV86" s="17"/>
      <c r="AW86" s="17"/>
      <c r="AX86" s="195"/>
      <c r="AY86" s="132"/>
      <c r="BD86" s="200"/>
      <c r="BE86" s="200"/>
      <c r="BF86" s="200"/>
      <c r="BG86" s="84"/>
      <c r="BH86" s="84"/>
      <c r="BQ86" s="196"/>
      <c r="BR86" s="196"/>
      <c r="BS86" s="196"/>
      <c r="BT86" s="196"/>
      <c r="BU86" s="196"/>
      <c r="BV86" s="196"/>
      <c r="BW86" s="109"/>
      <c r="BX86" s="109"/>
      <c r="BY86" s="109"/>
      <c r="BZ86" s="133"/>
      <c r="CA86" s="109"/>
      <c r="CB86" s="109"/>
      <c r="CC86" s="134"/>
    </row>
    <row r="87" spans="2:81" s="6" customFormat="1" x14ac:dyDescent="0.2">
      <c r="B87" s="9"/>
      <c r="C87" s="193"/>
      <c r="D87" s="187"/>
      <c r="E87" s="187"/>
      <c r="F87" s="187"/>
      <c r="G87" s="187"/>
      <c r="H87" s="187"/>
      <c r="I87" s="187"/>
      <c r="J87" s="187"/>
      <c r="K87" s="187"/>
      <c r="L87" s="187"/>
      <c r="M87" s="187"/>
      <c r="N87" s="187"/>
      <c r="O87" s="187"/>
      <c r="P87" s="187"/>
      <c r="Q87" s="187"/>
      <c r="R87" s="187"/>
      <c r="S87" s="187"/>
      <c r="T87" s="187"/>
      <c r="U87" s="187"/>
      <c r="V87" s="187"/>
      <c r="W87" s="187"/>
      <c r="X87" s="187"/>
      <c r="Y87" s="187"/>
      <c r="Z87" s="84"/>
      <c r="AA87" s="84"/>
      <c r="AB87" s="84"/>
      <c r="AC87" s="84"/>
      <c r="AD87" s="84"/>
      <c r="AE87" s="84"/>
      <c r="AF87" s="84"/>
      <c r="AG87" s="84"/>
      <c r="AH87" s="194"/>
      <c r="AI87" s="194"/>
      <c r="AJ87" s="194"/>
      <c r="AK87" s="194"/>
      <c r="AL87" s="194"/>
      <c r="AM87" s="194"/>
      <c r="AN87" s="18"/>
      <c r="AO87" s="18"/>
      <c r="AP87" s="18"/>
      <c r="AQ87" s="18"/>
      <c r="AT87" s="18"/>
      <c r="AU87" s="18"/>
      <c r="AV87" s="17"/>
      <c r="AW87" s="17"/>
      <c r="AX87" s="195"/>
      <c r="AY87" s="132"/>
      <c r="BD87" s="200"/>
      <c r="BE87" s="200"/>
      <c r="BF87" s="200"/>
      <c r="BG87" s="84"/>
      <c r="BH87" s="84"/>
      <c r="BQ87" s="196"/>
      <c r="BR87" s="196"/>
      <c r="BS87" s="196"/>
      <c r="BT87" s="196"/>
      <c r="BU87" s="196"/>
      <c r="BV87" s="196"/>
      <c r="BW87" s="109"/>
      <c r="BX87" s="109"/>
      <c r="BY87" s="109"/>
      <c r="BZ87" s="133"/>
      <c r="CA87" s="109"/>
      <c r="CB87" s="109"/>
      <c r="CC87" s="134"/>
    </row>
    <row r="88" spans="2:81" s="6" customFormat="1" x14ac:dyDescent="0.2">
      <c r="B88" s="9"/>
      <c r="C88" s="193"/>
      <c r="D88" s="187"/>
      <c r="E88" s="187"/>
      <c r="F88" s="187"/>
      <c r="G88" s="187"/>
      <c r="H88" s="187"/>
      <c r="I88" s="187"/>
      <c r="J88" s="187"/>
      <c r="K88" s="187"/>
      <c r="L88" s="187"/>
      <c r="M88" s="187"/>
      <c r="N88" s="187"/>
      <c r="O88" s="187"/>
      <c r="P88" s="187"/>
      <c r="Q88" s="187"/>
      <c r="R88" s="187"/>
      <c r="S88" s="187"/>
      <c r="T88" s="187"/>
      <c r="U88" s="187"/>
      <c r="V88" s="187"/>
      <c r="W88" s="187"/>
      <c r="X88" s="187"/>
      <c r="Y88" s="187"/>
      <c r="Z88" s="84"/>
      <c r="AA88" s="84"/>
      <c r="AB88" s="84"/>
      <c r="AC88" s="84"/>
      <c r="AD88" s="84"/>
      <c r="AE88" s="84"/>
      <c r="AF88" s="84"/>
      <c r="AG88" s="84"/>
      <c r="AH88" s="194"/>
      <c r="AI88" s="194"/>
      <c r="AJ88" s="194"/>
      <c r="AK88" s="194"/>
      <c r="AL88" s="194"/>
      <c r="AM88" s="194"/>
      <c r="AN88" s="18"/>
      <c r="AO88" s="18"/>
      <c r="AP88" s="18"/>
      <c r="AQ88" s="18"/>
      <c r="AT88" s="18"/>
      <c r="AU88" s="18"/>
      <c r="AV88" s="17"/>
      <c r="AW88" s="17"/>
      <c r="AX88" s="195"/>
      <c r="AY88" s="132"/>
      <c r="BD88" s="200"/>
      <c r="BE88" s="200"/>
      <c r="BF88" s="200"/>
      <c r="BG88" s="84"/>
      <c r="BH88" s="84"/>
      <c r="BQ88" s="196"/>
      <c r="BR88" s="196"/>
      <c r="BS88" s="196"/>
      <c r="BT88" s="196"/>
      <c r="BU88" s="196"/>
      <c r="BV88" s="196"/>
      <c r="BW88" s="136"/>
      <c r="BX88" s="136"/>
      <c r="BY88" s="136"/>
      <c r="BZ88" s="137"/>
      <c r="CA88" s="109"/>
      <c r="CB88" s="109"/>
      <c r="CC88" s="134"/>
    </row>
    <row r="89" spans="2:81" s="6" customFormat="1" x14ac:dyDescent="0.2">
      <c r="B89" s="9"/>
      <c r="C89" s="193"/>
      <c r="D89" s="187"/>
      <c r="E89" s="187"/>
      <c r="F89" s="187"/>
      <c r="G89" s="187"/>
      <c r="H89" s="187"/>
      <c r="I89" s="187"/>
      <c r="J89" s="187"/>
      <c r="K89" s="187"/>
      <c r="L89" s="187"/>
      <c r="M89" s="187"/>
      <c r="N89" s="187"/>
      <c r="O89" s="187"/>
      <c r="P89" s="187"/>
      <c r="Q89" s="187"/>
      <c r="R89" s="187"/>
      <c r="S89" s="187"/>
      <c r="T89" s="187"/>
      <c r="U89" s="187"/>
      <c r="V89" s="187"/>
      <c r="W89" s="187"/>
      <c r="X89" s="187"/>
      <c r="Y89" s="187"/>
      <c r="Z89" s="84"/>
      <c r="AA89" s="84"/>
      <c r="AB89" s="84"/>
      <c r="AC89" s="84"/>
      <c r="AD89" s="84"/>
      <c r="AE89" s="84"/>
      <c r="AF89" s="84"/>
      <c r="AG89" s="84"/>
      <c r="AH89" s="194"/>
      <c r="AI89" s="194"/>
      <c r="AJ89" s="194"/>
      <c r="AK89" s="194"/>
      <c r="AL89" s="194"/>
      <c r="AM89" s="194"/>
      <c r="AN89" s="18"/>
      <c r="AO89" s="18"/>
      <c r="AP89" s="18"/>
      <c r="AQ89" s="18"/>
      <c r="AT89" s="18"/>
      <c r="AU89" s="18"/>
      <c r="AV89" s="17"/>
      <c r="AW89" s="17"/>
      <c r="AX89" s="195"/>
      <c r="AY89" s="132"/>
      <c r="BD89" s="200"/>
      <c r="BE89" s="200"/>
      <c r="BF89" s="200"/>
      <c r="BG89" s="84"/>
      <c r="BH89" s="84"/>
      <c r="BQ89" s="196"/>
      <c r="BR89" s="196"/>
      <c r="BS89" s="196"/>
      <c r="BT89" s="196"/>
      <c r="BU89" s="196"/>
      <c r="BV89" s="196"/>
      <c r="BW89" s="109"/>
      <c r="BX89" s="109"/>
      <c r="BY89" s="109"/>
      <c r="BZ89" s="133"/>
      <c r="CA89" s="109"/>
      <c r="CB89" s="109"/>
      <c r="CC89" s="134"/>
    </row>
    <row r="90" spans="2:81" s="6" customFormat="1" x14ac:dyDescent="0.2">
      <c r="B90" s="9"/>
      <c r="C90" s="193"/>
      <c r="D90" s="187"/>
      <c r="E90" s="187"/>
      <c r="F90" s="187"/>
      <c r="G90" s="187"/>
      <c r="H90" s="187"/>
      <c r="I90" s="187"/>
      <c r="J90" s="187"/>
      <c r="K90" s="187"/>
      <c r="L90" s="187"/>
      <c r="M90" s="187"/>
      <c r="N90" s="187"/>
      <c r="O90" s="187"/>
      <c r="P90" s="187"/>
      <c r="Q90" s="187"/>
      <c r="R90" s="187"/>
      <c r="S90" s="187"/>
      <c r="T90" s="187"/>
      <c r="U90" s="187"/>
      <c r="V90" s="187"/>
      <c r="W90" s="187"/>
      <c r="X90" s="187"/>
      <c r="Y90" s="187"/>
      <c r="Z90" s="84"/>
      <c r="AA90" s="84"/>
      <c r="AB90" s="84"/>
      <c r="AC90" s="84"/>
      <c r="AD90" s="84"/>
      <c r="AE90" s="84"/>
      <c r="AF90" s="84"/>
      <c r="AG90" s="84"/>
      <c r="AH90" s="194"/>
      <c r="AI90" s="194"/>
      <c r="AJ90" s="194"/>
      <c r="AK90" s="194"/>
      <c r="AL90" s="194"/>
      <c r="AM90" s="194"/>
      <c r="AN90" s="18"/>
      <c r="AO90" s="18"/>
      <c r="AP90" s="18"/>
      <c r="AQ90" s="18"/>
      <c r="AT90" s="18"/>
      <c r="AU90" s="18"/>
      <c r="AV90" s="17"/>
      <c r="AW90" s="17"/>
      <c r="AX90" s="195"/>
      <c r="AY90" s="132"/>
      <c r="BD90" s="200"/>
      <c r="BE90" s="200"/>
      <c r="BF90" s="200"/>
      <c r="BG90" s="84"/>
      <c r="BH90" s="84"/>
      <c r="BQ90" s="196"/>
      <c r="BR90" s="196"/>
      <c r="BS90" s="196"/>
      <c r="BT90" s="196"/>
      <c r="BU90" s="196"/>
      <c r="BV90" s="196"/>
      <c r="BW90" s="109"/>
      <c r="BX90" s="109"/>
      <c r="BY90" s="109"/>
      <c r="BZ90" s="133"/>
      <c r="CA90" s="109"/>
      <c r="CB90" s="109"/>
      <c r="CC90" s="134"/>
    </row>
    <row r="91" spans="2:81" s="6" customFormat="1" x14ac:dyDescent="0.2">
      <c r="B91" s="9"/>
      <c r="C91" s="193"/>
      <c r="D91" s="187"/>
      <c r="E91" s="187"/>
      <c r="F91" s="187"/>
      <c r="G91" s="187"/>
      <c r="H91" s="187"/>
      <c r="I91" s="187"/>
      <c r="J91" s="187"/>
      <c r="K91" s="187"/>
      <c r="L91" s="187"/>
      <c r="M91" s="187"/>
      <c r="N91" s="187"/>
      <c r="O91" s="187"/>
      <c r="P91" s="187"/>
      <c r="Q91" s="187"/>
      <c r="R91" s="187"/>
      <c r="S91" s="187"/>
      <c r="T91" s="187"/>
      <c r="U91" s="187"/>
      <c r="V91" s="187"/>
      <c r="W91" s="187"/>
      <c r="X91" s="187"/>
      <c r="Y91" s="187"/>
      <c r="Z91" s="84"/>
      <c r="AA91" s="84"/>
      <c r="AB91" s="84"/>
      <c r="AC91" s="84"/>
      <c r="AD91" s="84"/>
      <c r="AE91" s="84"/>
      <c r="AF91" s="84"/>
      <c r="AG91" s="84"/>
      <c r="AH91" s="194"/>
      <c r="AI91" s="194"/>
      <c r="AJ91" s="194"/>
      <c r="AK91" s="194"/>
      <c r="AL91" s="194"/>
      <c r="AM91" s="194"/>
      <c r="AN91" s="18"/>
      <c r="AO91" s="18"/>
      <c r="AP91" s="18"/>
      <c r="AQ91" s="18"/>
      <c r="AT91" s="18"/>
      <c r="AU91" s="18"/>
      <c r="AV91" s="17"/>
      <c r="AW91" s="17"/>
      <c r="AX91" s="195"/>
      <c r="AY91" s="132"/>
      <c r="BD91" s="103"/>
      <c r="BE91" s="103"/>
      <c r="BF91" s="103"/>
      <c r="BG91" s="84"/>
      <c r="BH91" s="84"/>
      <c r="BQ91" s="196"/>
      <c r="BR91" s="196"/>
      <c r="BS91" s="196"/>
      <c r="BT91" s="196"/>
      <c r="BU91" s="196"/>
      <c r="BV91" s="196"/>
      <c r="BW91" s="109"/>
      <c r="BX91" s="109"/>
      <c r="BY91" s="109"/>
      <c r="BZ91" s="133"/>
      <c r="CA91" s="138"/>
      <c r="CB91" s="138"/>
      <c r="CC91" s="138"/>
    </row>
    <row r="92" spans="2:81" s="6" customFormat="1" x14ac:dyDescent="0.2">
      <c r="B92" s="9"/>
      <c r="C92" s="193"/>
      <c r="D92" s="187"/>
      <c r="E92" s="187"/>
      <c r="F92" s="187"/>
      <c r="G92" s="187"/>
      <c r="H92" s="187"/>
      <c r="I92" s="187"/>
      <c r="J92" s="187"/>
      <c r="K92" s="187"/>
      <c r="L92" s="187"/>
      <c r="M92" s="187"/>
      <c r="N92" s="187"/>
      <c r="O92" s="187"/>
      <c r="P92" s="187"/>
      <c r="Q92" s="187"/>
      <c r="R92" s="187"/>
      <c r="S92" s="187"/>
      <c r="T92" s="187"/>
      <c r="U92" s="187"/>
      <c r="V92" s="187"/>
      <c r="W92" s="187"/>
      <c r="X92" s="187"/>
      <c r="Y92" s="187"/>
      <c r="Z92" s="84"/>
      <c r="AA92" s="84"/>
      <c r="AB92" s="84"/>
      <c r="AC92" s="84"/>
      <c r="AD92" s="84"/>
      <c r="AE92" s="84"/>
      <c r="AF92" s="84"/>
      <c r="AG92" s="84"/>
      <c r="AH92" s="194"/>
      <c r="AI92" s="194"/>
      <c r="AJ92" s="194"/>
      <c r="AK92" s="194"/>
      <c r="AL92" s="194"/>
      <c r="AM92" s="194"/>
      <c r="AN92" s="18"/>
      <c r="AO92" s="18"/>
      <c r="AP92" s="18"/>
      <c r="AQ92" s="18"/>
      <c r="AT92" s="18"/>
      <c r="AU92" s="18"/>
      <c r="AV92" s="17"/>
      <c r="AW92" s="17"/>
      <c r="AX92" s="195"/>
      <c r="AY92" s="132"/>
      <c r="BD92" s="200"/>
      <c r="BE92" s="200"/>
      <c r="BF92" s="200"/>
      <c r="BG92" s="84"/>
      <c r="BH92" s="84"/>
      <c r="BQ92" s="196"/>
      <c r="BR92" s="196"/>
      <c r="BS92" s="196"/>
      <c r="BT92" s="196"/>
      <c r="BU92" s="196"/>
      <c r="BV92" s="196"/>
      <c r="BW92" s="109"/>
      <c r="BX92" s="109"/>
      <c r="BY92" s="109"/>
      <c r="BZ92" s="133"/>
      <c r="CA92" s="109"/>
      <c r="CB92" s="109"/>
      <c r="CC92" s="134"/>
    </row>
    <row r="93" spans="2:81" s="6" customFormat="1" x14ac:dyDescent="0.2">
      <c r="B93" s="9"/>
      <c r="C93" s="192"/>
      <c r="D93" s="187"/>
      <c r="E93" s="187"/>
      <c r="F93" s="187"/>
      <c r="G93" s="187"/>
      <c r="H93" s="187"/>
      <c r="I93" s="187"/>
      <c r="J93" s="187"/>
      <c r="K93" s="187"/>
      <c r="L93" s="187"/>
      <c r="M93" s="187"/>
      <c r="N93" s="187"/>
      <c r="O93" s="187"/>
      <c r="P93" s="187"/>
      <c r="Q93" s="187"/>
      <c r="R93" s="187"/>
      <c r="S93" s="187"/>
      <c r="T93" s="187"/>
      <c r="U93" s="187"/>
      <c r="V93" s="187"/>
      <c r="W93" s="187"/>
      <c r="X93" s="187"/>
      <c r="Y93" s="187"/>
      <c r="Z93" s="84"/>
      <c r="AA93" s="84"/>
      <c r="AB93" s="84"/>
      <c r="AC93" s="84"/>
      <c r="AD93" s="84"/>
      <c r="AE93" s="84"/>
      <c r="AF93" s="84"/>
      <c r="AG93" s="84"/>
      <c r="AH93" s="194"/>
      <c r="AI93" s="194"/>
      <c r="AJ93" s="194"/>
      <c r="AK93" s="194"/>
      <c r="AL93" s="194"/>
      <c r="AM93" s="194"/>
      <c r="AN93" s="18"/>
      <c r="AO93" s="18"/>
      <c r="AP93" s="18"/>
      <c r="AQ93" s="18"/>
      <c r="AT93" s="18"/>
      <c r="AU93" s="18"/>
      <c r="AV93" s="17"/>
      <c r="AW93" s="17"/>
      <c r="AX93" s="195"/>
      <c r="AY93" s="132"/>
      <c r="BD93" s="204"/>
      <c r="BE93" s="9"/>
      <c r="BF93" s="9"/>
      <c r="BG93" s="84"/>
      <c r="BH93" s="84"/>
      <c r="BQ93" s="196"/>
      <c r="BR93" s="196"/>
      <c r="BS93" s="196"/>
      <c r="BT93" s="196"/>
      <c r="BU93" s="196"/>
      <c r="BV93" s="196"/>
      <c r="BW93" s="109"/>
      <c r="BX93" s="109"/>
      <c r="BY93" s="109"/>
      <c r="BZ93" s="133"/>
      <c r="CA93" s="138"/>
      <c r="CB93" s="138"/>
      <c r="CC93" s="138"/>
    </row>
    <row r="94" spans="2:81" s="6" customFormat="1" x14ac:dyDescent="0.2">
      <c r="B94" s="9"/>
      <c r="C94" s="193"/>
      <c r="D94" s="187"/>
      <c r="E94" s="187"/>
      <c r="F94" s="187"/>
      <c r="G94" s="187"/>
      <c r="H94" s="187"/>
      <c r="I94" s="187"/>
      <c r="J94" s="187"/>
      <c r="K94" s="187"/>
      <c r="L94" s="187"/>
      <c r="M94" s="187"/>
      <c r="N94" s="187"/>
      <c r="O94" s="187"/>
      <c r="P94" s="187"/>
      <c r="Q94" s="187"/>
      <c r="R94" s="187"/>
      <c r="S94" s="187"/>
      <c r="T94" s="187"/>
      <c r="U94" s="187"/>
      <c r="V94" s="187"/>
      <c r="W94" s="187"/>
      <c r="X94" s="187"/>
      <c r="Y94" s="187"/>
      <c r="Z94" s="84"/>
      <c r="AA94" s="84"/>
      <c r="AB94" s="84"/>
      <c r="AC94" s="84"/>
      <c r="AD94" s="84"/>
      <c r="AE94" s="84"/>
      <c r="AF94" s="84"/>
      <c r="AG94" s="84"/>
      <c r="AH94" s="194"/>
      <c r="AI94" s="194"/>
      <c r="AJ94" s="194"/>
      <c r="AK94" s="194"/>
      <c r="AL94" s="194"/>
      <c r="AM94" s="194"/>
      <c r="AN94" s="18"/>
      <c r="AO94" s="18"/>
      <c r="AP94" s="18"/>
      <c r="AQ94" s="18"/>
      <c r="AT94" s="18"/>
      <c r="AU94" s="18"/>
      <c r="AV94" s="17"/>
      <c r="AW94" s="17"/>
      <c r="AX94" s="195"/>
      <c r="AY94" s="132"/>
      <c r="BD94" s="200"/>
      <c r="BE94" s="200"/>
      <c r="BF94" s="200"/>
      <c r="BG94" s="84"/>
      <c r="BH94" s="84"/>
      <c r="BQ94" s="196"/>
      <c r="BR94" s="196"/>
      <c r="BS94" s="196"/>
      <c r="BT94" s="196"/>
      <c r="BU94" s="196"/>
      <c r="BV94" s="196"/>
      <c r="BW94" s="109"/>
      <c r="BX94" s="109"/>
      <c r="BY94" s="109"/>
      <c r="BZ94" s="133"/>
      <c r="CA94" s="109"/>
      <c r="CB94" s="109"/>
      <c r="CC94" s="134"/>
    </row>
    <row r="95" spans="2:81" s="6" customFormat="1" x14ac:dyDescent="0.2">
      <c r="B95" s="9"/>
      <c r="C95" s="192"/>
      <c r="D95" s="187"/>
      <c r="E95" s="187"/>
      <c r="F95" s="187"/>
      <c r="G95" s="187"/>
      <c r="H95" s="187"/>
      <c r="I95" s="187"/>
      <c r="J95" s="187"/>
      <c r="K95" s="187"/>
      <c r="L95" s="187"/>
      <c r="M95" s="187"/>
      <c r="N95" s="187"/>
      <c r="O95" s="187"/>
      <c r="P95" s="187"/>
      <c r="Q95" s="187"/>
      <c r="R95" s="187"/>
      <c r="S95" s="187"/>
      <c r="T95" s="187"/>
      <c r="U95" s="187"/>
      <c r="V95" s="187"/>
      <c r="W95" s="187"/>
      <c r="X95" s="187"/>
      <c r="Y95" s="187"/>
      <c r="Z95" s="84"/>
      <c r="AA95" s="84"/>
      <c r="AB95" s="84"/>
      <c r="AC95" s="84"/>
      <c r="AD95" s="84"/>
      <c r="AE95" s="84"/>
      <c r="AF95" s="84"/>
      <c r="AG95" s="84"/>
      <c r="AH95" s="194"/>
      <c r="AI95" s="194"/>
      <c r="AJ95" s="194"/>
      <c r="AK95" s="194"/>
      <c r="AL95" s="194"/>
      <c r="AM95" s="194"/>
      <c r="AN95" s="18"/>
      <c r="AO95" s="18"/>
      <c r="AP95" s="18"/>
      <c r="AQ95" s="18"/>
      <c r="AT95" s="18"/>
      <c r="AU95" s="18"/>
      <c r="AV95" s="17"/>
      <c r="AW95" s="17"/>
      <c r="AX95" s="195"/>
      <c r="AY95" s="132"/>
      <c r="BD95" s="200"/>
      <c r="BE95" s="200"/>
      <c r="BF95" s="200"/>
      <c r="BG95" s="84"/>
      <c r="BH95" s="84"/>
      <c r="BQ95" s="196"/>
      <c r="BR95" s="196"/>
      <c r="BS95" s="196"/>
      <c r="BT95" s="196"/>
      <c r="BU95" s="196"/>
      <c r="BV95" s="196"/>
      <c r="BW95" s="109"/>
      <c r="BX95" s="109"/>
      <c r="BY95" s="109"/>
      <c r="BZ95" s="133"/>
      <c r="CA95" s="109"/>
      <c r="CB95" s="109"/>
      <c r="CC95" s="134"/>
    </row>
    <row r="96" spans="2:81" s="6" customFormat="1" x14ac:dyDescent="0.2">
      <c r="B96" s="9"/>
      <c r="C96" s="193"/>
      <c r="D96" s="187"/>
      <c r="E96" s="187"/>
      <c r="F96" s="187"/>
      <c r="G96" s="187"/>
      <c r="H96" s="187"/>
      <c r="I96" s="187"/>
      <c r="J96" s="187"/>
      <c r="K96" s="187"/>
      <c r="L96" s="187"/>
      <c r="M96" s="187"/>
      <c r="N96" s="187"/>
      <c r="O96" s="187"/>
      <c r="P96" s="187"/>
      <c r="Q96" s="187"/>
      <c r="R96" s="187"/>
      <c r="S96" s="187"/>
      <c r="T96" s="187"/>
      <c r="U96" s="187"/>
      <c r="V96" s="187"/>
      <c r="W96" s="187"/>
      <c r="X96" s="187"/>
      <c r="Y96" s="187"/>
      <c r="Z96" s="84"/>
      <c r="AA96" s="84"/>
      <c r="AB96" s="84"/>
      <c r="AC96" s="84"/>
      <c r="AD96" s="84"/>
      <c r="AE96" s="84"/>
      <c r="AF96" s="84"/>
      <c r="AG96" s="84"/>
      <c r="AH96" s="194"/>
      <c r="AI96" s="194"/>
      <c r="AJ96" s="194"/>
      <c r="AK96" s="194"/>
      <c r="AL96" s="194"/>
      <c r="AM96" s="194"/>
      <c r="AN96" s="18"/>
      <c r="AO96" s="18"/>
      <c r="AP96" s="18"/>
      <c r="AQ96" s="18"/>
      <c r="AT96" s="18"/>
      <c r="AU96" s="18"/>
      <c r="AV96" s="17"/>
      <c r="AW96" s="17"/>
      <c r="AX96" s="195"/>
      <c r="AY96" s="132"/>
      <c r="BD96" s="200"/>
      <c r="BE96" s="200"/>
      <c r="BF96" s="200"/>
      <c r="BG96" s="84"/>
      <c r="BH96" s="84"/>
      <c r="BQ96" s="196"/>
      <c r="BR96" s="196"/>
      <c r="BS96" s="196"/>
      <c r="BT96" s="196"/>
      <c r="BU96" s="196"/>
      <c r="BV96" s="196"/>
      <c r="BW96" s="109"/>
      <c r="BX96" s="109"/>
      <c r="BY96" s="109"/>
      <c r="BZ96" s="133"/>
      <c r="CA96" s="109"/>
      <c r="CB96" s="109"/>
      <c r="CC96" s="134"/>
    </row>
    <row r="97" spans="2:81" s="6" customFormat="1" x14ac:dyDescent="0.2">
      <c r="B97" s="9"/>
      <c r="C97" s="193"/>
      <c r="D97" s="187"/>
      <c r="E97" s="187"/>
      <c r="F97" s="187"/>
      <c r="G97" s="187"/>
      <c r="H97" s="187"/>
      <c r="I97" s="187"/>
      <c r="J97" s="187"/>
      <c r="K97" s="187"/>
      <c r="L97" s="187"/>
      <c r="M97" s="187"/>
      <c r="N97" s="187"/>
      <c r="O97" s="187"/>
      <c r="P97" s="187"/>
      <c r="Q97" s="187"/>
      <c r="R97" s="187"/>
      <c r="S97" s="187"/>
      <c r="T97" s="187"/>
      <c r="U97" s="187"/>
      <c r="V97" s="187"/>
      <c r="W97" s="187"/>
      <c r="X97" s="187"/>
      <c r="Y97" s="187"/>
      <c r="Z97" s="84"/>
      <c r="AA97" s="84"/>
      <c r="AB97" s="84"/>
      <c r="AC97" s="84"/>
      <c r="AD97" s="84"/>
      <c r="AE97" s="84"/>
      <c r="AF97" s="84"/>
      <c r="AG97" s="84"/>
      <c r="AH97" s="194"/>
      <c r="AI97" s="194"/>
      <c r="AJ97" s="194"/>
      <c r="AK97" s="194"/>
      <c r="AL97" s="194"/>
      <c r="AM97" s="194"/>
      <c r="AN97" s="18"/>
      <c r="AO97" s="18"/>
      <c r="AP97" s="18"/>
      <c r="AQ97" s="18"/>
      <c r="AT97" s="18"/>
      <c r="AU97" s="18"/>
      <c r="AV97" s="17"/>
      <c r="AW97" s="17"/>
      <c r="AX97" s="195"/>
      <c r="AY97" s="132"/>
      <c r="BD97" s="200"/>
      <c r="BE97" s="200"/>
      <c r="BF97" s="200"/>
      <c r="BG97" s="84"/>
      <c r="BH97" s="84"/>
      <c r="BQ97" s="196"/>
      <c r="BR97" s="196"/>
      <c r="BS97" s="196"/>
      <c r="BT97" s="196"/>
      <c r="BU97" s="196"/>
      <c r="BV97" s="196"/>
      <c r="BW97" s="109"/>
      <c r="BX97" s="109"/>
      <c r="BY97" s="109"/>
      <c r="BZ97" s="133"/>
      <c r="CA97" s="109"/>
      <c r="CB97" s="109"/>
      <c r="CC97" s="134"/>
    </row>
    <row r="98" spans="2:81" s="6" customFormat="1" x14ac:dyDescent="0.2">
      <c r="B98" s="9"/>
      <c r="C98" s="193"/>
      <c r="D98" s="187"/>
      <c r="E98" s="187"/>
      <c r="F98" s="187"/>
      <c r="G98" s="187"/>
      <c r="H98" s="187"/>
      <c r="I98" s="187"/>
      <c r="J98" s="187"/>
      <c r="K98" s="187"/>
      <c r="L98" s="187"/>
      <c r="M98" s="187"/>
      <c r="N98" s="187"/>
      <c r="O98" s="187"/>
      <c r="P98" s="187"/>
      <c r="Q98" s="187"/>
      <c r="R98" s="187"/>
      <c r="S98" s="187"/>
      <c r="T98" s="187"/>
      <c r="U98" s="187"/>
      <c r="V98" s="187"/>
      <c r="W98" s="187"/>
      <c r="X98" s="187"/>
      <c r="Y98" s="187"/>
      <c r="Z98" s="84"/>
      <c r="AA98" s="84"/>
      <c r="AB98" s="84"/>
      <c r="AC98" s="84"/>
      <c r="AD98" s="84"/>
      <c r="AE98" s="84"/>
      <c r="AF98" s="84"/>
      <c r="AG98" s="84"/>
      <c r="AH98" s="194"/>
      <c r="AI98" s="194"/>
      <c r="AJ98" s="194"/>
      <c r="AK98" s="194"/>
      <c r="AL98" s="194"/>
      <c r="AM98" s="194"/>
      <c r="AN98" s="18"/>
      <c r="AO98" s="18"/>
      <c r="AP98" s="18"/>
      <c r="AQ98" s="18"/>
      <c r="AT98" s="18"/>
      <c r="AU98" s="18"/>
      <c r="AV98" s="17"/>
      <c r="AW98" s="17"/>
      <c r="AX98" s="195"/>
      <c r="AY98" s="132"/>
      <c r="BD98" s="200"/>
      <c r="BE98" s="200"/>
      <c r="BF98" s="200"/>
      <c r="BG98" s="84"/>
      <c r="BH98" s="84"/>
      <c r="BQ98" s="196"/>
      <c r="BR98" s="196"/>
      <c r="BS98" s="196"/>
      <c r="BT98" s="196"/>
      <c r="BU98" s="196"/>
      <c r="BV98" s="196"/>
      <c r="BW98" s="109"/>
      <c r="BX98" s="109"/>
      <c r="BY98" s="109"/>
      <c r="BZ98" s="133"/>
      <c r="CA98" s="109"/>
      <c r="CB98" s="109"/>
      <c r="CC98" s="134"/>
    </row>
    <row r="99" spans="2:81" s="6" customFormat="1" x14ac:dyDescent="0.2">
      <c r="B99" s="9"/>
      <c r="C99" s="193"/>
      <c r="D99" s="187"/>
      <c r="E99" s="187"/>
      <c r="F99" s="187"/>
      <c r="G99" s="187"/>
      <c r="H99" s="187"/>
      <c r="I99" s="187"/>
      <c r="J99" s="187"/>
      <c r="K99" s="187"/>
      <c r="L99" s="187"/>
      <c r="M99" s="187"/>
      <c r="N99" s="187"/>
      <c r="O99" s="187"/>
      <c r="P99" s="187"/>
      <c r="Q99" s="187"/>
      <c r="R99" s="187"/>
      <c r="S99" s="187"/>
      <c r="T99" s="187"/>
      <c r="U99" s="187"/>
      <c r="V99" s="187"/>
      <c r="W99" s="187"/>
      <c r="X99" s="187"/>
      <c r="Y99" s="187"/>
      <c r="Z99" s="84"/>
      <c r="AA99" s="84"/>
      <c r="AB99" s="84"/>
      <c r="AC99" s="84"/>
      <c r="AD99" s="84"/>
      <c r="AE99" s="84"/>
      <c r="AF99" s="84"/>
      <c r="AG99" s="84"/>
      <c r="AH99" s="194"/>
      <c r="AI99" s="194"/>
      <c r="AJ99" s="194"/>
      <c r="AK99" s="194"/>
      <c r="AL99" s="194"/>
      <c r="AM99" s="194"/>
      <c r="AN99" s="18"/>
      <c r="AO99" s="18"/>
      <c r="AP99" s="18"/>
      <c r="AQ99" s="18"/>
      <c r="AT99" s="18"/>
      <c r="AU99" s="18"/>
      <c r="AV99" s="17"/>
      <c r="AW99" s="17"/>
      <c r="AX99" s="195"/>
      <c r="AY99" s="132"/>
      <c r="BD99" s="200"/>
      <c r="BE99" s="200"/>
      <c r="BF99" s="200"/>
      <c r="BG99" s="84"/>
      <c r="BH99" s="84"/>
      <c r="BQ99" s="196"/>
      <c r="BR99" s="196"/>
      <c r="BS99" s="196"/>
      <c r="BT99" s="196"/>
      <c r="BU99" s="196"/>
      <c r="BV99" s="196"/>
      <c r="BW99" s="109"/>
      <c r="BX99" s="109"/>
      <c r="BY99" s="109"/>
      <c r="BZ99" s="133"/>
      <c r="CA99" s="109"/>
      <c r="CB99" s="109"/>
      <c r="CC99" s="134"/>
    </row>
    <row r="100" spans="2:81" s="6" customFormat="1" x14ac:dyDescent="0.2">
      <c r="B100" s="9"/>
      <c r="C100" s="193"/>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84"/>
      <c r="AA100" s="84"/>
      <c r="AB100" s="84"/>
      <c r="AC100" s="84"/>
      <c r="AD100" s="84"/>
      <c r="AE100" s="84"/>
      <c r="AF100" s="84"/>
      <c r="AG100" s="84"/>
      <c r="AH100" s="194"/>
      <c r="AI100" s="194"/>
      <c r="AJ100" s="194"/>
      <c r="AK100" s="194"/>
      <c r="AL100" s="194"/>
      <c r="AM100" s="194"/>
      <c r="AN100" s="18"/>
      <c r="AO100" s="18"/>
      <c r="AP100" s="18"/>
      <c r="AQ100" s="18"/>
      <c r="AT100" s="18"/>
      <c r="AU100" s="18"/>
      <c r="AV100" s="17"/>
      <c r="AW100" s="17"/>
      <c r="AX100" s="195"/>
      <c r="AY100" s="132"/>
      <c r="BD100" s="200"/>
      <c r="BE100" s="200"/>
      <c r="BF100" s="200"/>
      <c r="BG100" s="84"/>
      <c r="BH100" s="84"/>
      <c r="BQ100" s="196"/>
      <c r="BR100" s="196"/>
      <c r="BS100" s="196"/>
      <c r="BT100" s="196"/>
      <c r="BU100" s="196"/>
      <c r="BV100" s="196"/>
      <c r="BW100" s="109"/>
      <c r="BX100" s="109"/>
      <c r="BY100" s="109"/>
      <c r="BZ100" s="133"/>
      <c r="CA100" s="109"/>
      <c r="CB100" s="109"/>
      <c r="CC100" s="134"/>
    </row>
    <row r="101" spans="2:81" s="6" customFormat="1" x14ac:dyDescent="0.2">
      <c r="B101" s="9"/>
      <c r="C101" s="192"/>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84"/>
      <c r="AA101" s="84"/>
      <c r="AB101" s="84"/>
      <c r="AC101" s="84"/>
      <c r="AD101" s="84"/>
      <c r="AE101" s="84"/>
      <c r="AF101" s="84"/>
      <c r="AG101" s="84"/>
      <c r="AH101" s="194"/>
      <c r="AI101" s="194"/>
      <c r="AJ101" s="194"/>
      <c r="AK101" s="194"/>
      <c r="AL101" s="194"/>
      <c r="AM101" s="194"/>
      <c r="AN101" s="18"/>
      <c r="AO101" s="18"/>
      <c r="AP101" s="18"/>
      <c r="AQ101" s="18"/>
      <c r="AT101" s="18"/>
      <c r="AU101" s="18"/>
      <c r="AV101" s="17"/>
      <c r="AW101" s="17"/>
      <c r="AX101" s="195"/>
      <c r="AY101" s="132"/>
      <c r="BD101" s="9"/>
      <c r="BE101" s="9"/>
      <c r="BF101" s="9"/>
      <c r="BG101" s="84"/>
      <c r="BH101" s="84"/>
      <c r="BQ101" s="196"/>
      <c r="BR101" s="196"/>
      <c r="BS101" s="196"/>
      <c r="BT101" s="196"/>
      <c r="BU101" s="196"/>
      <c r="BV101" s="196"/>
      <c r="BW101" s="109"/>
      <c r="BX101" s="109"/>
      <c r="BY101" s="109"/>
      <c r="BZ101" s="133"/>
      <c r="CA101" s="138"/>
      <c r="CB101" s="138"/>
      <c r="CC101" s="138"/>
    </row>
    <row r="102" spans="2:81" s="6" customFormat="1" x14ac:dyDescent="0.2">
      <c r="B102" s="9"/>
      <c r="C102" s="192"/>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84"/>
      <c r="AA102" s="84"/>
      <c r="AB102" s="84"/>
      <c r="AC102" s="84"/>
      <c r="AD102" s="84"/>
      <c r="AE102" s="84"/>
      <c r="AF102" s="84"/>
      <c r="AG102" s="84"/>
      <c r="AH102" s="194"/>
      <c r="AI102" s="194"/>
      <c r="AJ102" s="194"/>
      <c r="AK102" s="194"/>
      <c r="AL102" s="194"/>
      <c r="AM102" s="194"/>
      <c r="AN102" s="18"/>
      <c r="AO102" s="18"/>
      <c r="AP102" s="18"/>
      <c r="AQ102" s="18"/>
      <c r="AT102" s="18"/>
      <c r="AU102" s="18"/>
      <c r="AV102" s="17"/>
      <c r="AW102" s="17"/>
      <c r="AX102" s="195"/>
      <c r="AY102" s="132"/>
      <c r="BD102" s="9"/>
      <c r="BE102" s="9"/>
      <c r="BF102" s="9"/>
      <c r="BG102" s="84"/>
      <c r="BH102" s="84"/>
      <c r="BQ102" s="196"/>
      <c r="BR102" s="196"/>
      <c r="BS102" s="196"/>
      <c r="BT102" s="196"/>
      <c r="BU102" s="196"/>
      <c r="BV102" s="196"/>
      <c r="BW102" s="109"/>
      <c r="BX102" s="109"/>
      <c r="BY102" s="109"/>
      <c r="BZ102" s="133"/>
      <c r="CA102" s="109"/>
      <c r="CB102" s="109"/>
      <c r="CC102" s="134"/>
    </row>
    <row r="103" spans="2:81" s="6" customFormat="1" x14ac:dyDescent="0.2">
      <c r="B103" s="9"/>
      <c r="C103" s="193"/>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84"/>
      <c r="AA103" s="84"/>
      <c r="AB103" s="84"/>
      <c r="AC103" s="84"/>
      <c r="AD103" s="84"/>
      <c r="AE103" s="84"/>
      <c r="AF103" s="84"/>
      <c r="AG103" s="84"/>
      <c r="AH103" s="194"/>
      <c r="AI103" s="194"/>
      <c r="AJ103" s="194"/>
      <c r="AK103" s="194"/>
      <c r="AL103" s="194"/>
      <c r="AM103" s="194"/>
      <c r="AN103" s="18"/>
      <c r="AO103" s="18"/>
      <c r="AP103" s="18"/>
      <c r="AQ103" s="18"/>
      <c r="AT103" s="18"/>
      <c r="AU103" s="18"/>
      <c r="AV103" s="17"/>
      <c r="AW103" s="17"/>
      <c r="AX103" s="195"/>
      <c r="AY103" s="132"/>
      <c r="BD103" s="200"/>
      <c r="BE103" s="200"/>
      <c r="BF103" s="200"/>
      <c r="BG103" s="84"/>
      <c r="BH103" s="84"/>
      <c r="BQ103" s="196"/>
      <c r="BR103" s="196"/>
      <c r="BS103" s="196"/>
      <c r="BT103" s="196"/>
      <c r="BU103" s="196"/>
      <c r="BV103" s="196"/>
      <c r="BW103" s="109"/>
      <c r="BX103" s="109"/>
      <c r="BY103" s="109"/>
      <c r="BZ103" s="133"/>
      <c r="CA103" s="109"/>
      <c r="CB103" s="109"/>
      <c r="CC103" s="134"/>
    </row>
    <row r="104" spans="2:81" s="6" customFormat="1" x14ac:dyDescent="0.2">
      <c r="B104" s="9"/>
      <c r="C104" s="192"/>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84"/>
      <c r="AA104" s="84"/>
      <c r="AB104" s="84"/>
      <c r="AC104" s="84"/>
      <c r="AD104" s="84"/>
      <c r="AE104" s="84"/>
      <c r="AF104" s="84"/>
      <c r="AG104" s="84"/>
      <c r="AH104" s="194"/>
      <c r="AI104" s="194"/>
      <c r="AJ104" s="194"/>
      <c r="AK104" s="194"/>
      <c r="AL104" s="194"/>
      <c r="AM104" s="194"/>
      <c r="AN104" s="18"/>
      <c r="AO104" s="18"/>
      <c r="AP104" s="18"/>
      <c r="AQ104" s="18"/>
      <c r="AT104" s="18"/>
      <c r="AU104" s="18"/>
      <c r="AV104" s="17"/>
      <c r="AW104" s="17"/>
      <c r="AX104" s="195"/>
      <c r="AY104" s="132"/>
      <c r="BD104" s="9"/>
      <c r="BE104" s="9"/>
      <c r="BF104" s="9"/>
      <c r="BG104" s="84"/>
      <c r="BH104" s="84"/>
      <c r="BQ104" s="196"/>
      <c r="BR104" s="196"/>
      <c r="BS104" s="196"/>
      <c r="BT104" s="196"/>
      <c r="BU104" s="196"/>
      <c r="BV104" s="196"/>
      <c r="BW104" s="109"/>
      <c r="BX104" s="109"/>
      <c r="BY104" s="109"/>
      <c r="BZ104" s="133"/>
      <c r="CA104" s="109"/>
      <c r="CB104" s="109"/>
      <c r="CC104" s="134"/>
    </row>
    <row r="105" spans="2:81" s="6" customFormat="1" x14ac:dyDescent="0.2">
      <c r="B105" s="9"/>
      <c r="C105" s="193"/>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84"/>
      <c r="AA105" s="84"/>
      <c r="AB105" s="84"/>
      <c r="AC105" s="84"/>
      <c r="AD105" s="84"/>
      <c r="AE105" s="84"/>
      <c r="AF105" s="84"/>
      <c r="AG105" s="84"/>
      <c r="AH105" s="194"/>
      <c r="AI105" s="194"/>
      <c r="AJ105" s="194"/>
      <c r="AK105" s="194"/>
      <c r="AL105" s="194"/>
      <c r="AM105" s="194"/>
      <c r="AN105" s="18"/>
      <c r="AO105" s="18"/>
      <c r="AP105" s="18"/>
      <c r="AQ105" s="18"/>
      <c r="AT105" s="18"/>
      <c r="AU105" s="18"/>
      <c r="AV105" s="17"/>
      <c r="AW105" s="17"/>
      <c r="AX105" s="195"/>
      <c r="AY105" s="132"/>
      <c r="BD105" s="200"/>
      <c r="BE105" s="200"/>
      <c r="BF105" s="200"/>
      <c r="BG105" s="84"/>
      <c r="BH105" s="84"/>
      <c r="BQ105" s="196"/>
      <c r="BR105" s="196"/>
      <c r="BS105" s="196"/>
      <c r="BT105" s="196"/>
      <c r="BU105" s="196"/>
      <c r="BV105" s="196"/>
      <c r="BW105" s="109"/>
      <c r="BX105" s="109"/>
      <c r="BY105" s="109"/>
      <c r="BZ105" s="133"/>
      <c r="CA105" s="109"/>
      <c r="CB105" s="109"/>
      <c r="CC105" s="134"/>
    </row>
    <row r="106" spans="2:81" s="6" customFormat="1" x14ac:dyDescent="0.2">
      <c r="B106" s="9"/>
      <c r="C106" s="193"/>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84"/>
      <c r="AA106" s="84"/>
      <c r="AB106" s="84"/>
      <c r="AC106" s="84"/>
      <c r="AD106" s="84"/>
      <c r="AE106" s="84"/>
      <c r="AF106" s="84"/>
      <c r="AG106" s="84"/>
      <c r="AH106" s="194"/>
      <c r="AI106" s="194"/>
      <c r="AJ106" s="194"/>
      <c r="AK106" s="194"/>
      <c r="AL106" s="194"/>
      <c r="AM106" s="194"/>
      <c r="AN106" s="18"/>
      <c r="AO106" s="18"/>
      <c r="AP106" s="18"/>
      <c r="AQ106" s="18"/>
      <c r="AT106" s="18"/>
      <c r="AU106" s="18"/>
      <c r="AV106" s="17"/>
      <c r="AW106" s="17"/>
      <c r="AX106" s="195"/>
      <c r="AY106" s="132"/>
      <c r="BD106" s="200"/>
      <c r="BE106" s="103"/>
      <c r="BF106" s="103"/>
      <c r="BG106" s="84"/>
      <c r="BH106" s="84"/>
      <c r="BQ106" s="196"/>
      <c r="BR106" s="196"/>
      <c r="BS106" s="196"/>
      <c r="BT106" s="196"/>
      <c r="BU106" s="196"/>
      <c r="BV106" s="196"/>
      <c r="BW106" s="138"/>
      <c r="BX106" s="138"/>
      <c r="BY106" s="138"/>
      <c r="BZ106" s="138"/>
      <c r="CA106" s="138"/>
      <c r="CB106" s="138"/>
      <c r="CC106" s="138"/>
    </row>
    <row r="107" spans="2:81" s="6" customFormat="1" x14ac:dyDescent="0.2">
      <c r="B107" s="9"/>
      <c r="C107" s="193"/>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84"/>
      <c r="AA107" s="84"/>
      <c r="AB107" s="84"/>
      <c r="AC107" s="84"/>
      <c r="AD107" s="84"/>
      <c r="AE107" s="84"/>
      <c r="AF107" s="84"/>
      <c r="AG107" s="84"/>
      <c r="AH107" s="194"/>
      <c r="AI107" s="194"/>
      <c r="AJ107" s="194"/>
      <c r="AK107" s="194"/>
      <c r="AL107" s="194"/>
      <c r="AM107" s="194"/>
      <c r="AN107" s="18"/>
      <c r="AO107" s="18"/>
      <c r="AP107" s="18"/>
      <c r="AQ107" s="18"/>
      <c r="AT107" s="18"/>
      <c r="AU107" s="18"/>
      <c r="AV107" s="17"/>
      <c r="AW107" s="17"/>
      <c r="AX107" s="195"/>
      <c r="AY107" s="132"/>
      <c r="BD107" s="200"/>
      <c r="BE107" s="200"/>
      <c r="BF107" s="200"/>
      <c r="BG107" s="84"/>
      <c r="BH107" s="84"/>
      <c r="BQ107" s="196"/>
      <c r="BR107" s="196"/>
      <c r="BS107" s="196"/>
      <c r="BT107" s="196"/>
      <c r="BU107" s="196"/>
      <c r="BV107" s="196"/>
      <c r="BW107" s="109"/>
      <c r="BX107" s="109"/>
      <c r="BY107" s="109"/>
      <c r="BZ107" s="133"/>
      <c r="CA107" s="109"/>
      <c r="CB107" s="109"/>
      <c r="CC107" s="134"/>
    </row>
    <row r="108" spans="2:81" s="6" customFormat="1" x14ac:dyDescent="0.2">
      <c r="B108" s="9"/>
      <c r="C108" s="193"/>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84"/>
      <c r="AA108" s="84"/>
      <c r="AB108" s="84"/>
      <c r="AC108" s="84"/>
      <c r="AD108" s="84"/>
      <c r="AE108" s="84"/>
      <c r="AF108" s="84"/>
      <c r="AG108" s="84"/>
      <c r="AH108" s="194"/>
      <c r="AN108" s="18"/>
      <c r="AO108" s="18"/>
      <c r="AP108" s="18"/>
      <c r="AQ108" s="18"/>
      <c r="AR108" s="18"/>
      <c r="AS108" s="18"/>
      <c r="AT108" s="18"/>
      <c r="AU108" s="18"/>
      <c r="AV108" s="17"/>
      <c r="AW108" s="17"/>
      <c r="AX108" s="195"/>
      <c r="AY108" s="132"/>
      <c r="BD108" s="200"/>
      <c r="BE108" s="200"/>
      <c r="BF108" s="200"/>
      <c r="BG108" s="84"/>
      <c r="BH108" s="84"/>
      <c r="BQ108" s="196"/>
      <c r="BR108" s="196"/>
      <c r="BS108" s="196"/>
      <c r="BT108" s="196"/>
      <c r="BU108" s="196"/>
      <c r="BV108" s="196"/>
      <c r="BW108" s="109"/>
      <c r="BX108" s="109"/>
      <c r="BY108" s="109"/>
      <c r="BZ108" s="133"/>
      <c r="CA108" s="109"/>
      <c r="CB108" s="109"/>
      <c r="CC108" s="134"/>
    </row>
    <row r="109" spans="2:81" s="6" customFormat="1" x14ac:dyDescent="0.2">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84"/>
      <c r="AA109" s="84"/>
      <c r="AB109" s="84"/>
      <c r="AC109" s="84"/>
      <c r="AD109" s="84"/>
      <c r="AE109" s="84"/>
      <c r="AF109" s="84"/>
      <c r="AG109" s="84"/>
      <c r="BG109" s="84"/>
      <c r="BQ109" s="190"/>
      <c r="BR109" s="190"/>
      <c r="BS109" s="190"/>
      <c r="BT109" s="190"/>
      <c r="BU109" s="190"/>
      <c r="BV109" s="190"/>
    </row>
    <row r="110" spans="2:81" s="6" customFormat="1" x14ac:dyDescent="0.2">
      <c r="Z110" s="84"/>
      <c r="AD110" s="84"/>
      <c r="AI110" s="83"/>
      <c r="AJ110" s="83"/>
      <c r="AK110" s="83"/>
      <c r="AL110" s="83"/>
      <c r="AM110" s="83"/>
      <c r="AN110" s="84"/>
      <c r="AP110" s="84"/>
      <c r="BG110" s="84"/>
    </row>
  </sheetData>
  <mergeCells count="79">
    <mergeCell ref="BD9:BF9"/>
    <mergeCell ref="CD3:CI3"/>
    <mergeCell ref="CJ3:CL3"/>
    <mergeCell ref="CD1:CL1"/>
    <mergeCell ref="CD2:CL2"/>
    <mergeCell ref="BD1:BH1"/>
    <mergeCell ref="BI3:BP3"/>
    <mergeCell ref="BI1:BP1"/>
    <mergeCell ref="CA2:CC2"/>
    <mergeCell ref="CA3:CC3"/>
    <mergeCell ref="BQ1:CC1"/>
    <mergeCell ref="BQ3:BR3"/>
    <mergeCell ref="BS3:BT3"/>
    <mergeCell ref="BU3:BV3"/>
    <mergeCell ref="BQ2:BV2"/>
    <mergeCell ref="BW3:BZ3"/>
    <mergeCell ref="BW2:BZ2"/>
    <mergeCell ref="AZ1:BC1"/>
    <mergeCell ref="AZ3:BC3"/>
    <mergeCell ref="AZ2:BC2"/>
    <mergeCell ref="BD2:BH2"/>
    <mergeCell ref="BI2:BP2"/>
    <mergeCell ref="BD3:BF3"/>
    <mergeCell ref="BG3:BH3"/>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CD5:CL5"/>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AJ5:AK5"/>
    <mergeCell ref="AL5:AM5"/>
    <mergeCell ref="BQ6:CC6"/>
    <mergeCell ref="BQ5:CC5"/>
    <mergeCell ref="BQ7:CC7"/>
    <mergeCell ref="AZ6:BC6"/>
    <mergeCell ref="AZ5:BC5"/>
    <mergeCell ref="BD5:BF5"/>
    <mergeCell ref="BG6:BH6"/>
    <mergeCell ref="BD6:BD7"/>
    <mergeCell ref="BE6:BE7"/>
    <mergeCell ref="BF6:BF7"/>
    <mergeCell ref="BG5:BH5"/>
    <mergeCell ref="BI5:BP5"/>
    <mergeCell ref="CD6:CI6"/>
    <mergeCell ref="CD8:CL8"/>
    <mergeCell ref="AL8:AM8"/>
    <mergeCell ref="AJ8:AK8"/>
    <mergeCell ref="AH8:AI8"/>
    <mergeCell ref="CJ6:CL6"/>
    <mergeCell ref="BD8:BF8"/>
    <mergeCell ref="BI6:BP6"/>
    <mergeCell ref="AR8:AS8"/>
    <mergeCell ref="AT8:AU8"/>
    <mergeCell ref="AV8:AW8"/>
    <mergeCell ref="AX7:AY8"/>
  </mergeCells>
  <hyperlinks>
    <hyperlink ref="AJ8" display="https://www.cms.gov/Research-Statistics-Data-and-Systems/Statistics-Trends-and-Reports/CMSProgramStatistics/2015/2015_Enrollment.htmlReports/CMSProgramStatistics/2014/2014_Enrollment.html#Medicare-Medicaid Enrollment Medicare Enrollment Dashboard Table 8 " xr:uid="{00000000-0004-0000-0300-000000000000}"/>
    <hyperlink ref="AL8" r:id="rId1" xr:uid="{00000000-0004-0000-0300-000001000000}"/>
    <hyperlink ref="AH8" r:id="rId2" xr:uid="{00000000-0004-0000-0300-000002000000}"/>
    <hyperlink ref="AR8" r:id="rId3" location="download-tab" xr:uid="{00000000-0004-0000-0300-000003000000}"/>
    <hyperlink ref="AT8" r:id="rId4" xr:uid="{00000000-0004-0000-0300-000004000000}"/>
    <hyperlink ref="AV8" r:id="rId5" xr:uid="{00000000-0004-0000-0300-000005000000}"/>
    <hyperlink ref="BD8" r:id="rId6" xr:uid="{00000000-0004-0000-0300-000006000000}"/>
    <hyperlink ref="CD8" r:id="rId7" xr:uid="{00000000-0004-0000-0300-000007000000}"/>
    <hyperlink ref="AJ9" r:id="rId8" xr:uid="{00000000-0004-0000-0300-000008000000}"/>
  </hyperlinks>
  <pageMargins left="0.7" right="0.7" top="0.75" bottom="0.75" header="0.3" footer="0.3"/>
  <pageSetup orientation="portrait" r:id="rId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BW115"/>
  <sheetViews>
    <sheetView zoomScale="80" zoomScaleNormal="80" workbookViewId="0">
      <pane xSplit="6" ySplit="8" topLeftCell="AB9" activePane="bottomRight" state="frozen"/>
      <selection pane="topRight" activeCell="G1" sqref="G1"/>
      <selection pane="bottomLeft" activeCell="A6" sqref="A6"/>
      <selection pane="bottomRight" activeCell="AN4" sqref="AN4"/>
    </sheetView>
  </sheetViews>
  <sheetFormatPr baseColWidth="10" defaultColWidth="8.83203125" defaultRowHeight="15" x14ac:dyDescent="0.2"/>
  <cols>
    <col min="1" max="1" width="19.1640625" style="83" bestFit="1" customWidth="1"/>
    <col min="2" max="2" width="14" style="83" bestFit="1" customWidth="1"/>
    <col min="3" max="3" width="19.5" style="83" customWidth="1"/>
    <col min="4" max="4" width="11.1640625" style="83" bestFit="1" customWidth="1"/>
    <col min="5" max="5" width="14.33203125" style="83" bestFit="1" customWidth="1"/>
    <col min="6" max="6" width="12.33203125" style="83" customWidth="1"/>
    <col min="7" max="7" width="8.83203125" style="83"/>
    <col min="8" max="8" width="11.1640625" style="83" bestFit="1" customWidth="1"/>
    <col min="9" max="9" width="8.83203125" style="83"/>
    <col min="10" max="12" width="10.1640625" style="83" bestFit="1" customWidth="1"/>
    <col min="13" max="18" width="10.1640625" style="83" customWidth="1"/>
    <col min="19" max="19" width="11.1640625" style="83" bestFit="1" customWidth="1"/>
    <col min="20" max="20" width="10.1640625" style="83" bestFit="1" customWidth="1"/>
    <col min="21" max="21" width="11.1640625" style="83" bestFit="1" customWidth="1"/>
    <col min="22" max="24" width="8.83203125" style="83"/>
    <col min="25" max="25" width="10" style="83" bestFit="1" customWidth="1"/>
    <col min="26" max="29" width="10" style="83" customWidth="1"/>
    <col min="30" max="31" width="8.83203125" style="83"/>
    <col min="32" max="32" width="12.5" style="83" bestFit="1" customWidth="1"/>
    <col min="33" max="33" width="12.5" style="83" customWidth="1"/>
    <col min="34" max="34" width="9.5" style="83" bestFit="1" customWidth="1"/>
    <col min="35" max="35" width="9.5" style="83" customWidth="1"/>
    <col min="36" max="36" width="8.83203125" style="83"/>
    <col min="37" max="37" width="12.1640625" style="83" customWidth="1"/>
    <col min="38" max="40" width="12.5" style="83" customWidth="1"/>
    <col min="41" max="41" width="13" style="83" customWidth="1"/>
    <col min="42" max="42" width="12.5" style="83" bestFit="1" customWidth="1"/>
    <col min="43" max="43" width="13.5" style="83" customWidth="1"/>
    <col min="44" max="44" width="16.83203125" style="83" customWidth="1"/>
    <col min="45" max="46" width="11.5" style="83" bestFit="1" customWidth="1"/>
    <col min="47" max="47" width="12.6640625" style="83" customWidth="1"/>
    <col min="48" max="48" width="13.33203125" style="83" customWidth="1"/>
    <col min="49" max="49" width="12.5" style="83" customWidth="1"/>
    <col min="50" max="50" width="11.5" style="83" customWidth="1"/>
    <col min="51" max="51" width="12.5" style="83" customWidth="1"/>
    <col min="52" max="52" width="13.1640625" style="83" customWidth="1"/>
    <col min="53" max="53" width="12.83203125" style="83" customWidth="1"/>
    <col min="54" max="54" width="12.33203125" style="83" customWidth="1"/>
    <col min="55" max="60" width="10.5" style="83" customWidth="1"/>
    <col min="61" max="61" width="21.83203125" style="83" customWidth="1"/>
    <col min="62" max="62" width="22" style="83" customWidth="1"/>
    <col min="63" max="63" width="14.33203125" style="83" customWidth="1"/>
    <col min="64" max="64" width="14.5" style="83" customWidth="1"/>
    <col min="65" max="65" width="15" style="83" customWidth="1"/>
    <col min="66" max="66" width="15.33203125" style="83" customWidth="1"/>
    <col min="67" max="67" width="14.5" style="83" customWidth="1"/>
    <col min="68" max="68" width="22.1640625" style="83" customWidth="1"/>
    <col min="69" max="69" width="25.83203125" style="83" customWidth="1"/>
    <col min="70" max="16384" width="8.83203125" style="83"/>
  </cols>
  <sheetData>
    <row r="1" spans="1:75" s="159" customFormat="1" x14ac:dyDescent="0.2">
      <c r="D1" s="265" t="s">
        <v>535</v>
      </c>
      <c r="E1" s="265"/>
      <c r="F1" s="265"/>
      <c r="G1" s="265"/>
      <c r="H1" s="265"/>
      <c r="I1" s="265"/>
      <c r="J1" s="265"/>
      <c r="K1" s="265"/>
      <c r="L1" s="265"/>
      <c r="M1" s="265"/>
      <c r="N1" s="265"/>
      <c r="O1" s="265"/>
      <c r="P1" s="265"/>
      <c r="Q1" s="265"/>
      <c r="R1" s="265"/>
      <c r="S1" s="265" t="s">
        <v>536</v>
      </c>
      <c r="T1" s="265"/>
      <c r="U1" s="265"/>
      <c r="V1" s="265"/>
      <c r="W1" s="265"/>
      <c r="X1" s="265"/>
      <c r="Y1" s="265"/>
      <c r="Z1" s="265"/>
      <c r="AA1" s="265"/>
      <c r="AB1" s="265"/>
      <c r="AC1" s="265"/>
      <c r="AD1" s="265" t="s">
        <v>537</v>
      </c>
      <c r="AE1" s="265"/>
      <c r="AF1" s="265"/>
      <c r="AG1" s="265"/>
      <c r="AH1" s="265"/>
      <c r="AI1" s="265"/>
      <c r="AJ1" s="265"/>
      <c r="AK1" s="265"/>
      <c r="AL1" s="265"/>
      <c r="AM1" s="265"/>
      <c r="AN1" s="323" t="s">
        <v>538</v>
      </c>
      <c r="AO1" s="323"/>
      <c r="AP1" s="323"/>
      <c r="AQ1" s="265" t="s">
        <v>539</v>
      </c>
      <c r="AR1" s="265"/>
      <c r="AS1" s="265"/>
      <c r="AT1" s="265"/>
      <c r="AU1" s="265"/>
      <c r="AV1" s="265"/>
      <c r="AW1" s="265"/>
      <c r="AX1" s="265"/>
      <c r="AY1" s="265"/>
      <c r="AZ1" s="265"/>
      <c r="BA1" s="265"/>
      <c r="BB1" s="265"/>
      <c r="BC1" s="265"/>
      <c r="BD1" s="265"/>
      <c r="BE1" s="265"/>
      <c r="BF1" s="265"/>
      <c r="BG1" s="265" t="s">
        <v>540</v>
      </c>
      <c r="BH1" s="265"/>
      <c r="BI1" s="265" t="s">
        <v>541</v>
      </c>
      <c r="BJ1" s="265"/>
      <c r="BK1" s="265"/>
      <c r="BL1" s="265"/>
      <c r="BM1" s="265"/>
      <c r="BN1" s="265" t="s">
        <v>542</v>
      </c>
      <c r="BO1" s="265"/>
      <c r="BP1" s="245"/>
      <c r="BQ1" s="245"/>
    </row>
    <row r="2" spans="1:75" s="159" customFormat="1" ht="96" x14ac:dyDescent="0.2">
      <c r="D2" s="265" t="s">
        <v>543</v>
      </c>
      <c r="E2" s="265"/>
      <c r="F2" s="265"/>
      <c r="G2" s="265"/>
      <c r="H2" s="265"/>
      <c r="I2" s="265"/>
      <c r="J2" s="265"/>
      <c r="K2" s="265"/>
      <c r="L2" s="265"/>
      <c r="M2" s="265"/>
      <c r="N2" s="265"/>
      <c r="O2" s="265"/>
      <c r="P2" s="265"/>
      <c r="Q2" s="265"/>
      <c r="R2" s="265"/>
      <c r="S2" s="265" t="s">
        <v>543</v>
      </c>
      <c r="T2" s="265"/>
      <c r="U2" s="265"/>
      <c r="V2" s="265"/>
      <c r="W2" s="265"/>
      <c r="X2" s="265"/>
      <c r="Y2" s="265"/>
      <c r="Z2" s="265"/>
      <c r="AA2" s="265"/>
      <c r="AB2" s="265"/>
      <c r="AC2" s="265"/>
      <c r="AD2" s="221" t="s">
        <v>544</v>
      </c>
      <c r="AE2" s="235"/>
      <c r="AF2" s="234" t="s">
        <v>545</v>
      </c>
      <c r="AG2" s="234"/>
      <c r="AH2" s="222"/>
      <c r="AI2" s="222"/>
      <c r="AJ2" s="222"/>
      <c r="AK2" s="222"/>
      <c r="AL2" s="265" t="s">
        <v>546</v>
      </c>
      <c r="AM2" s="265"/>
      <c r="AN2" s="300" t="s">
        <v>547</v>
      </c>
      <c r="AO2" s="300"/>
      <c r="AP2" s="300"/>
      <c r="AQ2" s="265" t="s">
        <v>548</v>
      </c>
      <c r="AR2" s="265"/>
      <c r="AS2" s="265"/>
      <c r="AT2" s="265"/>
      <c r="AU2" s="265"/>
      <c r="AV2" s="265"/>
      <c r="AW2" s="265"/>
      <c r="AX2" s="265"/>
      <c r="AY2" s="265"/>
      <c r="AZ2" s="265"/>
      <c r="BA2" s="265"/>
      <c r="BB2" s="265"/>
      <c r="BC2" s="265"/>
      <c r="BD2" s="265"/>
      <c r="BE2" s="265"/>
      <c r="BF2" s="265"/>
      <c r="BG2" s="265" t="s">
        <v>549</v>
      </c>
      <c r="BH2" s="265"/>
      <c r="BI2" s="265" t="s">
        <v>550</v>
      </c>
      <c r="BJ2" s="265"/>
      <c r="BK2" s="317" t="s">
        <v>551</v>
      </c>
      <c r="BL2" s="317"/>
      <c r="BM2" s="221" t="s">
        <v>552</v>
      </c>
      <c r="BN2" s="265" t="s">
        <v>553</v>
      </c>
      <c r="BO2" s="265"/>
      <c r="BP2" s="245"/>
      <c r="BQ2" s="245"/>
    </row>
    <row r="3" spans="1:75" s="159" customFormat="1" ht="35.25" customHeight="1" x14ac:dyDescent="0.2">
      <c r="A3" s="223"/>
      <c r="B3" s="223"/>
      <c r="C3" s="223"/>
      <c r="D3" s="331" t="s">
        <v>554</v>
      </c>
      <c r="E3" s="332"/>
      <c r="F3" s="332"/>
      <c r="G3" s="333" t="s">
        <v>555</v>
      </c>
      <c r="H3" s="333"/>
      <c r="I3" s="333"/>
      <c r="J3" s="333"/>
      <c r="K3" s="333"/>
      <c r="L3" s="333"/>
      <c r="M3" s="333" t="s">
        <v>556</v>
      </c>
      <c r="N3" s="333"/>
      <c r="O3" s="333"/>
      <c r="P3" s="333"/>
      <c r="Q3" s="333"/>
      <c r="R3" s="333"/>
      <c r="S3" s="331" t="s">
        <v>557</v>
      </c>
      <c r="T3" s="331"/>
      <c r="U3" s="331"/>
      <c r="V3" s="331"/>
      <c r="W3" s="331"/>
      <c r="X3" s="331"/>
      <c r="Y3" s="331"/>
      <c r="Z3" s="331" t="s">
        <v>558</v>
      </c>
      <c r="AA3" s="331"/>
      <c r="AB3" s="331"/>
      <c r="AC3" s="331"/>
      <c r="AD3" s="331" t="s">
        <v>559</v>
      </c>
      <c r="AE3" s="331"/>
      <c r="AF3" s="331"/>
      <c r="AG3" s="331"/>
      <c r="AH3" s="331"/>
      <c r="AI3" s="331"/>
      <c r="AJ3" s="331"/>
      <c r="AK3" s="331"/>
      <c r="AL3" s="332" t="s">
        <v>560</v>
      </c>
      <c r="AM3" s="332"/>
      <c r="AN3" s="333" t="s">
        <v>561</v>
      </c>
      <c r="AO3" s="333"/>
      <c r="AP3" s="166" t="s">
        <v>562</v>
      </c>
      <c r="AQ3" s="333" t="s">
        <v>563</v>
      </c>
      <c r="AR3" s="333"/>
      <c r="AS3" s="333"/>
      <c r="AT3" s="333"/>
      <c r="AU3" s="333"/>
      <c r="AV3" s="333"/>
      <c r="AW3" s="333"/>
      <c r="AX3" s="333"/>
      <c r="AY3" s="333"/>
      <c r="AZ3" s="333"/>
      <c r="BA3" s="224" t="s">
        <v>564</v>
      </c>
      <c r="BB3" s="224"/>
      <c r="BC3" s="224"/>
      <c r="BD3" s="224"/>
      <c r="BE3" s="224"/>
      <c r="BF3" s="224"/>
      <c r="BG3" s="331" t="s">
        <v>565</v>
      </c>
      <c r="BH3" s="331"/>
      <c r="BI3" s="290" t="s">
        <v>566</v>
      </c>
      <c r="BJ3" s="290"/>
      <c r="BK3" s="290" t="s">
        <v>567</v>
      </c>
      <c r="BL3" s="290"/>
      <c r="BM3" s="166" t="s">
        <v>568</v>
      </c>
      <c r="BN3" s="290" t="s">
        <v>569</v>
      </c>
      <c r="BO3" s="290"/>
    </row>
    <row r="4" spans="1:75" s="159" customFormat="1" ht="111.75" customHeight="1" x14ac:dyDescent="0.2">
      <c r="A4" s="144" t="s">
        <v>6</v>
      </c>
      <c r="B4" s="147" t="s">
        <v>7</v>
      </c>
      <c r="C4" s="144" t="s">
        <v>8</v>
      </c>
      <c r="D4" s="152" t="s">
        <v>9</v>
      </c>
      <c r="E4" s="151" t="s">
        <v>570</v>
      </c>
      <c r="F4" s="151" t="s">
        <v>571</v>
      </c>
      <c r="G4" s="184" t="s">
        <v>572</v>
      </c>
      <c r="H4" s="184" t="s">
        <v>573</v>
      </c>
      <c r="I4" s="184" t="s">
        <v>574</v>
      </c>
      <c r="J4" s="184" t="s">
        <v>575</v>
      </c>
      <c r="K4" s="184" t="s">
        <v>576</v>
      </c>
      <c r="L4" s="184" t="s">
        <v>577</v>
      </c>
      <c r="M4" s="184" t="s">
        <v>578</v>
      </c>
      <c r="N4" s="184" t="s">
        <v>579</v>
      </c>
      <c r="O4" s="184" t="s">
        <v>580</v>
      </c>
      <c r="P4" s="184" t="s">
        <v>581</v>
      </c>
      <c r="Q4" s="184" t="s">
        <v>582</v>
      </c>
      <c r="R4" s="184" t="s">
        <v>583</v>
      </c>
      <c r="S4" s="184" t="s">
        <v>584</v>
      </c>
      <c r="T4" s="184" t="s">
        <v>585</v>
      </c>
      <c r="U4" s="184" t="s">
        <v>586</v>
      </c>
      <c r="V4" s="184" t="s">
        <v>587</v>
      </c>
      <c r="W4" s="184" t="s">
        <v>588</v>
      </c>
      <c r="X4" s="184" t="s">
        <v>589</v>
      </c>
      <c r="Y4" s="184" t="s">
        <v>590</v>
      </c>
      <c r="Z4" s="184" t="s">
        <v>591</v>
      </c>
      <c r="AA4" s="184" t="s">
        <v>592</v>
      </c>
      <c r="AB4" s="184" t="s">
        <v>593</v>
      </c>
      <c r="AC4" s="184" t="s">
        <v>594</v>
      </c>
      <c r="AD4" s="151" t="s">
        <v>595</v>
      </c>
      <c r="AE4" s="151" t="s">
        <v>596</v>
      </c>
      <c r="AF4" s="149" t="s">
        <v>597</v>
      </c>
      <c r="AG4" s="149" t="s">
        <v>598</v>
      </c>
      <c r="AH4" s="149" t="s">
        <v>599</v>
      </c>
      <c r="AI4" s="149" t="s">
        <v>600</v>
      </c>
      <c r="AJ4" s="149" t="s">
        <v>601</v>
      </c>
      <c r="AK4" s="149" t="s">
        <v>602</v>
      </c>
      <c r="AL4" s="149" t="s">
        <v>603</v>
      </c>
      <c r="AM4" s="149" t="s">
        <v>604</v>
      </c>
      <c r="AN4" s="151" t="s">
        <v>9</v>
      </c>
      <c r="AO4" s="151" t="s">
        <v>605</v>
      </c>
      <c r="AP4" s="151" t="s">
        <v>606</v>
      </c>
      <c r="AQ4" s="149" t="s">
        <v>9</v>
      </c>
      <c r="AR4" s="149" t="s">
        <v>607</v>
      </c>
      <c r="AS4" s="149" t="s">
        <v>608</v>
      </c>
      <c r="AT4" s="149" t="s">
        <v>609</v>
      </c>
      <c r="AU4" s="149" t="s">
        <v>610</v>
      </c>
      <c r="AV4" s="149" t="s">
        <v>611</v>
      </c>
      <c r="AW4" s="149" t="s">
        <v>612</v>
      </c>
      <c r="AX4" s="149" t="s">
        <v>613</v>
      </c>
      <c r="AY4" s="149" t="s">
        <v>614</v>
      </c>
      <c r="AZ4" s="149" t="s">
        <v>615</v>
      </c>
      <c r="BA4" s="149" t="s">
        <v>616</v>
      </c>
      <c r="BB4" s="149" t="s">
        <v>617</v>
      </c>
      <c r="BC4" s="149" t="s">
        <v>618</v>
      </c>
      <c r="BD4" s="149" t="s">
        <v>619</v>
      </c>
      <c r="BE4" s="149" t="s">
        <v>620</v>
      </c>
      <c r="BF4" s="149" t="s">
        <v>621</v>
      </c>
      <c r="BG4" s="151" t="s">
        <v>622</v>
      </c>
      <c r="BH4" s="151" t="s">
        <v>623</v>
      </c>
      <c r="BI4" s="151" t="s">
        <v>624</v>
      </c>
      <c r="BJ4" s="151" t="s">
        <v>625</v>
      </c>
      <c r="BK4" s="151" t="s">
        <v>626</v>
      </c>
      <c r="BL4" s="151" t="s">
        <v>627</v>
      </c>
      <c r="BM4" s="151" t="s">
        <v>628</v>
      </c>
      <c r="BN4" s="149" t="s">
        <v>629</v>
      </c>
      <c r="BO4" s="149" t="s">
        <v>630</v>
      </c>
    </row>
    <row r="5" spans="1:75" s="159" customFormat="1" ht="72" customHeight="1" x14ac:dyDescent="0.2">
      <c r="A5" s="144"/>
      <c r="B5" s="147"/>
      <c r="C5" s="247" t="s">
        <v>55</v>
      </c>
      <c r="D5" s="152" t="s">
        <v>631</v>
      </c>
      <c r="E5" s="151" t="s">
        <v>632</v>
      </c>
      <c r="F5" s="151" t="s">
        <v>57</v>
      </c>
      <c r="G5" s="312" t="s">
        <v>633</v>
      </c>
      <c r="H5" s="312"/>
      <c r="I5" s="312"/>
      <c r="J5" s="312"/>
      <c r="K5" s="312"/>
      <c r="L5" s="312"/>
      <c r="M5" s="312" t="s">
        <v>57</v>
      </c>
      <c r="N5" s="312"/>
      <c r="O5" s="312"/>
      <c r="P5" s="312"/>
      <c r="Q5" s="312"/>
      <c r="R5" s="312"/>
      <c r="S5" s="312" t="s">
        <v>634</v>
      </c>
      <c r="T5" s="312"/>
      <c r="U5" s="312"/>
      <c r="V5" s="312"/>
      <c r="W5" s="312"/>
      <c r="X5" s="312"/>
      <c r="Y5" s="312"/>
      <c r="Z5" s="312" t="s">
        <v>57</v>
      </c>
      <c r="AA5" s="312"/>
      <c r="AB5" s="312"/>
      <c r="AC5" s="312"/>
      <c r="AD5" s="233" t="s">
        <v>635</v>
      </c>
      <c r="AE5" s="175" t="s">
        <v>636</v>
      </c>
      <c r="AF5" s="290" t="s">
        <v>637</v>
      </c>
      <c r="AG5" s="290"/>
      <c r="AH5" s="290"/>
      <c r="AI5" s="290"/>
      <c r="AJ5" s="290"/>
      <c r="AK5" s="290"/>
      <c r="AL5" s="149" t="s">
        <v>638</v>
      </c>
      <c r="AM5" s="149" t="s">
        <v>639</v>
      </c>
      <c r="AN5" s="252" t="s">
        <v>640</v>
      </c>
      <c r="AO5" s="252"/>
      <c r="AP5" s="252"/>
      <c r="AQ5" s="252" t="s">
        <v>641</v>
      </c>
      <c r="AR5" s="252"/>
      <c r="AS5" s="252"/>
      <c r="AT5" s="252"/>
      <c r="AU5" s="252"/>
      <c r="AV5" s="252"/>
      <c r="AW5" s="252"/>
      <c r="AX5" s="252"/>
      <c r="AY5" s="252"/>
      <c r="AZ5" s="252"/>
      <c r="BA5" s="252" t="s">
        <v>57</v>
      </c>
      <c r="BB5" s="252"/>
      <c r="BC5" s="252"/>
      <c r="BD5" s="252"/>
      <c r="BE5" s="252"/>
      <c r="BF5" s="252"/>
      <c r="BG5" s="151" t="s">
        <v>642</v>
      </c>
      <c r="BH5" s="151" t="s">
        <v>643</v>
      </c>
      <c r="BI5" s="252" t="s">
        <v>644</v>
      </c>
      <c r="BJ5" s="252"/>
      <c r="BK5" s="252" t="s">
        <v>645</v>
      </c>
      <c r="BL5" s="252"/>
      <c r="BM5" s="252" t="s">
        <v>646</v>
      </c>
      <c r="BN5" s="252" t="s">
        <v>647</v>
      </c>
      <c r="BO5" s="252"/>
    </row>
    <row r="6" spans="1:75" s="159" customFormat="1" ht="87" customHeight="1" x14ac:dyDescent="0.2">
      <c r="A6" s="144"/>
      <c r="B6" s="147"/>
      <c r="C6" s="247" t="s">
        <v>60</v>
      </c>
      <c r="D6" s="148" t="s">
        <v>648</v>
      </c>
      <c r="E6" s="149" t="s">
        <v>649</v>
      </c>
      <c r="F6" s="151" t="s">
        <v>650</v>
      </c>
      <c r="G6" s="312" t="s">
        <v>4</v>
      </c>
      <c r="H6" s="312"/>
      <c r="I6" s="312"/>
      <c r="J6" s="312"/>
      <c r="K6" s="312"/>
      <c r="L6" s="312"/>
      <c r="M6" s="312" t="s">
        <v>57</v>
      </c>
      <c r="N6" s="312"/>
      <c r="O6" s="312"/>
      <c r="P6" s="312"/>
      <c r="Q6" s="312"/>
      <c r="R6" s="312"/>
      <c r="S6" s="312" t="s">
        <v>651</v>
      </c>
      <c r="T6" s="312"/>
      <c r="U6" s="312"/>
      <c r="V6" s="312"/>
      <c r="W6" s="312"/>
      <c r="X6" s="312"/>
      <c r="Y6" s="312"/>
      <c r="Z6" s="312" t="s">
        <v>57</v>
      </c>
      <c r="AA6" s="312"/>
      <c r="AB6" s="312"/>
      <c r="AC6" s="312"/>
      <c r="AD6" s="149" t="s">
        <v>652</v>
      </c>
      <c r="AE6" s="149" t="s">
        <v>653</v>
      </c>
      <c r="AF6" s="149" t="s">
        <v>652</v>
      </c>
      <c r="AG6" s="149" t="s">
        <v>321</v>
      </c>
      <c r="AH6" s="305" t="s">
        <v>652</v>
      </c>
      <c r="AI6" s="306"/>
      <c r="AJ6" s="306"/>
      <c r="AK6" s="307"/>
      <c r="AL6" s="149" t="s">
        <v>654</v>
      </c>
      <c r="AM6" s="149" t="s">
        <v>655</v>
      </c>
      <c r="AN6" s="252" t="s">
        <v>656</v>
      </c>
      <c r="AO6" s="252"/>
      <c r="AP6" s="252"/>
      <c r="AQ6" s="149" t="s">
        <v>657</v>
      </c>
      <c r="AR6" s="149" t="s">
        <v>657</v>
      </c>
      <c r="AS6" s="252" t="s">
        <v>657</v>
      </c>
      <c r="AT6" s="252"/>
      <c r="AU6" s="252"/>
      <c r="AV6" s="252"/>
      <c r="AW6" s="252"/>
      <c r="AX6" s="252"/>
      <c r="AY6" s="252"/>
      <c r="AZ6" s="252"/>
      <c r="BA6" s="252" t="s">
        <v>57</v>
      </c>
      <c r="BB6" s="252"/>
      <c r="BC6" s="252"/>
      <c r="BD6" s="252"/>
      <c r="BE6" s="252"/>
      <c r="BF6" s="252"/>
      <c r="BG6" s="252" t="s">
        <v>658</v>
      </c>
      <c r="BH6" s="252"/>
      <c r="BI6" s="252" t="s">
        <v>657</v>
      </c>
      <c r="BJ6" s="252"/>
      <c r="BK6" s="151" t="s">
        <v>659</v>
      </c>
      <c r="BL6" s="151" t="s">
        <v>660</v>
      </c>
      <c r="BM6" s="252"/>
      <c r="BN6" s="252" t="s">
        <v>661</v>
      </c>
      <c r="BO6" s="252"/>
    </row>
    <row r="7" spans="1:75" s="159" customFormat="1" ht="68.25" customHeight="1" x14ac:dyDescent="0.2">
      <c r="A7" s="144"/>
      <c r="B7" s="147"/>
      <c r="C7" s="247" t="s">
        <v>326</v>
      </c>
      <c r="D7" s="159" t="s">
        <v>327</v>
      </c>
      <c r="E7" s="159" t="s">
        <v>662</v>
      </c>
      <c r="F7" s="151" t="e">
        <f>D7-E7</f>
        <v>#VALUE!</v>
      </c>
      <c r="G7" s="159" t="s">
        <v>332</v>
      </c>
      <c r="H7" s="159" t="s">
        <v>663</v>
      </c>
      <c r="I7" s="159" t="s">
        <v>664</v>
      </c>
      <c r="J7" s="159" t="s">
        <v>665</v>
      </c>
      <c r="K7" s="159" t="s">
        <v>666</v>
      </c>
      <c r="L7" s="159" t="s">
        <v>667</v>
      </c>
      <c r="M7" s="225" t="e">
        <f t="shared" ref="M7:N7" si="0">G7/E7*100</f>
        <v>#VALUE!</v>
      </c>
      <c r="N7" s="225" t="e">
        <f t="shared" si="0"/>
        <v>#VALUE!</v>
      </c>
      <c r="O7" s="225" t="e">
        <f t="shared" ref="O7:P7" si="1">I7/E7*100</f>
        <v>#VALUE!</v>
      </c>
      <c r="P7" s="225" t="e">
        <f t="shared" si="1"/>
        <v>#VALUE!</v>
      </c>
      <c r="Q7" s="225" t="e">
        <f t="shared" ref="Q7:R7" si="2">K7/E7*100</f>
        <v>#VALUE!</v>
      </c>
      <c r="R7" s="225" t="e">
        <f t="shared" si="2"/>
        <v>#VALUE!</v>
      </c>
      <c r="S7" s="159" t="s">
        <v>668</v>
      </c>
      <c r="T7" s="159" t="s">
        <v>666</v>
      </c>
      <c r="U7" s="159" t="s">
        <v>669</v>
      </c>
      <c r="V7" s="159" t="s">
        <v>667</v>
      </c>
      <c r="W7" s="159" t="s">
        <v>670</v>
      </c>
      <c r="X7" s="159" t="s">
        <v>671</v>
      </c>
      <c r="Y7" s="159" t="s">
        <v>672</v>
      </c>
      <c r="Z7" s="161" t="e">
        <f>V7/T7*100</f>
        <v>#VALUE!</v>
      </c>
      <c r="AA7" s="161" t="e">
        <f>X7/U7*100</f>
        <v>#VALUE!</v>
      </c>
      <c r="AB7" s="161" t="e">
        <f>W7/T7*100</f>
        <v>#VALUE!</v>
      </c>
      <c r="AC7" s="161" t="e">
        <f>Y7/U7*100</f>
        <v>#VALUE!</v>
      </c>
      <c r="AD7" s="149" t="s">
        <v>673</v>
      </c>
      <c r="AE7" s="149" t="s">
        <v>336</v>
      </c>
      <c r="AF7" s="149"/>
      <c r="AG7" s="149" t="e">
        <f>AF7/AE7*100</f>
        <v>#VALUE!</v>
      </c>
      <c r="AH7" s="149"/>
      <c r="AI7" s="149"/>
      <c r="AJ7" s="149"/>
      <c r="AK7" s="149"/>
      <c r="AL7" s="226" t="e">
        <f>(AH8+#REF!+AB7+Z7+D8+F8+H8+J8)/#REF!*100</f>
        <v>#REF!</v>
      </c>
      <c r="AM7" s="227" t="e">
        <f>(Z7+AB7+#REF!+AH8)/N8*100</f>
        <v>#VALUE!</v>
      </c>
      <c r="AN7" s="290" t="s">
        <v>674</v>
      </c>
      <c r="AO7" s="290"/>
      <c r="AP7" s="290"/>
      <c r="AQ7" s="159" t="s">
        <v>327</v>
      </c>
      <c r="AR7" s="159" t="s">
        <v>328</v>
      </c>
      <c r="AS7" s="159" t="s">
        <v>329</v>
      </c>
      <c r="AT7" s="159" t="s">
        <v>332</v>
      </c>
      <c r="AU7" s="159" t="s">
        <v>663</v>
      </c>
      <c r="AV7" s="159" t="s">
        <v>675</v>
      </c>
      <c r="AW7" s="159" t="s">
        <v>664</v>
      </c>
      <c r="AX7" s="159" t="s">
        <v>665</v>
      </c>
      <c r="AY7" s="159" t="s">
        <v>668</v>
      </c>
      <c r="AZ7" s="159" t="s">
        <v>666</v>
      </c>
      <c r="BA7" s="225" t="e">
        <f>AS7/C8*100</f>
        <v>#VALUE!</v>
      </c>
      <c r="BB7" s="161" t="e">
        <f>AT7/D8*100</f>
        <v>#VALUE!</v>
      </c>
      <c r="BC7" s="161" t="e">
        <f>AV7/C8*100</f>
        <v>#VALUE!</v>
      </c>
      <c r="BD7" s="161" t="e">
        <f>AW7/D8*100</f>
        <v>#VALUE!</v>
      </c>
      <c r="BE7" s="161" t="e">
        <f>AY7/C8*100</f>
        <v>#VALUE!</v>
      </c>
      <c r="BF7" s="161" t="e">
        <f>AZ7/D8*100</f>
        <v>#VALUE!</v>
      </c>
      <c r="BG7" s="159" t="s">
        <v>676</v>
      </c>
      <c r="BH7" s="159" t="s">
        <v>177</v>
      </c>
      <c r="BI7" s="159" t="s">
        <v>328</v>
      </c>
      <c r="BJ7" s="159" t="s">
        <v>663</v>
      </c>
      <c r="BK7" s="252" t="s">
        <v>677</v>
      </c>
      <c r="BL7" s="252"/>
      <c r="BM7" s="149" t="s">
        <v>678</v>
      </c>
      <c r="BN7" s="159" t="s">
        <v>679</v>
      </c>
      <c r="BO7" s="159" t="s">
        <v>77</v>
      </c>
    </row>
    <row r="8" spans="1:75" s="159" customFormat="1" ht="47.25" customHeight="1" x14ac:dyDescent="0.2">
      <c r="A8" s="160"/>
      <c r="B8" s="160"/>
      <c r="C8" s="247" t="s">
        <v>342</v>
      </c>
      <c r="M8" s="225"/>
      <c r="N8" s="225"/>
      <c r="O8" s="225"/>
      <c r="P8" s="225"/>
      <c r="Q8" s="225"/>
      <c r="R8" s="225"/>
      <c r="Z8" s="161"/>
      <c r="AA8" s="161"/>
      <c r="AB8" s="161"/>
      <c r="AC8" s="161"/>
      <c r="AD8" s="228" t="s">
        <v>680</v>
      </c>
      <c r="AE8" s="228"/>
      <c r="AF8" s="311" t="s">
        <v>681</v>
      </c>
      <c r="AG8" s="311"/>
      <c r="AH8" s="311"/>
      <c r="AI8" s="311"/>
      <c r="AJ8" s="311"/>
      <c r="AK8" s="311"/>
      <c r="AN8" s="311" t="s">
        <v>682</v>
      </c>
      <c r="AO8" s="311"/>
      <c r="AP8" s="311"/>
      <c r="BA8" s="161"/>
      <c r="BB8" s="161"/>
      <c r="BC8" s="161"/>
      <c r="BD8" s="161"/>
      <c r="BE8" s="161"/>
      <c r="BF8" s="161"/>
      <c r="BK8" s="229"/>
      <c r="BL8" s="229"/>
      <c r="BM8" s="230"/>
      <c r="BP8" s="230"/>
      <c r="BQ8" s="230"/>
      <c r="BR8" s="230"/>
      <c r="BS8" s="230"/>
      <c r="BU8" s="231"/>
      <c r="BV8" s="230"/>
      <c r="BW8" s="232"/>
    </row>
    <row r="9" spans="1:75" s="6" customFormat="1" x14ac:dyDescent="0.2">
      <c r="A9" s="9"/>
      <c r="B9" s="9"/>
      <c r="M9" s="24"/>
      <c r="N9" s="24"/>
      <c r="O9" s="24"/>
      <c r="P9" s="24"/>
      <c r="Q9" s="24"/>
      <c r="R9" s="24"/>
      <c r="Z9" s="84"/>
      <c r="AA9" s="84"/>
      <c r="AB9" s="84"/>
      <c r="AC9" s="84"/>
      <c r="AD9" s="214"/>
      <c r="AE9" s="214"/>
      <c r="AF9" s="9"/>
      <c r="AG9" s="9"/>
      <c r="AH9" s="9"/>
      <c r="AI9" s="207"/>
      <c r="AJ9" s="84"/>
      <c r="AK9" s="107"/>
      <c r="AL9" s="195"/>
      <c r="AM9" s="208"/>
      <c r="AN9" s="209"/>
      <c r="AO9" s="209"/>
      <c r="AP9" s="210"/>
      <c r="BA9" s="24"/>
      <c r="BB9" s="84"/>
      <c r="BC9" s="84"/>
      <c r="BD9" s="84"/>
      <c r="BE9" s="84"/>
      <c r="BF9" s="84"/>
      <c r="BK9" s="211"/>
      <c r="BL9" s="211"/>
      <c r="BM9" s="212"/>
      <c r="BP9" s="212"/>
      <c r="BQ9" s="212"/>
      <c r="BR9" s="212"/>
      <c r="BS9" s="212"/>
      <c r="BT9" s="215"/>
      <c r="BU9" s="213"/>
      <c r="BV9" s="212"/>
      <c r="BW9" s="206"/>
    </row>
    <row r="10" spans="1:75" s="6" customFormat="1" x14ac:dyDescent="0.2">
      <c r="A10" s="9"/>
      <c r="B10" s="9"/>
      <c r="M10" s="24"/>
      <c r="N10" s="24"/>
      <c r="O10" s="24"/>
      <c r="P10" s="24"/>
      <c r="Q10" s="24"/>
      <c r="R10" s="24"/>
      <c r="Z10" s="84"/>
      <c r="AA10" s="84"/>
      <c r="AB10" s="84"/>
      <c r="AC10" s="84"/>
      <c r="AD10" s="214"/>
      <c r="AE10" s="214"/>
      <c r="AF10" s="9"/>
      <c r="AG10" s="9"/>
      <c r="AH10" s="9"/>
      <c r="AI10" s="107"/>
      <c r="AJ10" s="84"/>
      <c r="AK10" s="107"/>
      <c r="AL10" s="195"/>
      <c r="AM10" s="208"/>
      <c r="AN10" s="209"/>
      <c r="AO10" s="209"/>
      <c r="AP10" s="210"/>
      <c r="BA10" s="24"/>
      <c r="BB10" s="84"/>
      <c r="BC10" s="84"/>
      <c r="BD10" s="84"/>
      <c r="BE10" s="84"/>
      <c r="BF10" s="84"/>
      <c r="BK10" s="211"/>
      <c r="BL10" s="211"/>
      <c r="BM10" s="212"/>
      <c r="BP10" s="212"/>
      <c r="BQ10" s="212"/>
      <c r="BR10" s="212"/>
      <c r="BS10" s="212"/>
      <c r="BT10" s="215"/>
      <c r="BU10" s="213"/>
      <c r="BV10" s="212"/>
      <c r="BW10" s="206"/>
    </row>
    <row r="11" spans="1:75" s="6" customFormat="1" x14ac:dyDescent="0.2">
      <c r="A11" s="9"/>
      <c r="B11" s="9"/>
      <c r="M11" s="24"/>
      <c r="N11" s="24"/>
      <c r="O11" s="24"/>
      <c r="P11" s="24"/>
      <c r="Q11" s="24"/>
      <c r="R11" s="24"/>
      <c r="Z11" s="84"/>
      <c r="AA11" s="84"/>
      <c r="AB11" s="84"/>
      <c r="AC11" s="84"/>
      <c r="AD11" s="214"/>
      <c r="AE11" s="214"/>
      <c r="AF11" s="9"/>
      <c r="AG11" s="9"/>
      <c r="AH11" s="9"/>
      <c r="AI11" s="107"/>
      <c r="AJ11" s="84"/>
      <c r="AK11" s="107"/>
      <c r="AL11" s="195"/>
      <c r="AM11" s="208"/>
      <c r="AN11" s="209"/>
      <c r="AO11" s="209"/>
      <c r="AP11" s="210"/>
      <c r="BA11" s="24"/>
      <c r="BB11" s="84"/>
      <c r="BC11" s="84"/>
      <c r="BD11" s="84"/>
      <c r="BE11" s="84"/>
      <c r="BF11" s="84"/>
      <c r="BK11" s="211"/>
      <c r="BL11" s="211"/>
      <c r="BM11" s="212"/>
      <c r="BP11" s="212"/>
      <c r="BQ11" s="212"/>
      <c r="BR11" s="212"/>
      <c r="BS11" s="212"/>
      <c r="BT11" s="215"/>
      <c r="BU11" s="213"/>
      <c r="BV11" s="212"/>
      <c r="BW11" s="206"/>
    </row>
    <row r="12" spans="1:75" s="6" customFormat="1" x14ac:dyDescent="0.2">
      <c r="A12" s="9"/>
      <c r="B12" s="9"/>
      <c r="M12" s="24"/>
      <c r="N12" s="24"/>
      <c r="O12" s="24"/>
      <c r="P12" s="24"/>
      <c r="Q12" s="24"/>
      <c r="R12" s="24"/>
      <c r="Z12" s="84"/>
      <c r="AA12" s="84"/>
      <c r="AB12" s="84"/>
      <c r="AC12" s="84"/>
      <c r="AD12" s="214"/>
      <c r="AE12" s="214"/>
      <c r="AF12" s="9"/>
      <c r="AG12" s="9"/>
      <c r="AH12" s="9"/>
      <c r="AI12" s="107"/>
      <c r="AJ12" s="84"/>
      <c r="AK12" s="107"/>
      <c r="AL12" s="195"/>
      <c r="AM12" s="208"/>
      <c r="AN12" s="209"/>
      <c r="AO12" s="209"/>
      <c r="AP12" s="210"/>
      <c r="BA12" s="24"/>
      <c r="BB12" s="84"/>
      <c r="BC12" s="84"/>
      <c r="BD12" s="84"/>
      <c r="BE12" s="84"/>
      <c r="BF12" s="84"/>
      <c r="BK12" s="211"/>
      <c r="BL12" s="211"/>
      <c r="BM12" s="212"/>
      <c r="BP12" s="212"/>
      <c r="BQ12" s="212"/>
      <c r="BR12" s="212"/>
      <c r="BS12" s="212"/>
      <c r="BT12" s="215"/>
      <c r="BU12" s="213"/>
      <c r="BV12" s="212"/>
      <c r="BW12" s="206"/>
    </row>
    <row r="13" spans="1:75" s="6" customFormat="1" x14ac:dyDescent="0.2">
      <c r="A13" s="9"/>
      <c r="B13" s="9"/>
      <c r="M13" s="24"/>
      <c r="N13" s="24"/>
      <c r="O13" s="24"/>
      <c r="P13" s="24"/>
      <c r="Q13" s="24"/>
      <c r="R13" s="24"/>
      <c r="Z13" s="84"/>
      <c r="AA13" s="84"/>
      <c r="AB13" s="84"/>
      <c r="AC13" s="84"/>
      <c r="AD13" s="214"/>
      <c r="AE13" s="214"/>
      <c r="AF13" s="9"/>
      <c r="AG13" s="9"/>
      <c r="AH13" s="9"/>
      <c r="AI13" s="107"/>
      <c r="AJ13" s="84"/>
      <c r="AK13" s="107"/>
      <c r="AL13" s="195"/>
      <c r="AM13" s="208"/>
      <c r="AN13" s="209"/>
      <c r="AO13" s="209"/>
      <c r="AP13" s="210"/>
      <c r="BA13" s="24"/>
      <c r="BB13" s="84"/>
      <c r="BC13" s="84"/>
      <c r="BD13" s="84"/>
      <c r="BE13" s="84"/>
      <c r="BF13" s="84"/>
      <c r="BK13" s="211"/>
      <c r="BL13" s="211"/>
      <c r="BM13" s="212"/>
      <c r="BP13" s="212"/>
      <c r="BQ13" s="212"/>
      <c r="BR13" s="212"/>
      <c r="BS13" s="212"/>
      <c r="BT13" s="215"/>
      <c r="BU13" s="213"/>
      <c r="BV13" s="212"/>
      <c r="BW13" s="206"/>
    </row>
    <row r="14" spans="1:75" s="6" customFormat="1" x14ac:dyDescent="0.2">
      <c r="A14" s="9"/>
      <c r="B14" s="9"/>
      <c r="M14" s="24"/>
      <c r="N14" s="24"/>
      <c r="O14" s="24"/>
      <c r="P14" s="24"/>
      <c r="Q14" s="24"/>
      <c r="R14" s="24"/>
      <c r="Z14" s="84"/>
      <c r="AA14" s="84"/>
      <c r="AB14" s="84"/>
      <c r="AC14" s="84"/>
      <c r="AD14" s="214"/>
      <c r="AE14" s="214"/>
      <c r="AF14" s="9"/>
      <c r="AG14" s="9"/>
      <c r="AH14" s="9"/>
      <c r="AI14" s="107"/>
      <c r="AJ14" s="84"/>
      <c r="AK14" s="107"/>
      <c r="AL14" s="195"/>
      <c r="AM14" s="208"/>
      <c r="AN14" s="209"/>
      <c r="AO14" s="209"/>
      <c r="AP14" s="210"/>
      <c r="BA14" s="24"/>
      <c r="BB14" s="84"/>
      <c r="BC14" s="84"/>
      <c r="BD14" s="84"/>
      <c r="BE14" s="84"/>
      <c r="BF14" s="84"/>
      <c r="BK14" s="211"/>
      <c r="BL14" s="211"/>
      <c r="BM14" s="212"/>
      <c r="BP14" s="212"/>
      <c r="BQ14" s="212"/>
      <c r="BR14" s="212"/>
      <c r="BS14" s="212"/>
      <c r="BT14" s="215"/>
      <c r="BU14" s="213"/>
      <c r="BV14" s="212"/>
      <c r="BW14" s="206"/>
    </row>
    <row r="15" spans="1:75" s="6" customFormat="1" x14ac:dyDescent="0.2">
      <c r="A15" s="9"/>
      <c r="B15" s="9"/>
      <c r="M15" s="24"/>
      <c r="N15" s="24"/>
      <c r="O15" s="24"/>
      <c r="P15" s="24"/>
      <c r="Q15" s="24"/>
      <c r="R15" s="24"/>
      <c r="Z15" s="84"/>
      <c r="AA15" s="84"/>
      <c r="AB15" s="84"/>
      <c r="AC15" s="84"/>
      <c r="AD15" s="214"/>
      <c r="AE15" s="214"/>
      <c r="AF15" s="9"/>
      <c r="AG15" s="9"/>
      <c r="AH15" s="9"/>
      <c r="AI15" s="107"/>
      <c r="AJ15" s="84"/>
      <c r="AK15" s="107"/>
      <c r="AL15" s="195"/>
      <c r="AM15" s="208"/>
      <c r="AN15" s="209"/>
      <c r="AO15" s="209"/>
      <c r="AP15" s="210"/>
      <c r="BA15" s="24"/>
      <c r="BB15" s="84"/>
      <c r="BC15" s="84"/>
      <c r="BD15" s="84"/>
      <c r="BE15" s="84"/>
      <c r="BF15" s="84"/>
      <c r="BK15" s="211"/>
      <c r="BL15" s="211"/>
      <c r="BM15" s="212"/>
      <c r="BP15" s="212"/>
      <c r="BQ15" s="212"/>
      <c r="BR15" s="212"/>
      <c r="BS15" s="212"/>
      <c r="BT15" s="215"/>
      <c r="BU15" s="213"/>
      <c r="BV15" s="212"/>
      <c r="BW15" s="206"/>
    </row>
    <row r="16" spans="1:75" s="6" customFormat="1" x14ac:dyDescent="0.2">
      <c r="A16" s="9"/>
      <c r="B16" s="9"/>
      <c r="M16" s="24"/>
      <c r="N16" s="24"/>
      <c r="O16" s="24"/>
      <c r="P16" s="24"/>
      <c r="Q16" s="24"/>
      <c r="R16" s="24"/>
      <c r="Z16" s="84"/>
      <c r="AA16" s="84"/>
      <c r="AB16" s="84"/>
      <c r="AC16" s="84"/>
      <c r="AD16" s="214"/>
      <c r="AE16" s="214"/>
      <c r="AF16" s="9"/>
      <c r="AG16" s="9"/>
      <c r="AH16" s="9"/>
      <c r="AI16" s="107"/>
      <c r="AJ16" s="84"/>
      <c r="AK16" s="107"/>
      <c r="AL16" s="195"/>
      <c r="AM16" s="208"/>
      <c r="AN16" s="209"/>
      <c r="AO16" s="209"/>
      <c r="AP16" s="210"/>
      <c r="BA16" s="24"/>
      <c r="BB16" s="84"/>
      <c r="BC16" s="84"/>
      <c r="BD16" s="84"/>
      <c r="BE16" s="84"/>
      <c r="BF16" s="84"/>
      <c r="BK16" s="211"/>
      <c r="BL16" s="211"/>
      <c r="BM16" s="212"/>
      <c r="BP16" s="212"/>
      <c r="BQ16" s="212"/>
      <c r="BR16" s="212"/>
      <c r="BS16" s="212"/>
      <c r="BT16" s="215"/>
      <c r="BU16" s="213"/>
      <c r="BV16" s="212"/>
      <c r="BW16" s="206"/>
    </row>
    <row r="17" spans="1:75" s="6" customFormat="1" x14ac:dyDescent="0.2">
      <c r="A17" s="9"/>
      <c r="B17" s="9"/>
      <c r="M17" s="24"/>
      <c r="N17" s="24"/>
      <c r="O17" s="24"/>
      <c r="P17" s="24"/>
      <c r="Q17" s="24"/>
      <c r="R17" s="24"/>
      <c r="Z17" s="84"/>
      <c r="AA17" s="84"/>
      <c r="AB17" s="84"/>
      <c r="AC17" s="84"/>
      <c r="AD17" s="214"/>
      <c r="AE17" s="214"/>
      <c r="AF17" s="9"/>
      <c r="AG17" s="9"/>
      <c r="AH17" s="9"/>
      <c r="AI17" s="107"/>
      <c r="AJ17" s="84"/>
      <c r="AK17" s="107"/>
      <c r="AL17" s="195"/>
      <c r="AM17" s="208"/>
      <c r="AN17" s="209"/>
      <c r="AO17" s="209"/>
      <c r="AP17" s="210"/>
      <c r="BA17" s="24"/>
      <c r="BB17" s="84"/>
      <c r="BC17" s="84"/>
      <c r="BD17" s="84"/>
      <c r="BE17" s="84"/>
      <c r="BF17" s="84"/>
      <c r="BK17" s="211"/>
      <c r="BL17" s="211"/>
      <c r="BM17" s="212"/>
      <c r="BP17" s="212"/>
      <c r="BQ17" s="212"/>
      <c r="BR17" s="212"/>
      <c r="BS17" s="212"/>
      <c r="BT17" s="215"/>
      <c r="BU17" s="213"/>
      <c r="BV17" s="212"/>
      <c r="BW17" s="206"/>
    </row>
    <row r="18" spans="1:75" s="6" customFormat="1" x14ac:dyDescent="0.2">
      <c r="A18" s="9"/>
      <c r="B18" s="9"/>
      <c r="M18" s="24"/>
      <c r="N18" s="24"/>
      <c r="O18" s="24"/>
      <c r="P18" s="24"/>
      <c r="Q18" s="24"/>
      <c r="R18" s="24"/>
      <c r="Z18" s="84"/>
      <c r="AA18" s="84"/>
      <c r="AB18" s="84"/>
      <c r="AC18" s="84"/>
      <c r="AD18" s="214"/>
      <c r="AE18" s="214"/>
      <c r="AF18" s="9"/>
      <c r="AG18" s="9"/>
      <c r="AH18" s="9"/>
      <c r="AI18" s="107"/>
      <c r="AJ18" s="84"/>
      <c r="AK18" s="107"/>
      <c r="AL18" s="195"/>
      <c r="AM18" s="208"/>
      <c r="AN18" s="209"/>
      <c r="AO18" s="209"/>
      <c r="AP18" s="210"/>
      <c r="BA18" s="24"/>
      <c r="BB18" s="84"/>
      <c r="BC18" s="84"/>
      <c r="BD18" s="84"/>
      <c r="BE18" s="84"/>
      <c r="BF18" s="84"/>
      <c r="BK18" s="211"/>
      <c r="BL18" s="211"/>
      <c r="BM18" s="212"/>
      <c r="BP18" s="212"/>
      <c r="BQ18" s="212"/>
      <c r="BR18" s="212"/>
      <c r="BS18" s="212"/>
      <c r="BT18" s="215"/>
      <c r="BU18" s="213"/>
      <c r="BV18" s="212"/>
      <c r="BW18" s="206"/>
    </row>
    <row r="19" spans="1:75" s="6" customFormat="1" x14ac:dyDescent="0.2">
      <c r="A19" s="9"/>
      <c r="B19" s="9"/>
      <c r="M19" s="24"/>
      <c r="N19" s="24"/>
      <c r="O19" s="24"/>
      <c r="P19" s="24"/>
      <c r="Q19" s="24"/>
      <c r="R19" s="24"/>
      <c r="Z19" s="84"/>
      <c r="AA19" s="84"/>
      <c r="AB19" s="84"/>
      <c r="AC19" s="84"/>
      <c r="AD19" s="214"/>
      <c r="AE19" s="214"/>
      <c r="AF19" s="9"/>
      <c r="AG19" s="9"/>
      <c r="AH19" s="9"/>
      <c r="AI19" s="107"/>
      <c r="AJ19" s="84"/>
      <c r="AK19" s="107"/>
      <c r="AL19" s="195"/>
      <c r="AM19" s="208"/>
      <c r="AN19" s="209"/>
      <c r="AO19" s="209"/>
      <c r="AP19" s="210"/>
      <c r="BA19" s="24"/>
      <c r="BB19" s="84"/>
      <c r="BC19" s="84"/>
      <c r="BD19" s="84"/>
      <c r="BE19" s="84"/>
      <c r="BF19" s="84"/>
      <c r="BK19" s="211"/>
      <c r="BL19" s="211"/>
      <c r="BM19" s="212"/>
      <c r="BP19" s="212"/>
      <c r="BQ19" s="212"/>
      <c r="BR19" s="212"/>
      <c r="BS19" s="212"/>
      <c r="BT19" s="215"/>
      <c r="BU19" s="213"/>
      <c r="BV19" s="212"/>
      <c r="BW19" s="206"/>
    </row>
    <row r="20" spans="1:75" s="6" customFormat="1" x14ac:dyDescent="0.2">
      <c r="A20" s="9"/>
      <c r="B20" s="9"/>
      <c r="M20" s="24"/>
      <c r="N20" s="24"/>
      <c r="O20" s="24"/>
      <c r="P20" s="24"/>
      <c r="Q20" s="24"/>
      <c r="R20" s="24"/>
      <c r="Z20" s="84"/>
      <c r="AA20" s="84"/>
      <c r="AB20" s="84"/>
      <c r="AC20" s="84"/>
      <c r="AD20" s="214"/>
      <c r="AE20" s="214"/>
      <c r="AF20" s="9"/>
      <c r="AG20" s="9"/>
      <c r="AH20" s="9"/>
      <c r="AI20" s="107"/>
      <c r="AJ20" s="84"/>
      <c r="AK20" s="107"/>
      <c r="AL20" s="195"/>
      <c r="AM20" s="208"/>
      <c r="AN20" s="209"/>
      <c r="AO20" s="209"/>
      <c r="AP20" s="210"/>
      <c r="BA20" s="24"/>
      <c r="BB20" s="84"/>
      <c r="BC20" s="84"/>
      <c r="BD20" s="84"/>
      <c r="BE20" s="84"/>
      <c r="BF20" s="84"/>
      <c r="BK20" s="211"/>
      <c r="BL20" s="211"/>
      <c r="BM20" s="212"/>
      <c r="BP20" s="212"/>
      <c r="BQ20" s="212"/>
      <c r="BR20" s="212"/>
      <c r="BS20" s="212"/>
      <c r="BT20" s="215"/>
      <c r="BU20" s="213"/>
      <c r="BV20" s="212"/>
      <c r="BW20" s="206"/>
    </row>
    <row r="21" spans="1:75" s="6" customFormat="1" x14ac:dyDescent="0.2">
      <c r="A21" s="9"/>
      <c r="B21" s="9"/>
      <c r="M21" s="24"/>
      <c r="N21" s="24"/>
      <c r="O21" s="24"/>
      <c r="P21" s="24"/>
      <c r="Q21" s="24"/>
      <c r="R21" s="24"/>
      <c r="Z21" s="84"/>
      <c r="AA21" s="84"/>
      <c r="AB21" s="84"/>
      <c r="AC21" s="84"/>
      <c r="AD21" s="214"/>
      <c r="AE21" s="214"/>
      <c r="AF21" s="9"/>
      <c r="AG21" s="9"/>
      <c r="AH21" s="9"/>
      <c r="AI21" s="107"/>
      <c r="AJ21" s="84"/>
      <c r="AK21" s="107"/>
      <c r="AL21" s="195"/>
      <c r="AM21" s="208"/>
      <c r="AN21" s="209"/>
      <c r="AO21" s="209"/>
      <c r="AP21" s="210"/>
      <c r="BA21" s="24"/>
      <c r="BB21" s="84"/>
      <c r="BC21" s="84"/>
      <c r="BD21" s="84"/>
      <c r="BE21" s="84"/>
      <c r="BF21" s="84"/>
      <c r="BK21" s="211"/>
      <c r="BL21" s="211"/>
      <c r="BM21" s="212"/>
      <c r="BP21" s="212"/>
      <c r="BQ21" s="212"/>
      <c r="BR21" s="212"/>
      <c r="BS21" s="212"/>
      <c r="BT21" s="215"/>
      <c r="BU21" s="213"/>
      <c r="BV21" s="212"/>
      <c r="BW21" s="206"/>
    </row>
    <row r="22" spans="1:75" s="6" customFormat="1" x14ac:dyDescent="0.2">
      <c r="A22" s="9"/>
      <c r="B22" s="9"/>
      <c r="M22" s="24"/>
      <c r="N22" s="24"/>
      <c r="O22" s="24"/>
      <c r="P22" s="24"/>
      <c r="Q22" s="24"/>
      <c r="R22" s="24"/>
      <c r="Z22" s="84"/>
      <c r="AA22" s="84"/>
      <c r="AB22" s="84"/>
      <c r="AC22" s="84"/>
      <c r="AD22" s="214"/>
      <c r="AE22" s="214"/>
      <c r="AF22" s="9"/>
      <c r="AG22" s="9"/>
      <c r="AH22" s="9"/>
      <c r="AI22" s="107"/>
      <c r="AJ22" s="84"/>
      <c r="AK22" s="107"/>
      <c r="AL22" s="195"/>
      <c r="AM22" s="208"/>
      <c r="AN22" s="209"/>
      <c r="AO22" s="209"/>
      <c r="AP22" s="210"/>
      <c r="BA22" s="24"/>
      <c r="BB22" s="84"/>
      <c r="BC22" s="84"/>
      <c r="BD22" s="84"/>
      <c r="BE22" s="84"/>
      <c r="BF22" s="84"/>
      <c r="BK22" s="211"/>
      <c r="BL22" s="211"/>
      <c r="BM22" s="212"/>
      <c r="BP22" s="212"/>
      <c r="BQ22" s="212"/>
      <c r="BR22" s="212"/>
      <c r="BS22" s="212"/>
      <c r="BT22" s="215"/>
      <c r="BU22" s="213"/>
      <c r="BV22" s="212"/>
      <c r="BW22" s="206"/>
    </row>
    <row r="23" spans="1:75" s="6" customFormat="1" x14ac:dyDescent="0.2">
      <c r="A23" s="9"/>
      <c r="B23" s="9"/>
      <c r="M23" s="24"/>
      <c r="N23" s="24"/>
      <c r="O23" s="24"/>
      <c r="P23" s="24"/>
      <c r="Q23" s="24"/>
      <c r="R23" s="24"/>
      <c r="Z23" s="84"/>
      <c r="AA23" s="84"/>
      <c r="AB23" s="84"/>
      <c r="AC23" s="84"/>
      <c r="AD23" s="214"/>
      <c r="AE23" s="214"/>
      <c r="AF23" s="9"/>
      <c r="AG23" s="9"/>
      <c r="AH23" s="9"/>
      <c r="AI23" s="107"/>
      <c r="AJ23" s="84"/>
      <c r="AK23" s="107"/>
      <c r="AL23" s="195"/>
      <c r="AM23" s="208"/>
      <c r="AN23" s="209"/>
      <c r="AO23" s="209"/>
      <c r="AP23" s="210"/>
      <c r="BA23" s="24"/>
      <c r="BB23" s="84"/>
      <c r="BC23" s="84"/>
      <c r="BD23" s="84"/>
      <c r="BE23" s="84"/>
      <c r="BF23" s="84"/>
      <c r="BK23" s="211"/>
      <c r="BL23" s="211"/>
      <c r="BM23" s="212"/>
      <c r="BP23" s="212"/>
      <c r="BQ23" s="212"/>
      <c r="BR23" s="212"/>
      <c r="BS23" s="212"/>
      <c r="BT23" s="215"/>
      <c r="BU23" s="213"/>
      <c r="BV23" s="212"/>
      <c r="BW23" s="206"/>
    </row>
    <row r="24" spans="1:75" s="6" customFormat="1" x14ac:dyDescent="0.2">
      <c r="A24" s="9"/>
      <c r="B24" s="9"/>
      <c r="M24" s="24"/>
      <c r="N24" s="24"/>
      <c r="O24" s="24"/>
      <c r="P24" s="24"/>
      <c r="Q24" s="24"/>
      <c r="R24" s="24"/>
      <c r="Z24" s="84"/>
      <c r="AA24" s="84"/>
      <c r="AB24" s="84"/>
      <c r="AC24" s="84"/>
      <c r="AD24" s="214"/>
      <c r="AE24" s="214"/>
      <c r="AF24" s="9"/>
      <c r="AG24" s="9"/>
      <c r="AH24" s="9"/>
      <c r="AI24" s="107"/>
      <c r="AJ24" s="84"/>
      <c r="AK24" s="107"/>
      <c r="AL24" s="195"/>
      <c r="AM24" s="208"/>
      <c r="AN24" s="209"/>
      <c r="AO24" s="209"/>
      <c r="AP24" s="210"/>
      <c r="BA24" s="24"/>
      <c r="BB24" s="84"/>
      <c r="BC24" s="84"/>
      <c r="BD24" s="84"/>
      <c r="BE24" s="84"/>
      <c r="BF24" s="84"/>
      <c r="BK24" s="211"/>
      <c r="BL24" s="211"/>
      <c r="BM24" s="212"/>
      <c r="BP24" s="212"/>
      <c r="BQ24" s="212"/>
      <c r="BR24" s="212"/>
      <c r="BS24" s="212"/>
      <c r="BT24" s="215"/>
      <c r="BU24" s="213"/>
      <c r="BV24" s="212"/>
      <c r="BW24" s="206"/>
    </row>
    <row r="25" spans="1:75" s="6" customFormat="1" x14ac:dyDescent="0.2">
      <c r="A25" s="9"/>
      <c r="B25" s="9"/>
      <c r="M25" s="24"/>
      <c r="N25" s="24"/>
      <c r="O25" s="24"/>
      <c r="P25" s="24"/>
      <c r="Q25" s="24"/>
      <c r="R25" s="24"/>
      <c r="Z25" s="84"/>
      <c r="AA25" s="84"/>
      <c r="AB25" s="84"/>
      <c r="AC25" s="84"/>
      <c r="AD25" s="214"/>
      <c r="AE25" s="214"/>
      <c r="AF25" s="9"/>
      <c r="AG25" s="9"/>
      <c r="AH25" s="9"/>
      <c r="AI25" s="107"/>
      <c r="AJ25" s="84"/>
      <c r="AK25" s="107"/>
      <c r="AL25" s="195"/>
      <c r="AM25" s="208"/>
      <c r="AN25" s="209"/>
      <c r="AO25" s="209"/>
      <c r="AP25" s="210"/>
      <c r="BA25" s="24"/>
      <c r="BB25" s="84"/>
      <c r="BC25" s="84"/>
      <c r="BD25" s="84"/>
      <c r="BE25" s="84"/>
      <c r="BF25" s="84"/>
      <c r="BK25" s="211"/>
      <c r="BL25" s="211"/>
      <c r="BM25" s="212"/>
      <c r="BP25" s="212"/>
      <c r="BQ25" s="212"/>
      <c r="BR25" s="212"/>
      <c r="BS25" s="212"/>
      <c r="BT25" s="215"/>
      <c r="BU25" s="213"/>
      <c r="BV25" s="212"/>
      <c r="BW25" s="206"/>
    </row>
    <row r="26" spans="1:75" s="6" customFormat="1" x14ac:dyDescent="0.2">
      <c r="A26" s="9"/>
      <c r="B26" s="9"/>
      <c r="M26" s="24"/>
      <c r="N26" s="24"/>
      <c r="O26" s="24"/>
      <c r="P26" s="24"/>
      <c r="Q26" s="24"/>
      <c r="R26" s="24"/>
      <c r="Z26" s="84"/>
      <c r="AA26" s="84"/>
      <c r="AB26" s="84"/>
      <c r="AC26" s="84"/>
      <c r="AD26" s="214"/>
      <c r="AE26" s="214"/>
      <c r="AF26" s="9"/>
      <c r="AG26" s="9"/>
      <c r="AH26" s="9"/>
      <c r="AI26" s="107"/>
      <c r="AJ26" s="84"/>
      <c r="AK26" s="107"/>
      <c r="AL26" s="195"/>
      <c r="AM26" s="208"/>
      <c r="AN26" s="209"/>
      <c r="AO26" s="209"/>
      <c r="AP26" s="210"/>
      <c r="BA26" s="24"/>
      <c r="BB26" s="84"/>
      <c r="BC26" s="84"/>
      <c r="BD26" s="84"/>
      <c r="BE26" s="84"/>
      <c r="BF26" s="84"/>
      <c r="BK26" s="211"/>
      <c r="BL26" s="211"/>
      <c r="BM26" s="212"/>
      <c r="BP26" s="212"/>
      <c r="BQ26" s="212"/>
      <c r="BR26" s="212"/>
      <c r="BS26" s="212"/>
      <c r="BT26" s="215"/>
      <c r="BU26" s="213"/>
      <c r="BV26" s="212"/>
      <c r="BW26" s="206"/>
    </row>
    <row r="27" spans="1:75" s="6" customFormat="1" x14ac:dyDescent="0.2">
      <c r="A27" s="9"/>
      <c r="B27" s="9"/>
      <c r="M27" s="24"/>
      <c r="N27" s="24"/>
      <c r="O27" s="24"/>
      <c r="P27" s="24"/>
      <c r="Q27" s="24"/>
      <c r="R27" s="24"/>
      <c r="Z27" s="84"/>
      <c r="AA27" s="84"/>
      <c r="AB27" s="84"/>
      <c r="AC27" s="84"/>
      <c r="AD27" s="214"/>
      <c r="AE27" s="214"/>
      <c r="AF27" s="9"/>
      <c r="AG27" s="9"/>
      <c r="AH27" s="9"/>
      <c r="AI27" s="107"/>
      <c r="AJ27" s="84"/>
      <c r="AK27" s="107"/>
      <c r="AL27" s="195"/>
      <c r="AM27" s="208"/>
      <c r="AN27" s="209"/>
      <c r="AO27" s="209"/>
      <c r="AP27" s="210"/>
      <c r="BA27" s="24"/>
      <c r="BB27" s="84"/>
      <c r="BC27" s="84"/>
      <c r="BD27" s="84"/>
      <c r="BE27" s="84"/>
      <c r="BF27" s="84"/>
      <c r="BK27" s="211"/>
      <c r="BL27" s="211"/>
      <c r="BM27" s="212"/>
      <c r="BP27" s="212"/>
      <c r="BQ27" s="212"/>
      <c r="BR27" s="212"/>
      <c r="BS27" s="212"/>
      <c r="BT27" s="215"/>
      <c r="BU27" s="213"/>
      <c r="BV27" s="212"/>
      <c r="BW27" s="206"/>
    </row>
    <row r="28" spans="1:75" s="6" customFormat="1" x14ac:dyDescent="0.2">
      <c r="A28" s="9"/>
      <c r="B28" s="9"/>
      <c r="M28" s="24"/>
      <c r="N28" s="24"/>
      <c r="O28" s="24"/>
      <c r="P28" s="24"/>
      <c r="Q28" s="24"/>
      <c r="R28" s="24"/>
      <c r="Z28" s="84"/>
      <c r="AA28" s="84"/>
      <c r="AB28" s="84"/>
      <c r="AC28" s="84"/>
      <c r="AD28" s="214"/>
      <c r="AE28" s="214"/>
      <c r="AF28" s="9"/>
      <c r="AG28" s="9"/>
      <c r="AH28" s="9"/>
      <c r="AI28" s="107"/>
      <c r="AJ28" s="84"/>
      <c r="AK28" s="107"/>
      <c r="AL28" s="195"/>
      <c r="AM28" s="208"/>
      <c r="AN28" s="209"/>
      <c r="AO28" s="209"/>
      <c r="AP28" s="210"/>
      <c r="BA28" s="24"/>
      <c r="BB28" s="84"/>
      <c r="BC28" s="84"/>
      <c r="BD28" s="84"/>
      <c r="BE28" s="84"/>
      <c r="BF28" s="84"/>
      <c r="BK28" s="211"/>
      <c r="BL28" s="211"/>
      <c r="BM28" s="212"/>
      <c r="BP28" s="212"/>
      <c r="BQ28" s="212"/>
      <c r="BR28" s="212"/>
      <c r="BS28" s="212"/>
      <c r="BT28" s="215"/>
      <c r="BU28" s="213"/>
      <c r="BV28" s="212"/>
      <c r="BW28" s="206"/>
    </row>
    <row r="29" spans="1:75" s="6" customFormat="1" x14ac:dyDescent="0.2">
      <c r="A29" s="9"/>
      <c r="B29" s="9"/>
      <c r="M29" s="24"/>
      <c r="N29" s="24"/>
      <c r="O29" s="24"/>
      <c r="P29" s="24"/>
      <c r="Q29" s="24"/>
      <c r="R29" s="24"/>
      <c r="Z29" s="84"/>
      <c r="AA29" s="84"/>
      <c r="AB29" s="84"/>
      <c r="AC29" s="84"/>
      <c r="AD29" s="214"/>
      <c r="AE29" s="214"/>
      <c r="AF29" s="9"/>
      <c r="AG29" s="9"/>
      <c r="AH29" s="9"/>
      <c r="AI29" s="107"/>
      <c r="AJ29" s="84"/>
      <c r="AK29" s="107"/>
      <c r="AL29" s="195"/>
      <c r="AM29" s="208"/>
      <c r="AN29" s="209"/>
      <c r="AO29" s="209"/>
      <c r="AP29" s="210"/>
      <c r="BA29" s="24"/>
      <c r="BB29" s="84"/>
      <c r="BC29" s="84"/>
      <c r="BD29" s="84"/>
      <c r="BE29" s="84"/>
      <c r="BF29" s="84"/>
      <c r="BK29" s="211"/>
      <c r="BL29" s="211"/>
      <c r="BM29" s="212"/>
      <c r="BP29" s="212"/>
      <c r="BQ29" s="212"/>
      <c r="BR29" s="212"/>
      <c r="BS29" s="212"/>
      <c r="BT29" s="215"/>
      <c r="BU29" s="213"/>
      <c r="BV29" s="212"/>
      <c r="BW29" s="206"/>
    </row>
    <row r="30" spans="1:75" s="6" customFormat="1" x14ac:dyDescent="0.2">
      <c r="A30" s="9"/>
      <c r="B30" s="9"/>
      <c r="M30" s="24"/>
      <c r="N30" s="24"/>
      <c r="O30" s="24"/>
      <c r="P30" s="24"/>
      <c r="Q30" s="24"/>
      <c r="R30" s="24"/>
      <c r="Z30" s="84"/>
      <c r="AA30" s="84"/>
      <c r="AB30" s="84"/>
      <c r="AC30" s="84"/>
      <c r="AD30" s="214"/>
      <c r="AE30" s="214"/>
      <c r="AF30" s="9"/>
      <c r="AG30" s="9"/>
      <c r="AH30" s="9"/>
      <c r="AI30" s="107"/>
      <c r="AJ30" s="84"/>
      <c r="AK30" s="107"/>
      <c r="AL30" s="195"/>
      <c r="AM30" s="208"/>
      <c r="AN30" s="209"/>
      <c r="AO30" s="209"/>
      <c r="AP30" s="210"/>
      <c r="BA30" s="24"/>
      <c r="BB30" s="84"/>
      <c r="BC30" s="84"/>
      <c r="BD30" s="84"/>
      <c r="BE30" s="84"/>
      <c r="BF30" s="84"/>
      <c r="BK30" s="211"/>
      <c r="BL30" s="211"/>
      <c r="BM30" s="212"/>
      <c r="BP30" s="212"/>
      <c r="BQ30" s="212"/>
      <c r="BR30" s="212"/>
      <c r="BS30" s="212"/>
      <c r="BT30" s="215"/>
      <c r="BU30" s="213"/>
      <c r="BV30" s="212"/>
      <c r="BW30" s="206"/>
    </row>
    <row r="31" spans="1:75" s="6" customFormat="1" x14ac:dyDescent="0.2">
      <c r="A31" s="9"/>
      <c r="B31" s="9"/>
      <c r="M31" s="24"/>
      <c r="N31" s="24"/>
      <c r="O31" s="24"/>
      <c r="P31" s="24"/>
      <c r="Q31" s="24"/>
      <c r="R31" s="24"/>
      <c r="Z31" s="84"/>
      <c r="AA31" s="84"/>
      <c r="AB31" s="84"/>
      <c r="AC31" s="84"/>
      <c r="AD31" s="214"/>
      <c r="AE31" s="214"/>
      <c r="AF31" s="9"/>
      <c r="AG31" s="9"/>
      <c r="AH31" s="9"/>
      <c r="AI31" s="107"/>
      <c r="AJ31" s="84"/>
      <c r="AK31" s="107"/>
      <c r="AL31" s="195"/>
      <c r="AM31" s="208"/>
      <c r="AN31" s="209"/>
      <c r="AO31" s="209"/>
      <c r="AP31" s="210"/>
      <c r="BA31" s="24"/>
      <c r="BB31" s="84"/>
      <c r="BC31" s="84"/>
      <c r="BD31" s="84"/>
      <c r="BE31" s="84"/>
      <c r="BF31" s="84"/>
      <c r="BK31" s="211"/>
      <c r="BL31" s="211"/>
      <c r="BM31" s="212"/>
      <c r="BP31" s="212"/>
      <c r="BQ31" s="212"/>
      <c r="BR31" s="212"/>
      <c r="BS31" s="212"/>
      <c r="BT31" s="215"/>
      <c r="BU31" s="213"/>
      <c r="BV31" s="212"/>
      <c r="BW31" s="206"/>
    </row>
    <row r="32" spans="1:75" s="6" customFormat="1" x14ac:dyDescent="0.2">
      <c r="A32" s="9"/>
      <c r="B32" s="9"/>
      <c r="M32" s="24"/>
      <c r="N32" s="24"/>
      <c r="O32" s="24"/>
      <c r="P32" s="24"/>
      <c r="Q32" s="24"/>
      <c r="R32" s="24"/>
      <c r="Z32" s="84"/>
      <c r="AA32" s="84"/>
      <c r="AB32" s="84"/>
      <c r="AC32" s="84"/>
      <c r="AD32" s="214"/>
      <c r="AE32" s="214"/>
      <c r="AF32" s="9"/>
      <c r="AG32" s="9"/>
      <c r="AH32" s="9"/>
      <c r="AI32" s="107"/>
      <c r="AJ32" s="84"/>
      <c r="AK32" s="107"/>
      <c r="AL32" s="195"/>
      <c r="AM32" s="208"/>
      <c r="AN32" s="209"/>
      <c r="AO32" s="209"/>
      <c r="AP32" s="210"/>
      <c r="BA32" s="24"/>
      <c r="BB32" s="84"/>
      <c r="BC32" s="84"/>
      <c r="BD32" s="84"/>
      <c r="BE32" s="84"/>
      <c r="BF32" s="84"/>
      <c r="BG32" s="84"/>
      <c r="BK32" s="211"/>
      <c r="BL32" s="211"/>
      <c r="BM32" s="212"/>
      <c r="BP32" s="212"/>
      <c r="BQ32" s="212"/>
      <c r="BR32" s="212"/>
      <c r="BS32" s="212"/>
      <c r="BT32" s="215"/>
      <c r="BU32" s="213"/>
      <c r="BV32" s="212"/>
      <c r="BW32" s="206"/>
    </row>
    <row r="33" spans="1:75" s="6" customFormat="1" x14ac:dyDescent="0.2">
      <c r="A33" s="9"/>
      <c r="B33" s="9"/>
      <c r="M33" s="24"/>
      <c r="N33" s="24"/>
      <c r="O33" s="24"/>
      <c r="P33" s="24"/>
      <c r="Q33" s="24"/>
      <c r="R33" s="24"/>
      <c r="Z33" s="84"/>
      <c r="AA33" s="84"/>
      <c r="AB33" s="84"/>
      <c r="AC33" s="84"/>
      <c r="AD33" s="214"/>
      <c r="AE33" s="214"/>
      <c r="AF33" s="9"/>
      <c r="AG33" s="9"/>
      <c r="AH33" s="9"/>
      <c r="AI33" s="107"/>
      <c r="AJ33" s="84"/>
      <c r="AK33" s="107"/>
      <c r="AL33" s="195"/>
      <c r="AM33" s="208"/>
      <c r="AN33" s="209"/>
      <c r="AO33" s="209"/>
      <c r="AP33" s="210"/>
      <c r="BA33" s="24"/>
      <c r="BB33" s="84"/>
      <c r="BC33" s="84"/>
      <c r="BD33" s="84"/>
      <c r="BE33" s="84"/>
      <c r="BF33" s="84"/>
      <c r="BK33" s="211"/>
      <c r="BL33" s="211"/>
      <c r="BM33" s="212"/>
      <c r="BP33" s="212"/>
      <c r="BQ33" s="212"/>
      <c r="BR33" s="212"/>
      <c r="BS33" s="212"/>
      <c r="BT33" s="215"/>
      <c r="BU33" s="213"/>
      <c r="BV33" s="212"/>
      <c r="BW33" s="206"/>
    </row>
    <row r="34" spans="1:75" s="6" customFormat="1" x14ac:dyDescent="0.2">
      <c r="A34" s="9"/>
      <c r="B34" s="9"/>
      <c r="M34" s="24"/>
      <c r="N34" s="24"/>
      <c r="O34" s="24"/>
      <c r="P34" s="24"/>
      <c r="Q34" s="24"/>
      <c r="R34" s="24"/>
      <c r="Z34" s="84"/>
      <c r="AA34" s="84"/>
      <c r="AB34" s="84"/>
      <c r="AC34" s="84"/>
      <c r="AD34" s="214"/>
      <c r="AE34" s="214"/>
      <c r="AF34" s="9"/>
      <c r="AG34" s="9"/>
      <c r="AH34" s="9"/>
      <c r="AI34" s="107"/>
      <c r="AJ34" s="84"/>
      <c r="AK34" s="107"/>
      <c r="AL34" s="195"/>
      <c r="AM34" s="208"/>
      <c r="AN34" s="209"/>
      <c r="AO34" s="209"/>
      <c r="AP34" s="210"/>
      <c r="BA34" s="24"/>
      <c r="BB34" s="84"/>
      <c r="BC34" s="84"/>
      <c r="BD34" s="84"/>
      <c r="BE34" s="84"/>
      <c r="BF34" s="84"/>
      <c r="BK34" s="211"/>
      <c r="BL34" s="211"/>
      <c r="BM34" s="212"/>
      <c r="BP34" s="212"/>
      <c r="BQ34" s="212"/>
      <c r="BR34" s="212"/>
      <c r="BS34" s="212"/>
      <c r="BT34" s="215"/>
      <c r="BU34" s="213"/>
      <c r="BV34" s="212"/>
      <c r="BW34" s="206"/>
    </row>
    <row r="35" spans="1:75" s="6" customFormat="1" x14ac:dyDescent="0.2">
      <c r="A35" s="9"/>
      <c r="B35" s="9"/>
      <c r="M35" s="24"/>
      <c r="N35" s="24"/>
      <c r="O35" s="24"/>
      <c r="P35" s="24"/>
      <c r="Q35" s="24"/>
      <c r="R35" s="24"/>
      <c r="Z35" s="84"/>
      <c r="AA35" s="84"/>
      <c r="AB35" s="84"/>
      <c r="AC35" s="84"/>
      <c r="AD35" s="214"/>
      <c r="AE35" s="214"/>
      <c r="AF35" s="9"/>
      <c r="AG35" s="9"/>
      <c r="AH35" s="9"/>
      <c r="AI35" s="107"/>
      <c r="AJ35" s="84"/>
      <c r="AK35" s="107"/>
      <c r="AL35" s="195"/>
      <c r="AM35" s="208"/>
      <c r="AN35" s="209"/>
      <c r="AO35" s="209"/>
      <c r="AP35" s="210"/>
      <c r="BA35" s="24"/>
      <c r="BB35" s="84"/>
      <c r="BC35" s="84"/>
      <c r="BD35" s="84"/>
      <c r="BE35" s="84"/>
      <c r="BF35" s="84"/>
      <c r="BK35" s="211"/>
      <c r="BL35" s="211"/>
      <c r="BM35" s="212"/>
      <c r="BP35" s="212"/>
      <c r="BQ35" s="212"/>
      <c r="BR35" s="212"/>
      <c r="BS35" s="212"/>
      <c r="BT35" s="215"/>
      <c r="BU35" s="213"/>
      <c r="BV35" s="212"/>
      <c r="BW35" s="206"/>
    </row>
    <row r="36" spans="1:75" s="6" customFormat="1" x14ac:dyDescent="0.2">
      <c r="A36" s="9"/>
      <c r="B36" s="9"/>
      <c r="M36" s="24"/>
      <c r="N36" s="24"/>
      <c r="O36" s="24"/>
      <c r="P36" s="24"/>
      <c r="Q36" s="24"/>
      <c r="R36" s="24"/>
      <c r="Z36" s="84"/>
      <c r="AA36" s="84"/>
      <c r="AB36" s="84"/>
      <c r="AC36" s="84"/>
      <c r="AD36" s="214"/>
      <c r="AE36" s="214"/>
      <c r="AF36" s="9"/>
      <c r="AG36" s="9"/>
      <c r="AH36" s="9"/>
      <c r="AI36" s="107"/>
      <c r="AJ36" s="84"/>
      <c r="AK36" s="107"/>
      <c r="AL36" s="195"/>
      <c r="AM36" s="208"/>
      <c r="AN36" s="209"/>
      <c r="AO36" s="209"/>
      <c r="AP36" s="210"/>
      <c r="BA36" s="24"/>
      <c r="BB36" s="84"/>
      <c r="BC36" s="84"/>
      <c r="BD36" s="84"/>
      <c r="BE36" s="84"/>
      <c r="BF36" s="84"/>
      <c r="BK36" s="211"/>
      <c r="BL36" s="211"/>
      <c r="BM36" s="212"/>
      <c r="BP36" s="212"/>
      <c r="BQ36" s="212"/>
      <c r="BR36" s="212"/>
      <c r="BS36" s="212"/>
      <c r="BT36" s="215"/>
      <c r="BU36" s="213"/>
      <c r="BV36" s="212"/>
      <c r="BW36" s="206"/>
    </row>
    <row r="37" spans="1:75" s="6" customFormat="1" x14ac:dyDescent="0.2">
      <c r="A37" s="9"/>
      <c r="B37" s="9"/>
      <c r="M37" s="24"/>
      <c r="N37" s="24"/>
      <c r="O37" s="24"/>
      <c r="P37" s="24"/>
      <c r="Q37" s="24"/>
      <c r="R37" s="24"/>
      <c r="Z37" s="84"/>
      <c r="AA37" s="84"/>
      <c r="AB37" s="84"/>
      <c r="AC37" s="84"/>
      <c r="AD37" s="214"/>
      <c r="AE37" s="214"/>
      <c r="AF37" s="9"/>
      <c r="AG37" s="9"/>
      <c r="AH37" s="9"/>
      <c r="AI37" s="107"/>
      <c r="AJ37" s="84"/>
      <c r="AK37" s="107"/>
      <c r="AL37" s="195"/>
      <c r="AM37" s="208"/>
      <c r="AN37" s="209"/>
      <c r="AO37" s="209"/>
      <c r="AP37" s="210"/>
      <c r="BA37" s="24"/>
      <c r="BB37" s="84"/>
      <c r="BC37" s="84"/>
      <c r="BD37" s="84"/>
      <c r="BE37" s="84"/>
      <c r="BF37" s="84"/>
      <c r="BK37" s="211"/>
      <c r="BL37" s="211"/>
      <c r="BM37" s="212"/>
      <c r="BP37" s="212"/>
      <c r="BQ37" s="212"/>
      <c r="BR37" s="212"/>
      <c r="BS37" s="212"/>
      <c r="BT37" s="215"/>
      <c r="BU37" s="213"/>
      <c r="BV37" s="212"/>
      <c r="BW37" s="206"/>
    </row>
    <row r="38" spans="1:75" s="6" customFormat="1" x14ac:dyDescent="0.2">
      <c r="A38" s="9"/>
      <c r="B38" s="9"/>
      <c r="M38" s="24"/>
      <c r="N38" s="24"/>
      <c r="O38" s="24"/>
      <c r="P38" s="24"/>
      <c r="Q38" s="24"/>
      <c r="R38" s="24"/>
      <c r="Z38" s="84"/>
      <c r="AA38" s="84"/>
      <c r="AB38" s="84"/>
      <c r="AC38" s="84"/>
      <c r="AD38" s="214"/>
      <c r="AE38" s="214"/>
      <c r="AF38" s="9"/>
      <c r="AG38" s="9"/>
      <c r="AH38" s="9"/>
      <c r="AI38" s="107"/>
      <c r="AJ38" s="84"/>
      <c r="AK38" s="107"/>
      <c r="AL38" s="195"/>
      <c r="AM38" s="208"/>
      <c r="AN38" s="209"/>
      <c r="AO38" s="209"/>
      <c r="AP38" s="210"/>
      <c r="BA38" s="24"/>
      <c r="BB38" s="84"/>
      <c r="BC38" s="84"/>
      <c r="BD38" s="84"/>
      <c r="BE38" s="84"/>
      <c r="BF38" s="84"/>
      <c r="BK38" s="211"/>
      <c r="BL38" s="211"/>
      <c r="BM38" s="212"/>
      <c r="BP38" s="212"/>
      <c r="BQ38" s="212"/>
      <c r="BR38" s="212"/>
      <c r="BS38" s="212"/>
      <c r="BT38" s="215"/>
      <c r="BU38" s="213"/>
      <c r="BV38" s="212"/>
      <c r="BW38" s="206"/>
    </row>
    <row r="39" spans="1:75" s="6" customFormat="1" x14ac:dyDescent="0.2">
      <c r="A39" s="9"/>
      <c r="B39" s="9"/>
      <c r="M39" s="24"/>
      <c r="N39" s="24"/>
      <c r="O39" s="24"/>
      <c r="P39" s="24"/>
      <c r="Q39" s="24"/>
      <c r="R39" s="24"/>
      <c r="Z39" s="84"/>
      <c r="AA39" s="84"/>
      <c r="AB39" s="84"/>
      <c r="AC39" s="84"/>
      <c r="AD39" s="214"/>
      <c r="AE39" s="214"/>
      <c r="AF39" s="9"/>
      <c r="AG39" s="9"/>
      <c r="AH39" s="9"/>
      <c r="AI39" s="107"/>
      <c r="AJ39" s="84"/>
      <c r="AK39" s="107"/>
      <c r="AL39" s="195"/>
      <c r="AM39" s="208"/>
      <c r="AN39" s="209"/>
      <c r="AO39" s="209"/>
      <c r="AP39" s="210"/>
      <c r="BA39" s="24"/>
      <c r="BB39" s="84"/>
      <c r="BC39" s="84"/>
      <c r="BD39" s="84"/>
      <c r="BE39" s="84"/>
      <c r="BF39" s="84"/>
      <c r="BK39" s="211"/>
      <c r="BL39" s="211"/>
      <c r="BM39" s="212"/>
      <c r="BP39" s="212"/>
      <c r="BQ39" s="212"/>
      <c r="BR39" s="212"/>
      <c r="BS39" s="212"/>
      <c r="BT39" s="215"/>
      <c r="BU39" s="213"/>
      <c r="BV39" s="212"/>
      <c r="BW39" s="206"/>
    </row>
    <row r="40" spans="1:75" s="6" customFormat="1" x14ac:dyDescent="0.2">
      <c r="A40" s="9"/>
      <c r="B40" s="9"/>
      <c r="M40" s="24"/>
      <c r="N40" s="24"/>
      <c r="O40" s="24"/>
      <c r="P40" s="24"/>
      <c r="Q40" s="24"/>
      <c r="R40" s="24"/>
      <c r="Z40" s="84"/>
      <c r="AA40" s="84"/>
      <c r="AB40" s="84"/>
      <c r="AC40" s="84"/>
      <c r="AD40" s="214"/>
      <c r="AE40" s="214"/>
      <c r="AF40" s="9"/>
      <c r="AG40" s="9"/>
      <c r="AH40" s="9"/>
      <c r="AI40" s="107"/>
      <c r="AJ40" s="84"/>
      <c r="AK40" s="107"/>
      <c r="AL40" s="195"/>
      <c r="AM40" s="208"/>
      <c r="AN40" s="209"/>
      <c r="AO40" s="209"/>
      <c r="AP40" s="210"/>
      <c r="BA40" s="24"/>
      <c r="BB40" s="84"/>
      <c r="BC40" s="84"/>
      <c r="BD40" s="84"/>
      <c r="BE40" s="84"/>
      <c r="BF40" s="84"/>
      <c r="BK40" s="211"/>
      <c r="BL40" s="211"/>
      <c r="BM40" s="212"/>
      <c r="BP40" s="212"/>
      <c r="BQ40" s="212"/>
      <c r="BR40" s="212"/>
      <c r="BS40" s="212"/>
      <c r="BT40" s="215"/>
      <c r="BU40" s="213"/>
      <c r="BV40" s="212"/>
      <c r="BW40" s="206"/>
    </row>
    <row r="41" spans="1:75" s="6" customFormat="1" x14ac:dyDescent="0.2">
      <c r="A41" s="9"/>
      <c r="B41" s="9"/>
      <c r="M41" s="24"/>
      <c r="N41" s="24"/>
      <c r="O41" s="24"/>
      <c r="P41" s="24"/>
      <c r="Q41" s="24"/>
      <c r="R41" s="24"/>
      <c r="Z41" s="84"/>
      <c r="AA41" s="84"/>
      <c r="AB41" s="84"/>
      <c r="AC41" s="84"/>
      <c r="AD41" s="214"/>
      <c r="AE41" s="214"/>
      <c r="AF41" s="9"/>
      <c r="AG41" s="9"/>
      <c r="AH41" s="9"/>
      <c r="AI41" s="107"/>
      <c r="AJ41" s="84"/>
      <c r="AK41" s="107"/>
      <c r="AL41" s="195"/>
      <c r="AM41" s="208"/>
      <c r="AN41" s="209"/>
      <c r="AO41" s="209"/>
      <c r="AP41" s="210"/>
      <c r="BA41" s="24"/>
      <c r="BB41" s="84"/>
      <c r="BC41" s="84"/>
      <c r="BD41" s="84"/>
      <c r="BE41" s="84"/>
      <c r="BF41" s="84"/>
      <c r="BK41" s="211"/>
      <c r="BL41" s="211"/>
      <c r="BM41" s="212"/>
      <c r="BP41" s="212"/>
      <c r="BQ41" s="212"/>
      <c r="BR41" s="212"/>
      <c r="BS41" s="212"/>
      <c r="BT41" s="215"/>
      <c r="BU41" s="213"/>
      <c r="BV41" s="212"/>
      <c r="BW41" s="206"/>
    </row>
    <row r="42" spans="1:75" s="6" customFormat="1" x14ac:dyDescent="0.2">
      <c r="A42" s="9"/>
      <c r="B42" s="9"/>
      <c r="M42" s="24"/>
      <c r="N42" s="24"/>
      <c r="O42" s="24"/>
      <c r="P42" s="24"/>
      <c r="Q42" s="24"/>
      <c r="R42" s="24"/>
      <c r="Z42" s="84"/>
      <c r="AA42" s="84"/>
      <c r="AB42" s="84"/>
      <c r="AC42" s="84"/>
      <c r="AD42" s="214"/>
      <c r="AE42" s="214"/>
      <c r="AF42" s="9"/>
      <c r="AG42" s="9"/>
      <c r="AH42" s="9"/>
      <c r="AI42" s="107"/>
      <c r="AJ42" s="84"/>
      <c r="AK42" s="107"/>
      <c r="AL42" s="195"/>
      <c r="AM42" s="208"/>
      <c r="AN42" s="209"/>
      <c r="AO42" s="209"/>
      <c r="AP42" s="210"/>
      <c r="BA42" s="24"/>
      <c r="BB42" s="84"/>
      <c r="BC42" s="84"/>
      <c r="BD42" s="84"/>
      <c r="BE42" s="84"/>
      <c r="BF42" s="84"/>
      <c r="BK42" s="211"/>
      <c r="BL42" s="211"/>
      <c r="BM42" s="212"/>
      <c r="BP42" s="212"/>
      <c r="BQ42" s="212"/>
      <c r="BR42" s="212"/>
      <c r="BS42" s="212"/>
      <c r="BT42" s="215"/>
      <c r="BU42" s="213"/>
      <c r="BV42" s="212"/>
      <c r="BW42" s="206"/>
    </row>
    <row r="43" spans="1:75" s="6" customFormat="1" x14ac:dyDescent="0.2">
      <c r="A43" s="9"/>
      <c r="B43" s="9"/>
      <c r="M43" s="24"/>
      <c r="N43" s="24"/>
      <c r="O43" s="24"/>
      <c r="P43" s="24"/>
      <c r="Q43" s="24"/>
      <c r="R43" s="24"/>
      <c r="Z43" s="84"/>
      <c r="AA43" s="84"/>
      <c r="AB43" s="84"/>
      <c r="AC43" s="84"/>
      <c r="AD43" s="214"/>
      <c r="AE43" s="214"/>
      <c r="AF43" s="9"/>
      <c r="AG43" s="9"/>
      <c r="AH43" s="9"/>
      <c r="AI43" s="107"/>
      <c r="AJ43" s="84"/>
      <c r="AK43" s="107"/>
      <c r="AL43" s="195"/>
      <c r="AM43" s="208"/>
      <c r="AN43" s="209"/>
      <c r="AO43" s="209"/>
      <c r="AP43" s="210"/>
      <c r="BA43" s="24"/>
      <c r="BB43" s="84"/>
      <c r="BC43" s="84"/>
      <c r="BD43" s="84"/>
      <c r="BE43" s="84"/>
      <c r="BF43" s="84"/>
      <c r="BK43" s="211"/>
      <c r="BL43" s="211"/>
      <c r="BM43" s="212"/>
      <c r="BP43" s="212"/>
      <c r="BQ43" s="212"/>
      <c r="BR43" s="212"/>
      <c r="BS43" s="212"/>
      <c r="BT43" s="215"/>
      <c r="BU43" s="213"/>
      <c r="BV43" s="212"/>
      <c r="BW43" s="206"/>
    </row>
    <row r="44" spans="1:75" s="6" customFormat="1" x14ac:dyDescent="0.2">
      <c r="A44" s="9"/>
      <c r="B44" s="9"/>
      <c r="M44" s="24"/>
      <c r="N44" s="24"/>
      <c r="O44" s="24"/>
      <c r="P44" s="24"/>
      <c r="Q44" s="24"/>
      <c r="R44" s="24"/>
      <c r="Z44" s="84"/>
      <c r="AA44" s="84"/>
      <c r="AB44" s="84"/>
      <c r="AC44" s="84"/>
      <c r="AD44" s="214"/>
      <c r="AE44" s="214"/>
      <c r="AF44" s="9"/>
      <c r="AG44" s="9"/>
      <c r="AH44" s="9"/>
      <c r="AI44" s="107"/>
      <c r="AJ44" s="84"/>
      <c r="AK44" s="107"/>
      <c r="AL44" s="195"/>
      <c r="AM44" s="208"/>
      <c r="AN44" s="209"/>
      <c r="AO44" s="209"/>
      <c r="AP44" s="210"/>
      <c r="BA44" s="24"/>
      <c r="BB44" s="84"/>
      <c r="BC44" s="84"/>
      <c r="BD44" s="84"/>
      <c r="BE44" s="84"/>
      <c r="BF44" s="84"/>
      <c r="BK44" s="211"/>
      <c r="BL44" s="211"/>
      <c r="BM44" s="212"/>
      <c r="BP44" s="212"/>
      <c r="BQ44" s="212"/>
      <c r="BR44" s="212"/>
      <c r="BS44" s="212"/>
      <c r="BT44" s="215"/>
      <c r="BU44" s="213"/>
      <c r="BV44" s="212"/>
      <c r="BW44" s="206"/>
    </row>
    <row r="45" spans="1:75" s="6" customFormat="1" x14ac:dyDescent="0.2">
      <c r="A45" s="9"/>
      <c r="B45" s="9"/>
      <c r="M45" s="24"/>
      <c r="N45" s="24"/>
      <c r="O45" s="24"/>
      <c r="P45" s="24"/>
      <c r="Q45" s="24"/>
      <c r="R45" s="24"/>
      <c r="Z45" s="84"/>
      <c r="AA45" s="84"/>
      <c r="AB45" s="84"/>
      <c r="AC45" s="84"/>
      <c r="AD45" s="214"/>
      <c r="AE45" s="214"/>
      <c r="AF45" s="9"/>
      <c r="AG45" s="9"/>
      <c r="AH45" s="9"/>
      <c r="AI45" s="107"/>
      <c r="AJ45" s="84"/>
      <c r="AK45" s="107"/>
      <c r="AL45" s="195"/>
      <c r="AM45" s="208"/>
      <c r="AN45" s="209"/>
      <c r="AO45" s="209"/>
      <c r="AP45" s="210"/>
      <c r="BA45" s="24"/>
      <c r="BB45" s="84"/>
      <c r="BC45" s="84"/>
      <c r="BD45" s="84"/>
      <c r="BE45" s="84"/>
      <c r="BF45" s="84"/>
      <c r="BK45" s="211"/>
      <c r="BL45" s="211"/>
      <c r="BM45" s="212"/>
      <c r="BP45" s="212"/>
      <c r="BQ45" s="212"/>
      <c r="BR45" s="212"/>
      <c r="BS45" s="212"/>
      <c r="BT45" s="215"/>
      <c r="BU45" s="213"/>
      <c r="BV45" s="212"/>
      <c r="BW45" s="206"/>
    </row>
    <row r="46" spans="1:75" s="6" customFormat="1" x14ac:dyDescent="0.2">
      <c r="A46" s="9"/>
      <c r="B46" s="9"/>
      <c r="M46" s="24"/>
      <c r="N46" s="24"/>
      <c r="O46" s="24"/>
      <c r="P46" s="24"/>
      <c r="Q46" s="24"/>
      <c r="R46" s="24"/>
      <c r="Z46" s="84"/>
      <c r="AA46" s="84"/>
      <c r="AB46" s="84"/>
      <c r="AC46" s="84"/>
      <c r="AD46" s="214"/>
      <c r="AE46" s="214"/>
      <c r="AF46" s="9"/>
      <c r="AG46" s="9"/>
      <c r="AH46" s="9"/>
      <c r="AI46" s="107"/>
      <c r="AJ46" s="84"/>
      <c r="AK46" s="107"/>
      <c r="AL46" s="195"/>
      <c r="AM46" s="208"/>
      <c r="AN46" s="209"/>
      <c r="AO46" s="209"/>
      <c r="AP46" s="210"/>
      <c r="BA46" s="24"/>
      <c r="BB46" s="84"/>
      <c r="BC46" s="84"/>
      <c r="BD46" s="84"/>
      <c r="BE46" s="84"/>
      <c r="BF46" s="84"/>
      <c r="BK46" s="211"/>
      <c r="BL46" s="211"/>
      <c r="BM46" s="212"/>
      <c r="BP46" s="212"/>
      <c r="BQ46" s="212"/>
      <c r="BR46" s="212"/>
      <c r="BS46" s="212"/>
      <c r="BT46" s="215"/>
      <c r="BU46" s="213"/>
      <c r="BV46" s="212"/>
      <c r="BW46" s="206"/>
    </row>
    <row r="47" spans="1:75" s="6" customFormat="1" x14ac:dyDescent="0.2">
      <c r="A47" s="9"/>
      <c r="B47" s="9"/>
      <c r="M47" s="24"/>
      <c r="N47" s="24"/>
      <c r="O47" s="24"/>
      <c r="P47" s="24"/>
      <c r="Q47" s="24"/>
      <c r="R47" s="24"/>
      <c r="Z47" s="84"/>
      <c r="AA47" s="84"/>
      <c r="AB47" s="84"/>
      <c r="AC47" s="84"/>
      <c r="AD47" s="214"/>
      <c r="AE47" s="214"/>
      <c r="AF47" s="9"/>
      <c r="AG47" s="9"/>
      <c r="AH47" s="9"/>
      <c r="AI47" s="107"/>
      <c r="AJ47" s="84"/>
      <c r="AK47" s="107"/>
      <c r="AL47" s="195"/>
      <c r="AM47" s="208"/>
      <c r="AN47" s="209"/>
      <c r="AO47" s="209"/>
      <c r="AP47" s="210"/>
      <c r="BA47" s="24"/>
      <c r="BB47" s="84"/>
      <c r="BC47" s="84"/>
      <c r="BD47" s="84"/>
      <c r="BE47" s="84"/>
      <c r="BF47" s="84"/>
      <c r="BK47" s="211"/>
      <c r="BL47" s="211"/>
      <c r="BM47" s="212"/>
      <c r="BP47" s="212"/>
      <c r="BQ47" s="212"/>
      <c r="BR47" s="212"/>
      <c r="BS47" s="212"/>
      <c r="BT47" s="215"/>
      <c r="BU47" s="213"/>
      <c r="BV47" s="212"/>
      <c r="BW47" s="206"/>
    </row>
    <row r="48" spans="1:75" s="6" customFormat="1" x14ac:dyDescent="0.2">
      <c r="A48" s="9"/>
      <c r="B48" s="9"/>
      <c r="M48" s="24"/>
      <c r="N48" s="24"/>
      <c r="O48" s="24"/>
      <c r="P48" s="24"/>
      <c r="Q48" s="24"/>
      <c r="R48" s="24"/>
      <c r="Z48" s="84"/>
      <c r="AA48" s="84"/>
      <c r="AB48" s="84"/>
      <c r="AC48" s="84"/>
      <c r="AD48" s="214"/>
      <c r="AE48" s="214"/>
      <c r="AF48" s="9"/>
      <c r="AG48" s="9"/>
      <c r="AH48" s="9"/>
      <c r="AI48" s="107"/>
      <c r="AJ48" s="84"/>
      <c r="AK48" s="107"/>
      <c r="AL48" s="195"/>
      <c r="AM48" s="208"/>
      <c r="AN48" s="209"/>
      <c r="AO48" s="209"/>
      <c r="AP48" s="210"/>
      <c r="BA48" s="24"/>
      <c r="BB48" s="84"/>
      <c r="BC48" s="84"/>
      <c r="BD48" s="84"/>
      <c r="BE48" s="84"/>
      <c r="BF48" s="84"/>
      <c r="BK48" s="211"/>
      <c r="BL48" s="211"/>
      <c r="BM48" s="212"/>
      <c r="BP48" s="212"/>
      <c r="BQ48" s="212"/>
      <c r="BR48" s="212"/>
      <c r="BS48" s="212"/>
      <c r="BT48" s="215"/>
      <c r="BU48" s="213"/>
      <c r="BV48" s="212"/>
      <c r="BW48" s="206"/>
    </row>
    <row r="49" spans="1:75" s="6" customFormat="1" x14ac:dyDescent="0.2">
      <c r="A49" s="9"/>
      <c r="B49" s="9"/>
      <c r="M49" s="24"/>
      <c r="N49" s="24"/>
      <c r="O49" s="24"/>
      <c r="P49" s="24"/>
      <c r="Q49" s="24"/>
      <c r="R49" s="24"/>
      <c r="Z49" s="84"/>
      <c r="AA49" s="84"/>
      <c r="AB49" s="84"/>
      <c r="AC49" s="84"/>
      <c r="AD49" s="214"/>
      <c r="AE49" s="214"/>
      <c r="AF49" s="9"/>
      <c r="AG49" s="9"/>
      <c r="AH49" s="9"/>
      <c r="AI49" s="107"/>
      <c r="AJ49" s="84"/>
      <c r="AK49" s="107"/>
      <c r="AL49" s="195"/>
      <c r="AM49" s="208"/>
      <c r="AN49" s="209"/>
      <c r="AO49" s="209"/>
      <c r="AP49" s="210"/>
      <c r="BA49" s="24"/>
      <c r="BB49" s="84"/>
      <c r="BC49" s="84"/>
      <c r="BD49" s="84"/>
      <c r="BE49" s="84"/>
      <c r="BF49" s="84"/>
      <c r="BK49" s="211"/>
      <c r="BL49" s="211"/>
      <c r="BM49" s="212"/>
      <c r="BP49" s="212"/>
      <c r="BQ49" s="212"/>
      <c r="BR49" s="212"/>
      <c r="BS49" s="212"/>
      <c r="BT49" s="215"/>
      <c r="BU49" s="213"/>
      <c r="BV49" s="212"/>
      <c r="BW49" s="206"/>
    </row>
    <row r="50" spans="1:75" s="6" customFormat="1" x14ac:dyDescent="0.2">
      <c r="A50" s="9"/>
      <c r="B50" s="9"/>
      <c r="M50" s="24"/>
      <c r="N50" s="24"/>
      <c r="O50" s="24"/>
      <c r="P50" s="24"/>
      <c r="Q50" s="24"/>
      <c r="R50" s="24"/>
      <c r="Z50" s="84"/>
      <c r="AA50" s="84"/>
      <c r="AB50" s="84"/>
      <c r="AC50" s="84"/>
      <c r="AD50" s="214"/>
      <c r="AE50" s="214"/>
      <c r="AF50" s="9"/>
      <c r="AG50" s="9"/>
      <c r="AH50" s="9"/>
      <c r="AI50" s="107"/>
      <c r="AJ50" s="84"/>
      <c r="AK50" s="107"/>
      <c r="AL50" s="195"/>
      <c r="AM50" s="208"/>
      <c r="AN50" s="209"/>
      <c r="AO50" s="209"/>
      <c r="AP50" s="210"/>
      <c r="BA50" s="24"/>
      <c r="BB50" s="84"/>
      <c r="BC50" s="84"/>
      <c r="BD50" s="84"/>
      <c r="BE50" s="84"/>
      <c r="BF50" s="84"/>
      <c r="BK50" s="211"/>
      <c r="BL50" s="211"/>
      <c r="BM50" s="212"/>
      <c r="BP50" s="212"/>
      <c r="BQ50" s="212"/>
      <c r="BR50" s="212"/>
      <c r="BS50" s="212"/>
      <c r="BT50" s="215"/>
      <c r="BU50" s="213"/>
      <c r="BV50" s="212"/>
      <c r="BW50" s="206"/>
    </row>
    <row r="51" spans="1:75" s="6" customFormat="1" x14ac:dyDescent="0.2">
      <c r="A51" s="9"/>
      <c r="B51" s="9"/>
      <c r="M51" s="24"/>
      <c r="N51" s="24"/>
      <c r="O51" s="24"/>
      <c r="P51" s="24"/>
      <c r="Q51" s="24"/>
      <c r="R51" s="24"/>
      <c r="Z51" s="84"/>
      <c r="AA51" s="84"/>
      <c r="AB51" s="84"/>
      <c r="AC51" s="84"/>
      <c r="AD51" s="214"/>
      <c r="AE51" s="214"/>
      <c r="AF51" s="9"/>
      <c r="AG51" s="9"/>
      <c r="AH51" s="9"/>
      <c r="AI51" s="107"/>
      <c r="AJ51" s="84"/>
      <c r="AK51" s="107"/>
      <c r="AL51" s="195"/>
      <c r="AM51" s="208"/>
      <c r="AN51" s="209"/>
      <c r="AO51" s="209"/>
      <c r="AP51" s="210"/>
      <c r="BA51" s="24"/>
      <c r="BB51" s="84"/>
      <c r="BC51" s="84"/>
      <c r="BD51" s="84"/>
      <c r="BE51" s="84"/>
      <c r="BF51" s="84"/>
      <c r="BK51" s="211"/>
      <c r="BL51" s="211"/>
      <c r="BM51" s="212"/>
      <c r="BP51" s="212"/>
      <c r="BQ51" s="212"/>
      <c r="BR51" s="212"/>
      <c r="BS51" s="212"/>
      <c r="BT51" s="215"/>
      <c r="BU51" s="213"/>
      <c r="BV51" s="212"/>
      <c r="BW51" s="206"/>
    </row>
    <row r="52" spans="1:75" s="6" customFormat="1" x14ac:dyDescent="0.2">
      <c r="A52" s="9"/>
      <c r="B52" s="9"/>
      <c r="M52" s="24"/>
      <c r="N52" s="24"/>
      <c r="O52" s="24"/>
      <c r="P52" s="24"/>
      <c r="Q52" s="24"/>
      <c r="R52" s="24"/>
      <c r="Z52" s="84"/>
      <c r="AA52" s="84"/>
      <c r="AB52" s="84"/>
      <c r="AC52" s="84"/>
      <c r="AD52" s="214"/>
      <c r="AE52" s="214"/>
      <c r="AF52" s="9"/>
      <c r="AG52" s="9"/>
      <c r="AH52" s="9"/>
      <c r="AI52" s="107"/>
      <c r="AJ52" s="84"/>
      <c r="AK52" s="107"/>
      <c r="AL52" s="195"/>
      <c r="AM52" s="208"/>
      <c r="AN52" s="209"/>
      <c r="AO52" s="209"/>
      <c r="AP52" s="210"/>
      <c r="BA52" s="24"/>
      <c r="BB52" s="84"/>
      <c r="BC52" s="84"/>
      <c r="BD52" s="84"/>
      <c r="BE52" s="84"/>
      <c r="BF52" s="84"/>
      <c r="BK52" s="211"/>
      <c r="BL52" s="211"/>
      <c r="BM52" s="212"/>
      <c r="BP52" s="212"/>
      <c r="BQ52" s="212"/>
      <c r="BR52" s="212"/>
      <c r="BS52" s="212"/>
      <c r="BT52" s="215"/>
      <c r="BU52" s="213"/>
      <c r="BV52" s="212"/>
      <c r="BW52" s="206"/>
    </row>
    <row r="53" spans="1:75" s="6" customFormat="1" x14ac:dyDescent="0.2">
      <c r="A53" s="9"/>
      <c r="B53" s="9"/>
      <c r="M53" s="24"/>
      <c r="N53" s="24"/>
      <c r="O53" s="24"/>
      <c r="P53" s="24"/>
      <c r="Q53" s="24"/>
      <c r="R53" s="24"/>
      <c r="Z53" s="84"/>
      <c r="AA53" s="84"/>
      <c r="AB53" s="84"/>
      <c r="AC53" s="84"/>
      <c r="AD53" s="214"/>
      <c r="AE53" s="214"/>
      <c r="AF53" s="9"/>
      <c r="AG53" s="9"/>
      <c r="AH53" s="9"/>
      <c r="AI53" s="107"/>
      <c r="AJ53" s="84"/>
      <c r="AK53" s="107"/>
      <c r="AL53" s="195"/>
      <c r="AM53" s="208"/>
      <c r="AN53" s="209"/>
      <c r="AO53" s="209"/>
      <c r="AP53" s="210"/>
      <c r="BA53" s="24"/>
      <c r="BB53" s="84"/>
      <c r="BC53" s="84"/>
      <c r="BD53" s="84"/>
      <c r="BE53" s="84"/>
      <c r="BF53" s="84"/>
      <c r="BK53" s="211"/>
      <c r="BL53" s="211"/>
      <c r="BM53" s="212"/>
      <c r="BP53" s="212"/>
      <c r="BQ53" s="212"/>
      <c r="BR53" s="212"/>
      <c r="BS53" s="212"/>
      <c r="BT53" s="215"/>
      <c r="BU53" s="213"/>
      <c r="BV53" s="212"/>
      <c r="BW53" s="206"/>
    </row>
    <row r="54" spans="1:75" s="6" customFormat="1" x14ac:dyDescent="0.2">
      <c r="A54" s="9"/>
      <c r="B54" s="9"/>
      <c r="M54" s="24"/>
      <c r="N54" s="24"/>
      <c r="O54" s="24"/>
      <c r="P54" s="24"/>
      <c r="Q54" s="24"/>
      <c r="R54" s="24"/>
      <c r="Z54" s="84"/>
      <c r="AA54" s="84"/>
      <c r="AB54" s="84"/>
      <c r="AC54" s="84"/>
      <c r="AD54" s="214"/>
      <c r="AE54" s="214"/>
      <c r="AF54" s="9"/>
      <c r="AG54" s="9"/>
      <c r="AH54" s="9"/>
      <c r="AI54" s="107"/>
      <c r="AJ54" s="84"/>
      <c r="AK54" s="107"/>
      <c r="AL54" s="195"/>
      <c r="AM54" s="208"/>
      <c r="AN54" s="209"/>
      <c r="AO54" s="209"/>
      <c r="AP54" s="210"/>
      <c r="BA54" s="24"/>
      <c r="BB54" s="84"/>
      <c r="BC54" s="84"/>
      <c r="BD54" s="84"/>
      <c r="BE54" s="84"/>
      <c r="BF54" s="84"/>
      <c r="BK54" s="211"/>
      <c r="BL54" s="211"/>
      <c r="BM54" s="212"/>
      <c r="BP54" s="212"/>
      <c r="BQ54" s="212"/>
      <c r="BR54" s="212"/>
      <c r="BS54" s="212"/>
      <c r="BT54" s="215"/>
      <c r="BU54" s="213"/>
      <c r="BV54" s="212"/>
      <c r="BW54" s="206"/>
    </row>
    <row r="55" spans="1:75" s="6" customFormat="1" x14ac:dyDescent="0.2">
      <c r="A55" s="9"/>
      <c r="B55" s="9"/>
      <c r="M55" s="24"/>
      <c r="N55" s="24"/>
      <c r="O55" s="24"/>
      <c r="P55" s="24"/>
      <c r="Q55" s="24"/>
      <c r="R55" s="24"/>
      <c r="Z55" s="84"/>
      <c r="AA55" s="84"/>
      <c r="AB55" s="84"/>
      <c r="AC55" s="84"/>
      <c r="AD55" s="214"/>
      <c r="AE55" s="214"/>
      <c r="AF55" s="9"/>
      <c r="AG55" s="9"/>
      <c r="AH55" s="9"/>
      <c r="AI55" s="107"/>
      <c r="AJ55" s="84"/>
      <c r="AK55" s="107"/>
      <c r="AL55" s="195"/>
      <c r="AM55" s="208"/>
      <c r="AN55" s="209"/>
      <c r="AO55" s="209"/>
      <c r="AP55" s="210"/>
      <c r="BA55" s="24"/>
      <c r="BB55" s="84"/>
      <c r="BC55" s="84"/>
      <c r="BD55" s="84"/>
      <c r="BE55" s="84"/>
      <c r="BF55" s="84"/>
      <c r="BK55" s="211"/>
      <c r="BL55" s="211"/>
      <c r="BM55" s="212"/>
      <c r="BP55" s="212"/>
      <c r="BQ55" s="212"/>
      <c r="BR55" s="212"/>
      <c r="BS55" s="212"/>
      <c r="BT55" s="215"/>
      <c r="BU55" s="213"/>
      <c r="BV55" s="212"/>
      <c r="BW55" s="206"/>
    </row>
    <row r="56" spans="1:75" s="6" customFormat="1" x14ac:dyDescent="0.2">
      <c r="A56" s="9"/>
      <c r="B56" s="9"/>
      <c r="M56" s="24"/>
      <c r="N56" s="24"/>
      <c r="O56" s="24"/>
      <c r="P56" s="24"/>
      <c r="Q56" s="24"/>
      <c r="R56" s="24"/>
      <c r="Z56" s="84"/>
      <c r="AA56" s="84"/>
      <c r="AB56" s="84"/>
      <c r="AC56" s="84"/>
      <c r="AD56" s="214"/>
      <c r="AE56" s="214"/>
      <c r="AF56" s="9"/>
      <c r="AG56" s="9"/>
      <c r="AH56" s="9"/>
      <c r="AI56" s="107"/>
      <c r="AJ56" s="84"/>
      <c r="AK56" s="107"/>
      <c r="AL56" s="195"/>
      <c r="AM56" s="208"/>
      <c r="AN56" s="209"/>
      <c r="AO56" s="209"/>
      <c r="AP56" s="210"/>
      <c r="BA56" s="24"/>
      <c r="BB56" s="84"/>
      <c r="BC56" s="84"/>
      <c r="BD56" s="84"/>
      <c r="BE56" s="84"/>
      <c r="BF56" s="84"/>
      <c r="BK56" s="211"/>
      <c r="BL56" s="211"/>
      <c r="BM56" s="212"/>
      <c r="BP56" s="212"/>
      <c r="BQ56" s="212"/>
      <c r="BR56" s="212"/>
      <c r="BS56" s="212"/>
      <c r="BT56" s="215"/>
      <c r="BU56" s="213"/>
      <c r="BV56" s="212"/>
      <c r="BW56" s="206"/>
    </row>
    <row r="57" spans="1:75" s="6" customFormat="1" x14ac:dyDescent="0.2">
      <c r="A57" s="9"/>
      <c r="B57" s="9"/>
      <c r="M57" s="24"/>
      <c r="N57" s="24"/>
      <c r="O57" s="24"/>
      <c r="P57" s="24"/>
      <c r="Q57" s="24"/>
      <c r="R57" s="24"/>
      <c r="Z57" s="84"/>
      <c r="AA57" s="84"/>
      <c r="AB57" s="84"/>
      <c r="AC57" s="84"/>
      <c r="AD57" s="214"/>
      <c r="AE57" s="214"/>
      <c r="AF57" s="9"/>
      <c r="AG57" s="9"/>
      <c r="AH57" s="9"/>
      <c r="AI57" s="107"/>
      <c r="AJ57" s="84"/>
      <c r="AK57" s="107"/>
      <c r="AL57" s="195"/>
      <c r="AM57" s="208"/>
      <c r="AN57" s="209"/>
      <c r="AO57" s="209"/>
      <c r="AP57" s="210"/>
      <c r="BA57" s="24"/>
      <c r="BB57" s="84"/>
      <c r="BC57" s="84"/>
      <c r="BD57" s="84"/>
      <c r="BE57" s="84"/>
      <c r="BF57" s="84"/>
      <c r="BK57" s="211"/>
      <c r="BL57" s="211"/>
      <c r="BM57" s="212"/>
      <c r="BP57" s="212"/>
      <c r="BQ57" s="212"/>
      <c r="BR57" s="212"/>
      <c r="BS57" s="212"/>
      <c r="BT57" s="215"/>
      <c r="BU57" s="213"/>
      <c r="BV57" s="212"/>
      <c r="BW57" s="206"/>
    </row>
    <row r="58" spans="1:75" s="6" customFormat="1" x14ac:dyDescent="0.2">
      <c r="A58" s="9"/>
      <c r="B58" s="9"/>
      <c r="M58" s="24"/>
      <c r="N58" s="24"/>
      <c r="O58" s="24"/>
      <c r="P58" s="24"/>
      <c r="Q58" s="24"/>
      <c r="R58" s="24"/>
      <c r="Z58" s="84"/>
      <c r="AA58" s="84"/>
      <c r="AB58" s="84"/>
      <c r="AC58" s="84"/>
      <c r="AD58" s="214"/>
      <c r="AE58" s="214"/>
      <c r="AF58" s="9"/>
      <c r="AG58" s="9"/>
      <c r="AH58" s="9"/>
      <c r="AI58" s="107"/>
      <c r="AJ58" s="84"/>
      <c r="AK58" s="107"/>
      <c r="AL58" s="195"/>
      <c r="AM58" s="208"/>
      <c r="AN58" s="18"/>
      <c r="AO58" s="18"/>
      <c r="AP58" s="18"/>
      <c r="BA58" s="24"/>
      <c r="BB58" s="84"/>
      <c r="BC58" s="84"/>
      <c r="BD58" s="84"/>
      <c r="BE58" s="84"/>
      <c r="BF58" s="84"/>
      <c r="BK58" s="211"/>
      <c r="BL58" s="211"/>
      <c r="BM58" s="212"/>
      <c r="BP58" s="212"/>
      <c r="BQ58" s="212"/>
      <c r="BR58" s="212"/>
      <c r="BS58" s="212"/>
      <c r="BT58" s="215"/>
      <c r="BU58" s="213"/>
      <c r="BV58" s="212"/>
      <c r="BW58" s="206"/>
    </row>
    <row r="59" spans="1:75" s="6" customFormat="1" x14ac:dyDescent="0.2">
      <c r="A59" s="192"/>
      <c r="B59" s="192"/>
      <c r="M59" s="24"/>
      <c r="N59" s="24"/>
      <c r="O59" s="24"/>
      <c r="P59" s="24"/>
      <c r="Q59" s="24"/>
      <c r="R59" s="24"/>
      <c r="Z59" s="84"/>
      <c r="AA59" s="84"/>
      <c r="AB59" s="84"/>
      <c r="AC59" s="84"/>
      <c r="AD59" s="214"/>
      <c r="AE59" s="214"/>
      <c r="AF59" s="108"/>
      <c r="AG59" s="108"/>
      <c r="AH59" s="108"/>
      <c r="AI59" s="107"/>
      <c r="AJ59" s="107"/>
      <c r="AK59" s="107"/>
      <c r="AL59" s="195"/>
      <c r="AM59" s="208"/>
      <c r="AN59" s="18"/>
      <c r="AO59" s="18"/>
      <c r="AP59" s="18"/>
      <c r="BA59" s="84"/>
      <c r="BB59" s="84"/>
      <c r="BC59" s="84"/>
      <c r="BD59" s="84"/>
      <c r="BE59" s="84"/>
      <c r="BF59" s="84"/>
      <c r="BG59" s="84"/>
      <c r="BH59" s="84"/>
      <c r="BK59" s="211"/>
      <c r="BL59" s="211"/>
      <c r="BM59" s="139"/>
      <c r="BP59" s="212"/>
      <c r="BQ59" s="212"/>
      <c r="BR59" s="212"/>
      <c r="BS59" s="212"/>
      <c r="BT59" s="215"/>
      <c r="BU59" s="213"/>
      <c r="BV59" s="206"/>
      <c r="BW59" s="206"/>
    </row>
    <row r="60" spans="1:75" s="6" customFormat="1" x14ac:dyDescent="0.2">
      <c r="B60" s="9"/>
      <c r="C60" s="193"/>
      <c r="M60" s="24"/>
      <c r="N60" s="24"/>
      <c r="O60" s="24"/>
      <c r="P60" s="24"/>
      <c r="Q60" s="24"/>
      <c r="R60" s="24"/>
      <c r="Z60" s="84"/>
      <c r="AA60" s="84"/>
      <c r="AB60" s="84"/>
      <c r="AC60" s="84"/>
      <c r="AD60" s="206"/>
      <c r="AE60" s="206"/>
      <c r="AF60" s="108"/>
      <c r="AG60" s="108"/>
      <c r="AH60" s="104"/>
      <c r="AI60" s="107"/>
      <c r="AJ60" s="84"/>
      <c r="AK60" s="107"/>
      <c r="AL60" s="195"/>
      <c r="AM60" s="195"/>
      <c r="AN60" s="18"/>
      <c r="AO60" s="18"/>
      <c r="AP60" s="18"/>
      <c r="BA60" s="84"/>
      <c r="BB60" s="84"/>
      <c r="BC60" s="84"/>
      <c r="BD60" s="84"/>
      <c r="BE60" s="84"/>
      <c r="BF60" s="84"/>
      <c r="BG60" s="84"/>
      <c r="BH60" s="141"/>
      <c r="BK60" s="18"/>
      <c r="BL60" s="18"/>
      <c r="BM60" s="140"/>
      <c r="BP60" s="212"/>
      <c r="BQ60" s="212"/>
      <c r="BR60" s="212"/>
      <c r="BS60" s="212"/>
      <c r="BU60" s="213"/>
      <c r="BV60" s="214"/>
      <c r="BW60" s="214"/>
    </row>
    <row r="61" spans="1:75" s="6" customFormat="1" x14ac:dyDescent="0.2">
      <c r="B61" s="9"/>
      <c r="C61" s="192"/>
      <c r="M61" s="24"/>
      <c r="N61" s="24"/>
      <c r="O61" s="24"/>
      <c r="P61" s="24"/>
      <c r="Q61" s="24"/>
      <c r="R61" s="24"/>
      <c r="Z61" s="84"/>
      <c r="AA61" s="84"/>
      <c r="AB61" s="84"/>
      <c r="AC61" s="84"/>
      <c r="AD61" s="206"/>
      <c r="AE61" s="206"/>
      <c r="AF61" s="108"/>
      <c r="AG61" s="108"/>
      <c r="AH61" s="105"/>
      <c r="AI61" s="107"/>
      <c r="AJ61" s="84"/>
      <c r="AK61" s="107"/>
      <c r="AL61" s="195"/>
      <c r="AM61" s="195"/>
      <c r="AN61" s="18"/>
      <c r="AO61" s="18"/>
      <c r="AP61" s="18"/>
      <c r="BA61" s="84"/>
      <c r="BB61" s="84"/>
      <c r="BC61" s="84"/>
      <c r="BD61" s="84"/>
      <c r="BE61" s="84"/>
      <c r="BF61" s="84"/>
      <c r="BG61" s="84"/>
      <c r="BH61" s="84"/>
      <c r="BK61" s="18"/>
      <c r="BL61" s="18"/>
      <c r="BM61" s="138"/>
      <c r="BP61" s="212"/>
      <c r="BQ61" s="212"/>
      <c r="BR61" s="212"/>
      <c r="BS61" s="212"/>
      <c r="BU61" s="216"/>
      <c r="BV61" s="214"/>
      <c r="BW61" s="214"/>
    </row>
    <row r="62" spans="1:75" s="6" customFormat="1" x14ac:dyDescent="0.2">
      <c r="B62" s="9"/>
      <c r="C62" s="193"/>
      <c r="M62" s="24"/>
      <c r="N62" s="24"/>
      <c r="O62" s="24"/>
      <c r="P62" s="24"/>
      <c r="Q62" s="24"/>
      <c r="R62" s="24"/>
      <c r="Z62" s="84"/>
      <c r="AA62" s="84"/>
      <c r="AB62" s="84"/>
      <c r="AC62" s="84"/>
      <c r="AD62" s="206"/>
      <c r="AE62" s="206"/>
      <c r="AF62" s="108"/>
      <c r="AG62" s="108"/>
      <c r="AH62" s="104"/>
      <c r="AI62" s="107"/>
      <c r="AJ62" s="84"/>
      <c r="AK62" s="107"/>
      <c r="AL62" s="195"/>
      <c r="AM62" s="195"/>
      <c r="AN62" s="18"/>
      <c r="AO62" s="18"/>
      <c r="AP62" s="18"/>
      <c r="BA62" s="84"/>
      <c r="BB62" s="84"/>
      <c r="BC62" s="84"/>
      <c r="BD62" s="84"/>
      <c r="BE62" s="84"/>
      <c r="BF62" s="84"/>
      <c r="BG62" s="84"/>
      <c r="BH62" s="84"/>
      <c r="BK62" s="18"/>
      <c r="BL62" s="18"/>
      <c r="BM62" s="140"/>
      <c r="BP62" s="212"/>
      <c r="BQ62" s="212"/>
      <c r="BR62" s="212"/>
      <c r="BS62" s="212"/>
      <c r="BU62" s="216"/>
      <c r="BV62" s="214"/>
      <c r="BW62" s="214"/>
    </row>
    <row r="63" spans="1:75" s="6" customFormat="1" x14ac:dyDescent="0.2">
      <c r="B63" s="9"/>
      <c r="C63" s="193"/>
      <c r="M63" s="24"/>
      <c r="N63" s="24"/>
      <c r="O63" s="24"/>
      <c r="P63" s="24"/>
      <c r="Q63" s="24"/>
      <c r="R63" s="24"/>
      <c r="Z63" s="84"/>
      <c r="AA63" s="84"/>
      <c r="AB63" s="84"/>
      <c r="AC63" s="84"/>
      <c r="AD63" s="206"/>
      <c r="AE63" s="206"/>
      <c r="AF63" s="108"/>
      <c r="AG63" s="108"/>
      <c r="AH63" s="106"/>
      <c r="AI63" s="107"/>
      <c r="AJ63" s="84"/>
      <c r="AK63" s="107"/>
      <c r="AL63" s="195"/>
      <c r="AM63" s="195"/>
      <c r="AN63" s="18"/>
      <c r="AO63" s="18"/>
      <c r="AP63" s="18"/>
      <c r="BA63" s="84"/>
      <c r="BB63" s="84"/>
      <c r="BC63" s="84"/>
      <c r="BD63" s="84"/>
      <c r="BE63" s="84"/>
      <c r="BF63" s="84"/>
      <c r="BG63" s="84"/>
      <c r="BH63" s="84"/>
      <c r="BK63" s="18"/>
      <c r="BL63" s="18"/>
      <c r="BM63" s="140"/>
      <c r="BP63" s="212"/>
      <c r="BQ63" s="212"/>
      <c r="BR63" s="212"/>
      <c r="BS63" s="212"/>
      <c r="BU63" s="216"/>
      <c r="BV63" s="214"/>
      <c r="BW63" s="214"/>
    </row>
    <row r="64" spans="1:75" s="6" customFormat="1" x14ac:dyDescent="0.2">
      <c r="B64" s="9"/>
      <c r="C64" s="192"/>
      <c r="M64" s="24"/>
      <c r="N64" s="24"/>
      <c r="O64" s="24"/>
      <c r="P64" s="24"/>
      <c r="Q64" s="24"/>
      <c r="R64" s="24"/>
      <c r="Z64" s="84"/>
      <c r="AA64" s="84"/>
      <c r="AB64" s="84"/>
      <c r="AC64" s="84"/>
      <c r="AD64" s="206"/>
      <c r="AE64" s="206"/>
      <c r="AF64" s="108"/>
      <c r="AG64" s="108"/>
      <c r="AI64" s="107"/>
      <c r="AJ64" s="84"/>
      <c r="AK64" s="107"/>
      <c r="AM64" s="195"/>
      <c r="AN64" s="18"/>
      <c r="AO64" s="18"/>
      <c r="AP64" s="18"/>
      <c r="BA64" s="84"/>
      <c r="BB64" s="84"/>
      <c r="BC64" s="84"/>
      <c r="BD64" s="84"/>
      <c r="BE64" s="84"/>
      <c r="BF64" s="84"/>
      <c r="BG64" s="84"/>
      <c r="BH64" s="84"/>
      <c r="BK64" s="18"/>
      <c r="BL64" s="18"/>
      <c r="BM64" s="140"/>
      <c r="BP64" s="212"/>
      <c r="BQ64" s="212"/>
      <c r="BR64" s="212"/>
      <c r="BS64" s="212"/>
      <c r="BU64" s="216"/>
      <c r="BV64" s="214"/>
      <c r="BW64" s="214"/>
    </row>
    <row r="65" spans="2:75" s="6" customFormat="1" ht="16" x14ac:dyDescent="0.2">
      <c r="B65" s="9"/>
      <c r="C65" s="193"/>
      <c r="M65" s="24"/>
      <c r="N65" s="24"/>
      <c r="O65" s="24"/>
      <c r="P65" s="24"/>
      <c r="Q65" s="24"/>
      <c r="R65" s="24"/>
      <c r="Z65" s="84"/>
      <c r="AA65" s="84"/>
      <c r="AB65" s="84"/>
      <c r="AC65" s="84"/>
      <c r="AD65" s="206"/>
      <c r="AE65" s="206"/>
      <c r="AF65" s="108"/>
      <c r="AG65" s="108"/>
      <c r="AH65" s="106"/>
      <c r="AI65" s="107"/>
      <c r="AJ65" s="84"/>
      <c r="AK65" s="107"/>
      <c r="AL65" s="195"/>
      <c r="AM65" s="195"/>
      <c r="AN65" s="18"/>
      <c r="AO65" s="18"/>
      <c r="AP65" s="18"/>
      <c r="BA65" s="84"/>
      <c r="BB65" s="84"/>
      <c r="BC65" s="84"/>
      <c r="BD65" s="84"/>
      <c r="BE65" s="84"/>
      <c r="BF65" s="84"/>
      <c r="BG65" s="84"/>
      <c r="BH65" s="84"/>
      <c r="BI65" s="199"/>
      <c r="BJ65" s="199"/>
      <c r="BK65" s="18"/>
      <c r="BL65" s="18"/>
      <c r="BM65" s="140"/>
      <c r="BN65" s="199"/>
      <c r="BO65" s="199"/>
      <c r="BP65" s="212"/>
      <c r="BQ65" s="212"/>
      <c r="BR65" s="212"/>
      <c r="BS65" s="212"/>
      <c r="BU65" s="216"/>
      <c r="BV65" s="214"/>
      <c r="BW65" s="214"/>
    </row>
    <row r="66" spans="2:75" s="6" customFormat="1" x14ac:dyDescent="0.2">
      <c r="B66" s="9"/>
      <c r="C66" s="193"/>
      <c r="M66" s="24"/>
      <c r="N66" s="24"/>
      <c r="O66" s="24"/>
      <c r="P66" s="24"/>
      <c r="Q66" s="24"/>
      <c r="R66" s="24"/>
      <c r="Z66" s="84"/>
      <c r="AA66" s="84"/>
      <c r="AB66" s="84"/>
      <c r="AC66" s="84"/>
      <c r="AD66" s="206"/>
      <c r="AE66" s="206"/>
      <c r="AF66" s="108"/>
      <c r="AG66" s="108"/>
      <c r="AH66" s="106"/>
      <c r="AI66" s="107"/>
      <c r="AJ66" s="84"/>
      <c r="AK66" s="107"/>
      <c r="AL66" s="195"/>
      <c r="AM66" s="195"/>
      <c r="AN66" s="18"/>
      <c r="AO66" s="18"/>
      <c r="AP66" s="18"/>
      <c r="BA66" s="84"/>
      <c r="BB66" s="84"/>
      <c r="BC66" s="84"/>
      <c r="BD66" s="84"/>
      <c r="BE66" s="84"/>
      <c r="BF66" s="84"/>
      <c r="BG66" s="84"/>
      <c r="BH66" s="141"/>
      <c r="BK66" s="18"/>
      <c r="BL66" s="18"/>
      <c r="BM66" s="140"/>
      <c r="BP66" s="212"/>
      <c r="BQ66" s="212"/>
      <c r="BR66" s="212"/>
      <c r="BS66" s="212"/>
      <c r="BU66" s="216"/>
      <c r="BV66" s="214"/>
      <c r="BW66" s="214"/>
    </row>
    <row r="67" spans="2:75" s="6" customFormat="1" x14ac:dyDescent="0.2">
      <c r="B67" s="9"/>
      <c r="C67" s="192"/>
      <c r="M67" s="24"/>
      <c r="N67" s="24"/>
      <c r="O67" s="24"/>
      <c r="P67" s="24"/>
      <c r="Q67" s="24"/>
      <c r="R67" s="24"/>
      <c r="Z67" s="84"/>
      <c r="AA67" s="84"/>
      <c r="AB67" s="84"/>
      <c r="AC67" s="84"/>
      <c r="AD67" s="206"/>
      <c r="AE67" s="206"/>
      <c r="AF67" s="108"/>
      <c r="AG67" s="108"/>
      <c r="AH67" s="9"/>
      <c r="AI67" s="107"/>
      <c r="AJ67" s="84"/>
      <c r="AK67" s="107"/>
      <c r="AL67" s="195"/>
      <c r="AM67" s="195"/>
      <c r="AN67" s="18"/>
      <c r="AO67" s="18"/>
      <c r="AP67" s="18"/>
      <c r="BA67" s="84"/>
      <c r="BB67" s="84"/>
      <c r="BC67" s="84"/>
      <c r="BD67" s="84"/>
      <c r="BE67" s="84"/>
      <c r="BF67" s="84"/>
      <c r="BG67" s="84"/>
      <c r="BH67" s="84"/>
      <c r="BK67" s="18"/>
      <c r="BL67" s="18"/>
      <c r="BM67" s="140"/>
      <c r="BP67" s="212"/>
      <c r="BQ67" s="212"/>
      <c r="BR67" s="212"/>
      <c r="BS67" s="212"/>
      <c r="BU67" s="216"/>
      <c r="BV67" s="214"/>
      <c r="BW67" s="214"/>
    </row>
    <row r="68" spans="2:75" s="6" customFormat="1" x14ac:dyDescent="0.2">
      <c r="B68" s="9"/>
      <c r="C68" s="193"/>
      <c r="M68" s="24"/>
      <c r="N68" s="24"/>
      <c r="O68" s="24"/>
      <c r="P68" s="24"/>
      <c r="Q68" s="24"/>
      <c r="R68" s="24"/>
      <c r="Z68" s="84"/>
      <c r="AA68" s="84"/>
      <c r="AB68" s="84"/>
      <c r="AC68" s="84"/>
      <c r="AD68" s="206"/>
      <c r="AE68" s="206"/>
      <c r="AF68" s="108"/>
      <c r="AG68" s="108"/>
      <c r="AH68" s="106"/>
      <c r="AI68" s="107"/>
      <c r="AJ68" s="84"/>
      <c r="AK68" s="107"/>
      <c r="AL68" s="195"/>
      <c r="AM68" s="195"/>
      <c r="AN68" s="18"/>
      <c r="AO68" s="18"/>
      <c r="AP68" s="18"/>
      <c r="BA68" s="84"/>
      <c r="BB68" s="84"/>
      <c r="BC68" s="84"/>
      <c r="BD68" s="84"/>
      <c r="BE68" s="84"/>
      <c r="BF68" s="84"/>
      <c r="BG68" s="84"/>
      <c r="BH68" s="84"/>
      <c r="BK68" s="18"/>
      <c r="BL68" s="18"/>
      <c r="BM68" s="140"/>
      <c r="BP68" s="212"/>
      <c r="BQ68" s="212"/>
      <c r="BR68" s="212"/>
      <c r="BS68" s="212"/>
      <c r="BU68" s="216"/>
      <c r="BV68" s="214"/>
      <c r="BW68" s="214"/>
    </row>
    <row r="69" spans="2:75" s="6" customFormat="1" x14ac:dyDescent="0.2">
      <c r="B69" s="9"/>
      <c r="C69" s="193"/>
      <c r="M69" s="24"/>
      <c r="N69" s="24"/>
      <c r="O69" s="24"/>
      <c r="P69" s="24"/>
      <c r="Q69" s="24"/>
      <c r="R69" s="24"/>
      <c r="Z69" s="84"/>
      <c r="AA69" s="84"/>
      <c r="AB69" s="84"/>
      <c r="AC69" s="84"/>
      <c r="AD69" s="206"/>
      <c r="AE69" s="206"/>
      <c r="AF69" s="108"/>
      <c r="AG69" s="108"/>
      <c r="AH69" s="106"/>
      <c r="AI69" s="107"/>
      <c r="AJ69" s="84"/>
      <c r="AK69" s="107"/>
      <c r="AL69" s="195"/>
      <c r="AM69" s="195"/>
      <c r="AN69" s="18"/>
      <c r="AO69" s="18"/>
      <c r="AP69" s="18"/>
      <c r="BA69" s="84"/>
      <c r="BB69" s="84"/>
      <c r="BC69" s="84"/>
      <c r="BD69" s="84"/>
      <c r="BE69" s="84"/>
      <c r="BF69" s="84"/>
      <c r="BG69" s="84"/>
      <c r="BH69" s="84"/>
      <c r="BK69" s="18"/>
      <c r="BL69" s="18"/>
      <c r="BM69" s="140"/>
      <c r="BP69" s="212"/>
      <c r="BQ69" s="212"/>
      <c r="BR69" s="212"/>
      <c r="BS69" s="212"/>
      <c r="BU69" s="216"/>
      <c r="BV69" s="214"/>
      <c r="BW69" s="214"/>
    </row>
    <row r="70" spans="2:75" s="6" customFormat="1" x14ac:dyDescent="0.2">
      <c r="B70" s="9"/>
      <c r="C70" s="193"/>
      <c r="M70" s="24"/>
      <c r="N70" s="24"/>
      <c r="O70" s="24"/>
      <c r="P70" s="24"/>
      <c r="Q70" s="24"/>
      <c r="R70" s="24"/>
      <c r="Z70" s="84"/>
      <c r="AA70" s="84"/>
      <c r="AB70" s="84"/>
      <c r="AC70" s="84"/>
      <c r="AD70" s="206"/>
      <c r="AE70" s="206"/>
      <c r="AF70" s="108"/>
      <c r="AG70" s="108"/>
      <c r="AH70" s="106"/>
      <c r="AI70" s="107"/>
      <c r="AJ70" s="84"/>
      <c r="AK70" s="107"/>
      <c r="AL70" s="195"/>
      <c r="AM70" s="195"/>
      <c r="AN70" s="18"/>
      <c r="AO70" s="18"/>
      <c r="AP70" s="18"/>
      <c r="BA70" s="84"/>
      <c r="BB70" s="84"/>
      <c r="BC70" s="84"/>
      <c r="BD70" s="84"/>
      <c r="BE70" s="84"/>
      <c r="BF70" s="84"/>
      <c r="BG70" s="84"/>
      <c r="BH70" s="84"/>
      <c r="BK70" s="18"/>
      <c r="BL70" s="18"/>
      <c r="BM70" s="140"/>
      <c r="BP70" s="212"/>
      <c r="BQ70" s="212"/>
      <c r="BR70" s="212"/>
      <c r="BS70" s="212"/>
      <c r="BU70" s="216"/>
      <c r="BV70" s="214"/>
      <c r="BW70" s="214"/>
    </row>
    <row r="71" spans="2:75" s="6" customFormat="1" x14ac:dyDescent="0.2">
      <c r="B71" s="9"/>
      <c r="C71" s="192"/>
      <c r="M71" s="24"/>
      <c r="N71" s="24"/>
      <c r="O71" s="24"/>
      <c r="P71" s="24"/>
      <c r="Q71" s="24"/>
      <c r="R71" s="24"/>
      <c r="Z71" s="84"/>
      <c r="AA71" s="84"/>
      <c r="AB71" s="84"/>
      <c r="AC71" s="84"/>
      <c r="AD71" s="206"/>
      <c r="AE71" s="206"/>
      <c r="AF71" s="108"/>
      <c r="AG71" s="108"/>
      <c r="AH71" s="106"/>
      <c r="AI71" s="107"/>
      <c r="AJ71" s="84"/>
      <c r="AK71" s="107"/>
      <c r="AL71" s="195"/>
      <c r="AM71" s="195"/>
      <c r="AN71" s="18"/>
      <c r="AO71" s="18"/>
      <c r="AP71" s="18"/>
      <c r="BA71" s="84"/>
      <c r="BB71" s="84"/>
      <c r="BC71" s="84"/>
      <c r="BD71" s="84"/>
      <c r="BE71" s="84"/>
      <c r="BF71" s="84"/>
      <c r="BG71" s="84"/>
      <c r="BH71" s="84"/>
      <c r="BK71" s="18"/>
      <c r="BL71" s="18"/>
      <c r="BM71" s="140"/>
      <c r="BP71" s="212"/>
      <c r="BQ71" s="212"/>
      <c r="BR71" s="212"/>
      <c r="BS71" s="212"/>
      <c r="BU71" s="216"/>
      <c r="BV71" s="214"/>
      <c r="BW71" s="214"/>
    </row>
    <row r="72" spans="2:75" s="6" customFormat="1" x14ac:dyDescent="0.2">
      <c r="B72" s="9"/>
      <c r="C72" s="193"/>
      <c r="M72" s="24"/>
      <c r="N72" s="24"/>
      <c r="O72" s="24"/>
      <c r="P72" s="24"/>
      <c r="Q72" s="24"/>
      <c r="R72" s="24"/>
      <c r="Z72" s="84"/>
      <c r="AA72" s="84"/>
      <c r="AB72" s="84"/>
      <c r="AC72" s="84"/>
      <c r="AD72" s="206"/>
      <c r="AE72" s="206"/>
      <c r="AF72" s="108"/>
      <c r="AG72" s="108"/>
      <c r="AH72" s="106"/>
      <c r="AI72" s="107"/>
      <c r="AJ72" s="84"/>
      <c r="AK72" s="107"/>
      <c r="AL72" s="195"/>
      <c r="AM72" s="195"/>
      <c r="AN72" s="18"/>
      <c r="AO72" s="18"/>
      <c r="AP72" s="18"/>
      <c r="BA72" s="84"/>
      <c r="BB72" s="84"/>
      <c r="BC72" s="84"/>
      <c r="BD72" s="84"/>
      <c r="BE72" s="84"/>
      <c r="BF72" s="84"/>
      <c r="BG72" s="84"/>
      <c r="BH72" s="84"/>
      <c r="BK72" s="18"/>
      <c r="BL72" s="18"/>
      <c r="BM72" s="140"/>
      <c r="BP72" s="212"/>
      <c r="BQ72" s="212"/>
      <c r="BR72" s="212"/>
      <c r="BS72" s="212"/>
      <c r="BU72" s="216"/>
      <c r="BV72" s="214"/>
      <c r="BW72" s="214"/>
    </row>
    <row r="73" spans="2:75" s="6" customFormat="1" x14ac:dyDescent="0.2">
      <c r="B73" s="9"/>
      <c r="C73" s="193"/>
      <c r="M73" s="24"/>
      <c r="N73" s="24"/>
      <c r="O73" s="24"/>
      <c r="P73" s="24"/>
      <c r="Q73" s="24"/>
      <c r="R73" s="24"/>
      <c r="Z73" s="84"/>
      <c r="AA73" s="84"/>
      <c r="AB73" s="84"/>
      <c r="AC73" s="84"/>
      <c r="AD73" s="206"/>
      <c r="AE73" s="206"/>
      <c r="AF73" s="108"/>
      <c r="AG73" s="108"/>
      <c r="AH73" s="106"/>
      <c r="AI73" s="107"/>
      <c r="AJ73" s="84"/>
      <c r="AK73" s="107"/>
      <c r="AL73" s="195"/>
      <c r="AM73" s="195"/>
      <c r="AN73" s="18"/>
      <c r="AO73" s="18"/>
      <c r="AP73" s="18"/>
      <c r="BA73" s="84"/>
      <c r="BB73" s="84"/>
      <c r="BC73" s="84"/>
      <c r="BD73" s="84"/>
      <c r="BE73" s="84"/>
      <c r="BF73" s="84"/>
      <c r="BG73" s="84"/>
      <c r="BH73" s="84"/>
      <c r="BK73" s="18"/>
      <c r="BL73" s="18"/>
      <c r="BM73" s="140"/>
      <c r="BP73" s="212"/>
      <c r="BQ73" s="212"/>
      <c r="BR73" s="212"/>
      <c r="BS73" s="212"/>
      <c r="BU73" s="213"/>
      <c r="BV73" s="206"/>
      <c r="BW73" s="206"/>
    </row>
    <row r="74" spans="2:75" s="6" customFormat="1" x14ac:dyDescent="0.2">
      <c r="B74" s="9"/>
      <c r="C74" s="193"/>
      <c r="M74" s="24"/>
      <c r="N74" s="24"/>
      <c r="O74" s="24"/>
      <c r="P74" s="24"/>
      <c r="Q74" s="24"/>
      <c r="R74" s="24"/>
      <c r="Z74" s="84"/>
      <c r="AA74" s="84"/>
      <c r="AB74" s="84"/>
      <c r="AC74" s="84"/>
      <c r="AD74" s="206"/>
      <c r="AE74" s="206"/>
      <c r="AF74" s="108"/>
      <c r="AG74" s="108"/>
      <c r="AH74" s="108"/>
      <c r="AI74" s="107"/>
      <c r="AJ74" s="84"/>
      <c r="AK74" s="107"/>
      <c r="AL74" s="195"/>
      <c r="AM74" s="195"/>
      <c r="AN74" s="18"/>
      <c r="AO74" s="18"/>
      <c r="AP74" s="18"/>
      <c r="BA74" s="84"/>
      <c r="BB74" s="84"/>
      <c r="BC74" s="84"/>
      <c r="BD74" s="84"/>
      <c r="BE74" s="84"/>
      <c r="BF74" s="84"/>
      <c r="BG74" s="84"/>
      <c r="BH74" s="84"/>
      <c r="BK74" s="18"/>
      <c r="BL74" s="18"/>
      <c r="BM74" s="140"/>
      <c r="BP74" s="212"/>
      <c r="BQ74" s="212"/>
      <c r="BR74" s="212"/>
      <c r="BS74" s="212"/>
      <c r="BU74" s="216"/>
      <c r="BV74" s="214"/>
      <c r="BW74" s="214"/>
    </row>
    <row r="75" spans="2:75" s="6" customFormat="1" ht="16" x14ac:dyDescent="0.2">
      <c r="B75" s="9"/>
      <c r="C75" s="193"/>
      <c r="M75" s="24"/>
      <c r="N75" s="24"/>
      <c r="O75" s="24"/>
      <c r="P75" s="24"/>
      <c r="Q75" s="24"/>
      <c r="R75" s="24"/>
      <c r="Z75" s="84"/>
      <c r="AA75" s="84"/>
      <c r="AB75" s="84"/>
      <c r="AC75" s="84"/>
      <c r="AD75" s="206"/>
      <c r="AE75" s="206"/>
      <c r="AF75" s="108"/>
      <c r="AG75" s="108"/>
      <c r="AH75" s="106"/>
      <c r="AI75" s="107"/>
      <c r="AJ75" s="84"/>
      <c r="AK75" s="107"/>
      <c r="AL75" s="195"/>
      <c r="AM75" s="195"/>
      <c r="AN75" s="18"/>
      <c r="AO75" s="18"/>
      <c r="AP75" s="18"/>
      <c r="AQ75" s="199"/>
      <c r="BA75" s="84"/>
      <c r="BB75" s="84"/>
      <c r="BC75" s="84"/>
      <c r="BD75" s="84"/>
      <c r="BE75" s="84"/>
      <c r="BF75" s="84"/>
      <c r="BG75" s="84"/>
      <c r="BH75" s="84"/>
      <c r="BK75" s="18"/>
      <c r="BL75" s="18"/>
      <c r="BM75" s="138"/>
      <c r="BP75" s="212"/>
      <c r="BQ75" s="212"/>
      <c r="BR75" s="212"/>
      <c r="BS75" s="212"/>
      <c r="BU75" s="216"/>
      <c r="BV75" s="214"/>
      <c r="BW75" s="214"/>
    </row>
    <row r="76" spans="2:75" s="6" customFormat="1" ht="16" x14ac:dyDescent="0.2">
      <c r="B76" s="9"/>
      <c r="C76" s="192"/>
      <c r="D76" s="199"/>
      <c r="G76" s="199"/>
      <c r="H76" s="199"/>
      <c r="I76" s="199"/>
      <c r="J76" s="199"/>
      <c r="K76" s="199"/>
      <c r="L76" s="199"/>
      <c r="M76" s="24"/>
      <c r="N76" s="24"/>
      <c r="O76" s="24"/>
      <c r="P76" s="24"/>
      <c r="Q76" s="24"/>
      <c r="R76" s="24"/>
      <c r="Z76" s="84"/>
      <c r="AA76" s="84"/>
      <c r="AB76" s="84"/>
      <c r="AC76" s="84"/>
      <c r="AD76" s="206"/>
      <c r="AE76" s="206"/>
      <c r="AF76" s="108"/>
      <c r="AG76" s="108"/>
      <c r="AH76" s="106"/>
      <c r="AI76" s="107"/>
      <c r="AJ76" s="84"/>
      <c r="AK76" s="107"/>
      <c r="AL76" s="195"/>
      <c r="AM76" s="195"/>
      <c r="AN76" s="18"/>
      <c r="AO76" s="18"/>
      <c r="AP76" s="18"/>
      <c r="BA76" s="84"/>
      <c r="BB76" s="84"/>
      <c r="BC76" s="84"/>
      <c r="BD76" s="84"/>
      <c r="BE76" s="84"/>
      <c r="BF76" s="84"/>
      <c r="BG76" s="84"/>
      <c r="BH76" s="84"/>
      <c r="BK76" s="18"/>
      <c r="BL76" s="18"/>
      <c r="BM76" s="140"/>
      <c r="BP76" s="212"/>
      <c r="BQ76" s="212"/>
      <c r="BR76" s="212"/>
      <c r="BS76" s="212"/>
      <c r="BU76" s="216"/>
      <c r="BV76" s="214"/>
      <c r="BW76" s="214"/>
    </row>
    <row r="77" spans="2:75" s="6" customFormat="1" x14ac:dyDescent="0.2">
      <c r="B77" s="9"/>
      <c r="C77" s="193"/>
      <c r="M77" s="24"/>
      <c r="N77" s="24"/>
      <c r="O77" s="24"/>
      <c r="P77" s="24"/>
      <c r="Q77" s="24"/>
      <c r="R77" s="24"/>
      <c r="Z77" s="84"/>
      <c r="AA77" s="84"/>
      <c r="AB77" s="84"/>
      <c r="AC77" s="84"/>
      <c r="AD77" s="206"/>
      <c r="AE77" s="206"/>
      <c r="AF77" s="108"/>
      <c r="AG77" s="108"/>
      <c r="AH77" s="106"/>
      <c r="AI77" s="107"/>
      <c r="AJ77" s="84"/>
      <c r="AK77" s="107"/>
      <c r="AL77" s="195"/>
      <c r="AM77" s="195"/>
      <c r="AN77" s="18"/>
      <c r="AO77" s="18"/>
      <c r="AP77" s="18"/>
      <c r="BA77" s="84"/>
      <c r="BB77" s="84"/>
      <c r="BC77" s="84"/>
      <c r="BD77" s="84"/>
      <c r="BE77" s="84"/>
      <c r="BF77" s="84"/>
      <c r="BG77" s="84"/>
      <c r="BK77" s="18"/>
      <c r="BL77" s="18"/>
      <c r="BM77" s="140"/>
      <c r="BP77" s="212"/>
      <c r="BQ77" s="212"/>
      <c r="BR77" s="212"/>
      <c r="BS77" s="212"/>
      <c r="BU77" s="216"/>
      <c r="BV77" s="214"/>
      <c r="BW77" s="214"/>
    </row>
    <row r="78" spans="2:75" s="6" customFormat="1" x14ac:dyDescent="0.2">
      <c r="B78" s="9"/>
      <c r="C78" s="192"/>
      <c r="M78" s="24"/>
      <c r="N78" s="24"/>
      <c r="O78" s="24"/>
      <c r="P78" s="24"/>
      <c r="Q78" s="24"/>
      <c r="R78" s="24"/>
      <c r="Z78" s="84"/>
      <c r="AA78" s="84"/>
      <c r="AB78" s="84"/>
      <c r="AC78" s="84"/>
      <c r="AD78" s="206"/>
      <c r="AE78" s="206"/>
      <c r="AF78" s="211"/>
      <c r="AG78" s="211"/>
      <c r="AH78" s="106"/>
      <c r="AI78" s="210"/>
      <c r="AJ78" s="210"/>
      <c r="AK78" s="210"/>
      <c r="AL78" s="195"/>
      <c r="AM78" s="195"/>
      <c r="AN78" s="18"/>
      <c r="AO78" s="18"/>
      <c r="AP78" s="18"/>
      <c r="BA78" s="84"/>
      <c r="BB78" s="84"/>
      <c r="BC78" s="84"/>
      <c r="BD78" s="84"/>
      <c r="BE78" s="84"/>
      <c r="BF78" s="84"/>
      <c r="BG78" s="84"/>
      <c r="BH78" s="84"/>
      <c r="BK78" s="18"/>
      <c r="BL78" s="18"/>
      <c r="BM78" s="140"/>
      <c r="BP78" s="212"/>
      <c r="BQ78" s="212"/>
      <c r="BR78" s="212"/>
      <c r="BS78" s="212"/>
      <c r="BU78" s="216"/>
      <c r="BV78" s="214"/>
      <c r="BW78" s="214"/>
    </row>
    <row r="79" spans="2:75" s="6" customFormat="1" x14ac:dyDescent="0.2">
      <c r="B79" s="9"/>
      <c r="C79" s="193"/>
      <c r="M79" s="24"/>
      <c r="N79" s="24"/>
      <c r="O79" s="24"/>
      <c r="P79" s="24"/>
      <c r="Q79" s="24"/>
      <c r="R79" s="24"/>
      <c r="Z79" s="84"/>
      <c r="AA79" s="84"/>
      <c r="AB79" s="84"/>
      <c r="AC79" s="84"/>
      <c r="AD79" s="206"/>
      <c r="AE79" s="206"/>
      <c r="AF79" s="108"/>
      <c r="AG79" s="108"/>
      <c r="AH79" s="106"/>
      <c r="AI79" s="107"/>
      <c r="AJ79" s="84"/>
      <c r="AK79" s="107"/>
      <c r="AL79" s="195"/>
      <c r="AM79" s="195"/>
      <c r="AN79" s="18"/>
      <c r="AO79" s="18"/>
      <c r="AP79" s="18"/>
      <c r="BA79" s="84"/>
      <c r="BB79" s="84"/>
      <c r="BC79" s="84"/>
      <c r="BD79" s="84"/>
      <c r="BE79" s="84"/>
      <c r="BF79" s="84"/>
      <c r="BG79" s="84"/>
      <c r="BH79" s="84"/>
      <c r="BK79" s="18"/>
      <c r="BL79" s="18"/>
      <c r="BM79" s="138"/>
      <c r="BP79" s="212"/>
      <c r="BQ79" s="212"/>
      <c r="BR79" s="212"/>
      <c r="BS79" s="212"/>
      <c r="BU79" s="216"/>
      <c r="BV79" s="214"/>
      <c r="BW79" s="214"/>
    </row>
    <row r="80" spans="2:75" s="6" customFormat="1" x14ac:dyDescent="0.2">
      <c r="B80" s="9"/>
      <c r="C80" s="193"/>
      <c r="M80" s="24"/>
      <c r="N80" s="24"/>
      <c r="O80" s="24"/>
      <c r="P80" s="24"/>
      <c r="Q80" s="24"/>
      <c r="R80" s="24"/>
      <c r="Z80" s="84"/>
      <c r="AA80" s="84"/>
      <c r="AB80" s="84"/>
      <c r="AC80" s="84"/>
      <c r="AD80" s="206"/>
      <c r="AE80" s="206"/>
      <c r="AF80" s="108"/>
      <c r="AG80" s="108"/>
      <c r="AH80" s="106"/>
      <c r="AI80" s="107"/>
      <c r="AJ80" s="84"/>
      <c r="AK80" s="107"/>
      <c r="AL80" s="195"/>
      <c r="AM80" s="195"/>
      <c r="AN80" s="18"/>
      <c r="AO80" s="18"/>
      <c r="AP80" s="18"/>
      <c r="BA80" s="84"/>
      <c r="BB80" s="84"/>
      <c r="BC80" s="84"/>
      <c r="BD80" s="84"/>
      <c r="BE80" s="84"/>
      <c r="BF80" s="84"/>
      <c r="BG80" s="84"/>
      <c r="BH80" s="84"/>
      <c r="BK80" s="18"/>
      <c r="BL80" s="18"/>
      <c r="BM80" s="140"/>
      <c r="BP80" s="212"/>
      <c r="BQ80" s="212"/>
      <c r="BR80" s="212"/>
      <c r="BS80" s="212"/>
      <c r="BU80" s="216"/>
      <c r="BV80" s="214"/>
      <c r="BW80" s="214"/>
    </row>
    <row r="81" spans="2:75" s="6" customFormat="1" x14ac:dyDescent="0.2">
      <c r="B81" s="9"/>
      <c r="C81" s="193"/>
      <c r="M81" s="24"/>
      <c r="N81" s="24"/>
      <c r="O81" s="24"/>
      <c r="P81" s="24"/>
      <c r="Q81" s="24"/>
      <c r="R81" s="24"/>
      <c r="Z81" s="84"/>
      <c r="AA81" s="84"/>
      <c r="AB81" s="84"/>
      <c r="AC81" s="84"/>
      <c r="AD81" s="206"/>
      <c r="AE81" s="206"/>
      <c r="AF81" s="108"/>
      <c r="AG81" s="108"/>
      <c r="AH81" s="106"/>
      <c r="AI81" s="107"/>
      <c r="AJ81" s="84"/>
      <c r="AK81" s="107"/>
      <c r="AL81" s="195"/>
      <c r="AM81" s="195"/>
      <c r="AN81" s="18"/>
      <c r="AO81" s="18"/>
      <c r="AP81" s="18"/>
      <c r="BA81" s="84"/>
      <c r="BB81" s="84"/>
      <c r="BC81" s="84"/>
      <c r="BD81" s="84"/>
      <c r="BE81" s="84"/>
      <c r="BF81" s="84"/>
      <c r="BG81" s="84"/>
      <c r="BH81" s="84"/>
      <c r="BK81" s="18"/>
      <c r="BL81" s="18"/>
      <c r="BM81" s="140"/>
      <c r="BP81" s="212"/>
      <c r="BQ81" s="212"/>
      <c r="BR81" s="212"/>
      <c r="BS81" s="212"/>
      <c r="BU81" s="216"/>
      <c r="BV81" s="214"/>
      <c r="BW81" s="214"/>
    </row>
    <row r="82" spans="2:75" s="6" customFormat="1" x14ac:dyDescent="0.2">
      <c r="B82" s="9"/>
      <c r="C82" s="193"/>
      <c r="M82" s="24"/>
      <c r="N82" s="24"/>
      <c r="O82" s="24"/>
      <c r="P82" s="24"/>
      <c r="Q82" s="24"/>
      <c r="R82" s="24"/>
      <c r="Z82" s="84"/>
      <c r="AA82" s="84"/>
      <c r="AB82" s="84"/>
      <c r="AC82" s="84"/>
      <c r="AD82" s="206"/>
      <c r="AE82" s="206"/>
      <c r="AF82" s="108"/>
      <c r="AG82" s="108"/>
      <c r="AH82" s="106"/>
      <c r="AI82" s="107"/>
      <c r="AJ82" s="84"/>
      <c r="AK82" s="107"/>
      <c r="AL82" s="195"/>
      <c r="AM82" s="195"/>
      <c r="AN82" s="18"/>
      <c r="AO82" s="18"/>
      <c r="AP82" s="18"/>
      <c r="BA82" s="84"/>
      <c r="BB82" s="84"/>
      <c r="BC82" s="84"/>
      <c r="BD82" s="84"/>
      <c r="BE82" s="84"/>
      <c r="BF82" s="84"/>
      <c r="BG82" s="84"/>
      <c r="BK82" s="18"/>
      <c r="BL82" s="18"/>
      <c r="BM82" s="140"/>
      <c r="BP82" s="212"/>
      <c r="BQ82" s="212"/>
      <c r="BR82" s="212"/>
      <c r="BS82" s="212"/>
      <c r="BU82" s="216"/>
      <c r="BV82" s="214"/>
      <c r="BW82" s="214"/>
    </row>
    <row r="83" spans="2:75" s="6" customFormat="1" x14ac:dyDescent="0.2">
      <c r="B83" s="9"/>
      <c r="C83" s="192"/>
      <c r="M83" s="24"/>
      <c r="N83" s="24"/>
      <c r="O83" s="24"/>
      <c r="P83" s="24"/>
      <c r="Q83" s="24"/>
      <c r="R83" s="24"/>
      <c r="Z83" s="84"/>
      <c r="AA83" s="84"/>
      <c r="AB83" s="84"/>
      <c r="AC83" s="84"/>
      <c r="AD83" s="206"/>
      <c r="AE83" s="206"/>
      <c r="AF83" s="108"/>
      <c r="AG83" s="108"/>
      <c r="AH83" s="106"/>
      <c r="AI83" s="210"/>
      <c r="AJ83" s="210"/>
      <c r="AK83" s="210"/>
      <c r="AL83" s="195"/>
      <c r="AM83" s="195"/>
      <c r="AN83" s="18"/>
      <c r="AO83" s="18"/>
      <c r="AP83" s="18"/>
      <c r="BA83" s="84"/>
      <c r="BB83" s="84"/>
      <c r="BC83" s="84"/>
      <c r="BD83" s="84"/>
      <c r="BE83" s="84"/>
      <c r="BF83" s="84"/>
      <c r="BG83" s="84"/>
      <c r="BH83" s="84"/>
      <c r="BK83" s="18"/>
      <c r="BL83" s="18"/>
      <c r="BM83" s="140"/>
      <c r="BP83" s="212"/>
      <c r="BQ83" s="212"/>
      <c r="BR83" s="212"/>
      <c r="BS83" s="212"/>
      <c r="BU83" s="216"/>
      <c r="BV83" s="214"/>
      <c r="BW83" s="214"/>
    </row>
    <row r="84" spans="2:75" s="6" customFormat="1" x14ac:dyDescent="0.2">
      <c r="B84" s="9"/>
      <c r="C84" s="193"/>
      <c r="M84" s="24"/>
      <c r="N84" s="24"/>
      <c r="O84" s="24"/>
      <c r="P84" s="24"/>
      <c r="Q84" s="24"/>
      <c r="R84" s="24"/>
      <c r="Z84" s="84"/>
      <c r="AA84" s="84"/>
      <c r="AB84" s="84"/>
      <c r="AC84" s="84"/>
      <c r="AD84" s="206"/>
      <c r="AE84" s="206"/>
      <c r="AF84" s="108"/>
      <c r="AG84" s="108"/>
      <c r="AH84" s="106"/>
      <c r="AI84" s="107"/>
      <c r="AJ84" s="84"/>
      <c r="AK84" s="107"/>
      <c r="AL84" s="195"/>
      <c r="AM84" s="195"/>
      <c r="AN84" s="18"/>
      <c r="AO84" s="18"/>
      <c r="AP84" s="18"/>
      <c r="BA84" s="84"/>
      <c r="BB84" s="84"/>
      <c r="BC84" s="84"/>
      <c r="BD84" s="84"/>
      <c r="BE84" s="84"/>
      <c r="BF84" s="84"/>
      <c r="BG84" s="84"/>
      <c r="BH84" s="84"/>
      <c r="BK84" s="18"/>
      <c r="BL84" s="18"/>
      <c r="BM84" s="140"/>
      <c r="BP84" s="212"/>
      <c r="BQ84" s="212"/>
      <c r="BR84" s="212"/>
      <c r="BS84" s="212"/>
      <c r="BU84" s="216"/>
      <c r="BV84" s="214"/>
      <c r="BW84" s="214"/>
    </row>
    <row r="85" spans="2:75" s="6" customFormat="1" x14ac:dyDescent="0.2">
      <c r="B85" s="9"/>
      <c r="C85" s="193"/>
      <c r="M85" s="24"/>
      <c r="N85" s="24"/>
      <c r="O85" s="24"/>
      <c r="P85" s="24"/>
      <c r="Q85" s="24"/>
      <c r="R85" s="24"/>
      <c r="Z85" s="84"/>
      <c r="AA85" s="84"/>
      <c r="AB85" s="84"/>
      <c r="AC85" s="84"/>
      <c r="AD85" s="206"/>
      <c r="AE85" s="206"/>
      <c r="AF85" s="108"/>
      <c r="AG85" s="108"/>
      <c r="AH85" s="106"/>
      <c r="AI85" s="107"/>
      <c r="AJ85" s="84"/>
      <c r="AK85" s="107"/>
      <c r="AL85" s="195"/>
      <c r="AM85" s="195"/>
      <c r="AN85" s="18"/>
      <c r="AO85" s="18"/>
      <c r="AP85" s="18"/>
      <c r="BA85" s="84"/>
      <c r="BB85" s="84"/>
      <c r="BC85" s="84"/>
      <c r="BD85" s="84"/>
      <c r="BE85" s="84"/>
      <c r="BF85" s="84"/>
      <c r="BG85" s="84"/>
      <c r="BH85" s="84"/>
      <c r="BK85" s="18"/>
      <c r="BL85" s="18"/>
      <c r="BM85" s="138"/>
      <c r="BP85" s="212"/>
      <c r="BQ85" s="212"/>
      <c r="BR85" s="212"/>
      <c r="BS85" s="212"/>
      <c r="BU85" s="216"/>
      <c r="BV85" s="214"/>
      <c r="BW85" s="214"/>
    </row>
    <row r="86" spans="2:75" s="6" customFormat="1" x14ac:dyDescent="0.2">
      <c r="B86" s="9"/>
      <c r="C86" s="193"/>
      <c r="M86" s="24"/>
      <c r="N86" s="24"/>
      <c r="O86" s="24"/>
      <c r="P86" s="24"/>
      <c r="Q86" s="24"/>
      <c r="R86" s="24"/>
      <c r="Z86" s="84"/>
      <c r="AA86" s="84"/>
      <c r="AB86" s="84"/>
      <c r="AC86" s="84"/>
      <c r="AD86" s="206"/>
      <c r="AE86" s="206"/>
      <c r="AF86" s="108"/>
      <c r="AG86" s="108"/>
      <c r="AH86" s="106"/>
      <c r="AI86" s="107"/>
      <c r="AJ86" s="84"/>
      <c r="AK86" s="107"/>
      <c r="AL86" s="195"/>
      <c r="AM86" s="195"/>
      <c r="AN86" s="18"/>
      <c r="AO86" s="18"/>
      <c r="AP86" s="18"/>
      <c r="BA86" s="84"/>
      <c r="BB86" s="84"/>
      <c r="BC86" s="84"/>
      <c r="BD86" s="84"/>
      <c r="BE86" s="84"/>
      <c r="BF86" s="84"/>
      <c r="BG86" s="84"/>
      <c r="BH86" s="84"/>
      <c r="BK86" s="18"/>
      <c r="BL86" s="18"/>
      <c r="BM86" s="140"/>
      <c r="BP86" s="212"/>
      <c r="BQ86" s="212"/>
      <c r="BR86" s="212"/>
      <c r="BS86" s="212"/>
      <c r="BU86" s="216"/>
      <c r="BV86" s="214"/>
      <c r="BW86" s="214"/>
    </row>
    <row r="87" spans="2:75" s="6" customFormat="1" x14ac:dyDescent="0.2">
      <c r="B87" s="9"/>
      <c r="C87" s="193"/>
      <c r="M87" s="24"/>
      <c r="N87" s="24"/>
      <c r="O87" s="24"/>
      <c r="P87" s="24"/>
      <c r="Q87" s="24"/>
      <c r="R87" s="24"/>
      <c r="Z87" s="84"/>
      <c r="AA87" s="84"/>
      <c r="AB87" s="84"/>
      <c r="AC87" s="84"/>
      <c r="AD87" s="206"/>
      <c r="AE87" s="206"/>
      <c r="AF87" s="108"/>
      <c r="AG87" s="108"/>
      <c r="AH87" s="106"/>
      <c r="AI87" s="107"/>
      <c r="AJ87" s="84"/>
      <c r="AK87" s="107"/>
      <c r="AL87" s="195"/>
      <c r="AM87" s="195"/>
      <c r="AN87" s="18"/>
      <c r="AO87" s="18"/>
      <c r="AP87" s="18"/>
      <c r="BA87" s="84"/>
      <c r="BB87" s="84"/>
      <c r="BC87" s="84"/>
      <c r="BD87" s="84"/>
      <c r="BE87" s="84"/>
      <c r="BF87" s="84"/>
      <c r="BG87" s="84"/>
      <c r="BH87" s="84"/>
      <c r="BK87" s="18"/>
      <c r="BL87" s="18"/>
      <c r="BM87" s="140"/>
      <c r="BP87" s="212"/>
      <c r="BQ87" s="212"/>
      <c r="BR87" s="212"/>
      <c r="BS87" s="212"/>
      <c r="BU87" s="216"/>
      <c r="BV87" s="214"/>
      <c r="BW87" s="214"/>
    </row>
    <row r="88" spans="2:75" s="6" customFormat="1" x14ac:dyDescent="0.2">
      <c r="B88" s="9"/>
      <c r="C88" s="193"/>
      <c r="M88" s="24"/>
      <c r="N88" s="24"/>
      <c r="O88" s="24"/>
      <c r="P88" s="24"/>
      <c r="Q88" s="24"/>
      <c r="R88" s="24"/>
      <c r="Z88" s="84"/>
      <c r="AA88" s="84"/>
      <c r="AB88" s="84"/>
      <c r="AC88" s="84"/>
      <c r="AD88" s="206"/>
      <c r="AE88" s="206"/>
      <c r="AF88" s="108"/>
      <c r="AG88" s="108"/>
      <c r="AH88" s="106"/>
      <c r="AI88" s="107"/>
      <c r="AJ88" s="84"/>
      <c r="AK88" s="107"/>
      <c r="AL88" s="195"/>
      <c r="AM88" s="195"/>
      <c r="AN88" s="18"/>
      <c r="AO88" s="18"/>
      <c r="AP88" s="18"/>
      <c r="BA88" s="84"/>
      <c r="BB88" s="84"/>
      <c r="BC88" s="84"/>
      <c r="BD88" s="84"/>
      <c r="BE88" s="84"/>
      <c r="BF88" s="84"/>
      <c r="BG88" s="84"/>
      <c r="BH88" s="84"/>
      <c r="BK88" s="18"/>
      <c r="BL88" s="18"/>
      <c r="BM88" s="140"/>
      <c r="BP88" s="212"/>
      <c r="BQ88" s="212"/>
      <c r="BR88" s="212"/>
      <c r="BS88" s="212"/>
      <c r="BU88" s="216"/>
      <c r="BV88" s="214"/>
      <c r="BW88" s="214"/>
    </row>
    <row r="89" spans="2:75" s="6" customFormat="1" x14ac:dyDescent="0.2">
      <c r="B89" s="9"/>
      <c r="C89" s="193"/>
      <c r="M89" s="24"/>
      <c r="N89" s="24"/>
      <c r="O89" s="24"/>
      <c r="P89" s="24"/>
      <c r="Q89" s="24"/>
      <c r="R89" s="24"/>
      <c r="Z89" s="84"/>
      <c r="AA89" s="84"/>
      <c r="AB89" s="84"/>
      <c r="AC89" s="84"/>
      <c r="AD89" s="206"/>
      <c r="AE89" s="206"/>
      <c r="AF89" s="108"/>
      <c r="AG89" s="108"/>
      <c r="AH89" s="106"/>
      <c r="AI89" s="107"/>
      <c r="AJ89" s="84"/>
      <c r="AK89" s="107"/>
      <c r="AL89" s="195"/>
      <c r="AM89" s="195"/>
      <c r="AN89" s="18"/>
      <c r="AO89" s="18"/>
      <c r="AP89" s="18"/>
      <c r="BA89" s="84"/>
      <c r="BB89" s="84"/>
      <c r="BC89" s="84"/>
      <c r="BD89" s="84"/>
      <c r="BE89" s="84"/>
      <c r="BF89" s="84"/>
      <c r="BG89" s="84"/>
      <c r="BH89" s="84"/>
      <c r="BK89" s="18"/>
      <c r="BL89" s="18"/>
      <c r="BM89" s="140"/>
      <c r="BP89" s="212"/>
      <c r="BQ89" s="212"/>
      <c r="BR89" s="212"/>
      <c r="BS89" s="212"/>
      <c r="BU89" s="216"/>
      <c r="BV89" s="214"/>
      <c r="BW89" s="214"/>
    </row>
    <row r="90" spans="2:75" s="6" customFormat="1" x14ac:dyDescent="0.2">
      <c r="B90" s="9"/>
      <c r="C90" s="193"/>
      <c r="M90" s="24"/>
      <c r="N90" s="24"/>
      <c r="O90" s="24"/>
      <c r="P90" s="24"/>
      <c r="Q90" s="24"/>
      <c r="R90" s="24"/>
      <c r="Z90" s="84"/>
      <c r="AA90" s="84"/>
      <c r="AB90" s="84"/>
      <c r="AC90" s="84"/>
      <c r="AD90" s="206"/>
      <c r="AE90" s="206"/>
      <c r="AF90" s="108"/>
      <c r="AG90" s="108"/>
      <c r="AH90" s="106"/>
      <c r="AI90" s="107"/>
      <c r="AJ90" s="84"/>
      <c r="AK90" s="107"/>
      <c r="AL90" s="195"/>
      <c r="AM90" s="195"/>
      <c r="AN90" s="18"/>
      <c r="AO90" s="18"/>
      <c r="AP90" s="18"/>
      <c r="BA90" s="84"/>
      <c r="BB90" s="84"/>
      <c r="BC90" s="84"/>
      <c r="BD90" s="84"/>
      <c r="BE90" s="84"/>
      <c r="BF90" s="84"/>
      <c r="BG90" s="84"/>
      <c r="BH90" s="84"/>
      <c r="BK90" s="18"/>
      <c r="BL90" s="18"/>
      <c r="BM90" s="140"/>
      <c r="BP90" s="212"/>
      <c r="BQ90" s="212"/>
      <c r="BR90" s="212"/>
      <c r="BS90" s="212"/>
      <c r="BU90" s="216"/>
      <c r="BV90" s="214"/>
      <c r="BW90" s="214"/>
    </row>
    <row r="91" spans="2:75" s="6" customFormat="1" x14ac:dyDescent="0.2">
      <c r="B91" s="9"/>
      <c r="C91" s="193"/>
      <c r="M91" s="24"/>
      <c r="N91" s="24"/>
      <c r="O91" s="24"/>
      <c r="P91" s="24"/>
      <c r="Q91" s="24"/>
      <c r="R91" s="24"/>
      <c r="Z91" s="84"/>
      <c r="AA91" s="84"/>
      <c r="AB91" s="84"/>
      <c r="AC91" s="84"/>
      <c r="AD91" s="206"/>
      <c r="AE91" s="206"/>
      <c r="AF91" s="108"/>
      <c r="AG91" s="108"/>
      <c r="AH91" s="106"/>
      <c r="AI91" s="107"/>
      <c r="AJ91" s="84"/>
      <c r="AK91" s="107"/>
      <c r="AL91" s="195"/>
      <c r="AM91" s="195"/>
      <c r="AN91" s="18"/>
      <c r="AO91" s="18"/>
      <c r="AP91" s="18"/>
      <c r="BA91" s="84"/>
      <c r="BB91" s="84"/>
      <c r="BC91" s="84"/>
      <c r="BD91" s="84"/>
      <c r="BE91" s="84"/>
      <c r="BF91" s="84"/>
      <c r="BG91" s="84"/>
      <c r="BH91" s="141"/>
      <c r="BK91" s="18"/>
      <c r="BL91" s="18"/>
      <c r="BM91" s="140"/>
      <c r="BP91" s="212"/>
      <c r="BQ91" s="212"/>
      <c r="BR91" s="212"/>
      <c r="BS91" s="212"/>
      <c r="BU91" s="216"/>
      <c r="BV91" s="214"/>
      <c r="BW91" s="214"/>
    </row>
    <row r="92" spans="2:75" s="6" customFormat="1" x14ac:dyDescent="0.2">
      <c r="B92" s="9"/>
      <c r="C92" s="192"/>
      <c r="M92" s="24"/>
      <c r="N92" s="24"/>
      <c r="O92" s="24"/>
      <c r="P92" s="24"/>
      <c r="Q92" s="24"/>
      <c r="R92" s="24"/>
      <c r="Z92" s="84"/>
      <c r="AA92" s="84"/>
      <c r="AB92" s="84"/>
      <c r="AC92" s="84"/>
      <c r="AD92" s="206"/>
      <c r="AE92" s="206"/>
      <c r="AF92" s="108"/>
      <c r="AG92" s="108"/>
      <c r="AH92" s="9"/>
      <c r="AI92" s="107"/>
      <c r="AJ92" s="84"/>
      <c r="AK92" s="107"/>
      <c r="AL92" s="195"/>
      <c r="AM92" s="195"/>
      <c r="AN92" s="18"/>
      <c r="AO92" s="18"/>
      <c r="AP92" s="18"/>
      <c r="BA92" s="84"/>
      <c r="BB92" s="84"/>
      <c r="BC92" s="84"/>
      <c r="BD92" s="84"/>
      <c r="BE92" s="84"/>
      <c r="BF92" s="84"/>
      <c r="BG92" s="84"/>
      <c r="BH92" s="84"/>
      <c r="BK92" s="18"/>
      <c r="BL92" s="18"/>
      <c r="BM92" s="140"/>
      <c r="BP92" s="212"/>
      <c r="BQ92" s="212"/>
      <c r="BR92" s="212"/>
      <c r="BS92" s="212"/>
      <c r="BU92" s="216"/>
      <c r="BV92" s="214"/>
      <c r="BW92" s="214"/>
    </row>
    <row r="93" spans="2:75" s="6" customFormat="1" x14ac:dyDescent="0.2">
      <c r="B93" s="9"/>
      <c r="C93" s="193"/>
      <c r="M93" s="24"/>
      <c r="N93" s="24"/>
      <c r="O93" s="24"/>
      <c r="P93" s="24"/>
      <c r="Q93" s="24"/>
      <c r="R93" s="24"/>
      <c r="Z93" s="84"/>
      <c r="AA93" s="84"/>
      <c r="AB93" s="84"/>
      <c r="AC93" s="84"/>
      <c r="AD93" s="206"/>
      <c r="AE93" s="206"/>
      <c r="AF93" s="108"/>
      <c r="AG93" s="108"/>
      <c r="AH93" s="106"/>
      <c r="AI93" s="107"/>
      <c r="AJ93" s="84"/>
      <c r="AK93" s="107"/>
      <c r="AL93" s="195"/>
      <c r="AM93" s="195"/>
      <c r="AN93" s="18"/>
      <c r="AO93" s="18"/>
      <c r="AP93" s="18"/>
      <c r="BA93" s="84"/>
      <c r="BB93" s="84"/>
      <c r="BC93" s="84"/>
      <c r="BD93" s="84"/>
      <c r="BE93" s="84"/>
      <c r="BF93" s="84"/>
      <c r="BG93" s="84"/>
      <c r="BH93" s="84"/>
      <c r="BK93" s="18"/>
      <c r="BL93" s="18"/>
      <c r="BM93" s="140"/>
      <c r="BP93" s="212"/>
      <c r="BQ93" s="212"/>
      <c r="BR93" s="212"/>
      <c r="BS93" s="212"/>
      <c r="BU93" s="216"/>
      <c r="BV93" s="214"/>
      <c r="BW93" s="214"/>
    </row>
    <row r="94" spans="2:75" s="6" customFormat="1" x14ac:dyDescent="0.2">
      <c r="B94" s="9"/>
      <c r="C94" s="192"/>
      <c r="M94" s="24"/>
      <c r="N94" s="24"/>
      <c r="O94" s="24"/>
      <c r="P94" s="24"/>
      <c r="Q94" s="24"/>
      <c r="R94" s="24"/>
      <c r="Z94" s="84"/>
      <c r="AA94" s="84"/>
      <c r="AB94" s="84"/>
      <c r="AC94" s="84"/>
      <c r="AD94" s="206"/>
      <c r="AE94" s="206"/>
      <c r="AF94" s="108"/>
      <c r="AG94" s="108"/>
      <c r="AH94" s="106"/>
      <c r="AI94" s="107"/>
      <c r="AJ94" s="84"/>
      <c r="AK94" s="107"/>
      <c r="AL94" s="195"/>
      <c r="AM94" s="195"/>
      <c r="AN94" s="18"/>
      <c r="AO94" s="18"/>
      <c r="AP94" s="18"/>
      <c r="BA94" s="84"/>
      <c r="BB94" s="84"/>
      <c r="BC94" s="84"/>
      <c r="BD94" s="84"/>
      <c r="BE94" s="84"/>
      <c r="BF94" s="84"/>
      <c r="BG94" s="84"/>
      <c r="BH94" s="84"/>
      <c r="BK94" s="18"/>
      <c r="BL94" s="18"/>
      <c r="BM94" s="140"/>
      <c r="BP94" s="212"/>
      <c r="BQ94" s="212"/>
      <c r="BR94" s="212"/>
      <c r="BS94" s="212"/>
      <c r="BU94" s="216"/>
      <c r="BV94" s="214"/>
      <c r="BW94" s="214"/>
    </row>
    <row r="95" spans="2:75" s="6" customFormat="1" x14ac:dyDescent="0.2">
      <c r="B95" s="9"/>
      <c r="C95" s="193"/>
      <c r="M95" s="24"/>
      <c r="N95" s="24"/>
      <c r="O95" s="24"/>
      <c r="P95" s="24"/>
      <c r="Q95" s="24"/>
      <c r="R95" s="24"/>
      <c r="Z95" s="84"/>
      <c r="AA95" s="84"/>
      <c r="AB95" s="84"/>
      <c r="AC95" s="84"/>
      <c r="AD95" s="206"/>
      <c r="AE95" s="206"/>
      <c r="AF95" s="108"/>
      <c r="AG95" s="108"/>
      <c r="AH95" s="106"/>
      <c r="AI95" s="107"/>
      <c r="AJ95" s="84"/>
      <c r="AK95" s="107"/>
      <c r="AL95" s="195"/>
      <c r="AM95" s="195"/>
      <c r="AN95" s="18"/>
      <c r="AO95" s="18"/>
      <c r="AP95" s="18"/>
      <c r="BA95" s="84"/>
      <c r="BB95" s="84"/>
      <c r="BC95" s="84"/>
      <c r="BD95" s="84"/>
      <c r="BE95" s="84"/>
      <c r="BF95" s="84"/>
      <c r="BG95" s="84"/>
      <c r="BH95" s="84"/>
      <c r="BK95" s="18"/>
      <c r="BL95" s="18"/>
      <c r="BM95" s="140"/>
      <c r="BP95" s="212"/>
      <c r="BQ95" s="212"/>
      <c r="BR95" s="212"/>
      <c r="BS95" s="212"/>
      <c r="BU95" s="216"/>
      <c r="BV95" s="214"/>
      <c r="BW95" s="214"/>
    </row>
    <row r="96" spans="2:75" s="6" customFormat="1" x14ac:dyDescent="0.2">
      <c r="B96" s="9"/>
      <c r="C96" s="193"/>
      <c r="M96" s="24"/>
      <c r="N96" s="24"/>
      <c r="O96" s="24"/>
      <c r="P96" s="24"/>
      <c r="Q96" s="24"/>
      <c r="R96" s="24"/>
      <c r="Z96" s="84"/>
      <c r="AA96" s="84"/>
      <c r="AB96" s="84"/>
      <c r="AC96" s="84"/>
      <c r="AD96" s="206"/>
      <c r="AE96" s="206"/>
      <c r="AF96" s="108"/>
      <c r="AG96" s="108"/>
      <c r="AH96" s="106"/>
      <c r="AI96" s="107"/>
      <c r="AJ96" s="84"/>
      <c r="AK96" s="107"/>
      <c r="AL96" s="195"/>
      <c r="AM96" s="195"/>
      <c r="AN96" s="18"/>
      <c r="AO96" s="18"/>
      <c r="AP96" s="18"/>
      <c r="BA96" s="84"/>
      <c r="BB96" s="84"/>
      <c r="BC96" s="84"/>
      <c r="BD96" s="84"/>
      <c r="BE96" s="84"/>
      <c r="BF96" s="84"/>
      <c r="BG96" s="84"/>
      <c r="BH96" s="84"/>
      <c r="BK96" s="18"/>
      <c r="BL96" s="18"/>
      <c r="BM96" s="140"/>
      <c r="BP96" s="212"/>
      <c r="BQ96" s="212"/>
      <c r="BR96" s="212"/>
      <c r="BS96" s="212"/>
      <c r="BU96" s="216"/>
      <c r="BV96" s="214"/>
      <c r="BW96" s="214"/>
    </row>
    <row r="97" spans="2:75" s="6" customFormat="1" x14ac:dyDescent="0.2">
      <c r="B97" s="9"/>
      <c r="C97" s="193"/>
      <c r="M97" s="24"/>
      <c r="N97" s="24"/>
      <c r="O97" s="24"/>
      <c r="P97" s="24"/>
      <c r="Q97" s="24"/>
      <c r="R97" s="24"/>
      <c r="Z97" s="84"/>
      <c r="AA97" s="84"/>
      <c r="AB97" s="84"/>
      <c r="AC97" s="84"/>
      <c r="AD97" s="206"/>
      <c r="AE97" s="206"/>
      <c r="AF97" s="108"/>
      <c r="AG97" s="108"/>
      <c r="AH97" s="106"/>
      <c r="AI97" s="107"/>
      <c r="AJ97" s="84"/>
      <c r="AK97" s="107"/>
      <c r="AL97" s="195"/>
      <c r="AM97" s="195"/>
      <c r="AN97" s="18"/>
      <c r="AO97" s="18"/>
      <c r="AP97" s="18"/>
      <c r="BA97" s="84"/>
      <c r="BB97" s="84"/>
      <c r="BC97" s="84"/>
      <c r="BD97" s="84"/>
      <c r="BE97" s="84"/>
      <c r="BF97" s="84"/>
      <c r="BG97" s="84"/>
      <c r="BH97" s="84"/>
      <c r="BK97" s="18"/>
      <c r="BL97" s="18"/>
      <c r="BM97" s="140"/>
      <c r="BP97" s="212"/>
      <c r="BQ97" s="212"/>
      <c r="BR97" s="212"/>
      <c r="BS97" s="212"/>
      <c r="BU97" s="216"/>
      <c r="BV97" s="214"/>
      <c r="BW97" s="214"/>
    </row>
    <row r="98" spans="2:75" s="6" customFormat="1" x14ac:dyDescent="0.2">
      <c r="B98" s="9"/>
      <c r="C98" s="193"/>
      <c r="M98" s="24"/>
      <c r="N98" s="24"/>
      <c r="O98" s="24"/>
      <c r="P98" s="24"/>
      <c r="Q98" s="24"/>
      <c r="R98" s="24"/>
      <c r="Z98" s="84"/>
      <c r="AA98" s="84"/>
      <c r="AB98" s="84"/>
      <c r="AC98" s="84"/>
      <c r="AD98" s="206"/>
      <c r="AE98" s="206"/>
      <c r="AF98" s="108"/>
      <c r="AG98" s="108"/>
      <c r="AH98" s="106"/>
      <c r="AI98" s="107"/>
      <c r="AJ98" s="84"/>
      <c r="AK98" s="107"/>
      <c r="AL98" s="195"/>
      <c r="AM98" s="195"/>
      <c r="AN98" s="18"/>
      <c r="AO98" s="18"/>
      <c r="AP98" s="18"/>
      <c r="BA98" s="84"/>
      <c r="BB98" s="84"/>
      <c r="BC98" s="84"/>
      <c r="BD98" s="84"/>
      <c r="BE98" s="84"/>
      <c r="BF98" s="84"/>
      <c r="BG98" s="84"/>
      <c r="BH98" s="84"/>
      <c r="BK98" s="18"/>
      <c r="BL98" s="18"/>
      <c r="BM98" s="140"/>
      <c r="BP98" s="212"/>
      <c r="BQ98" s="212"/>
      <c r="BR98" s="212"/>
      <c r="BS98" s="212"/>
      <c r="BU98" s="216"/>
      <c r="BV98" s="214"/>
      <c r="BW98" s="214"/>
    </row>
    <row r="99" spans="2:75" s="6" customFormat="1" x14ac:dyDescent="0.2">
      <c r="B99" s="9"/>
      <c r="C99" s="193"/>
      <c r="M99" s="24"/>
      <c r="N99" s="24"/>
      <c r="O99" s="24"/>
      <c r="P99" s="24"/>
      <c r="Q99" s="24"/>
      <c r="R99" s="24"/>
      <c r="Z99" s="84"/>
      <c r="AA99" s="84"/>
      <c r="AB99" s="84"/>
      <c r="AC99" s="84"/>
      <c r="AD99" s="206"/>
      <c r="AE99" s="206"/>
      <c r="AF99" s="108"/>
      <c r="AG99" s="108"/>
      <c r="AH99" s="106"/>
      <c r="AI99" s="107"/>
      <c r="AJ99" s="84"/>
      <c r="AK99" s="107"/>
      <c r="AL99" s="195"/>
      <c r="AM99" s="195"/>
      <c r="AN99" s="18"/>
      <c r="AO99" s="18"/>
      <c r="AP99" s="18"/>
      <c r="BA99" s="84"/>
      <c r="BB99" s="84"/>
      <c r="BC99" s="84"/>
      <c r="BD99" s="84"/>
      <c r="BE99" s="84"/>
      <c r="BF99" s="84"/>
      <c r="BG99" s="84"/>
      <c r="BH99" s="141"/>
      <c r="BK99" s="18"/>
      <c r="BL99" s="18"/>
      <c r="BM99" s="138"/>
      <c r="BP99" s="212"/>
      <c r="BQ99" s="212"/>
      <c r="BR99" s="212"/>
      <c r="BS99" s="212"/>
      <c r="BU99" s="216"/>
      <c r="BV99" s="214"/>
      <c r="BW99" s="214"/>
    </row>
    <row r="100" spans="2:75" s="6" customFormat="1" x14ac:dyDescent="0.2">
      <c r="B100" s="9"/>
      <c r="C100" s="192"/>
      <c r="M100" s="24"/>
      <c r="N100" s="24"/>
      <c r="O100" s="24"/>
      <c r="P100" s="24"/>
      <c r="Q100" s="24"/>
      <c r="R100" s="24"/>
      <c r="Z100" s="84"/>
      <c r="AA100" s="84"/>
      <c r="AB100" s="84"/>
      <c r="AC100" s="84"/>
      <c r="AD100" s="206"/>
      <c r="AE100" s="206"/>
      <c r="AF100" s="108"/>
      <c r="AG100" s="108"/>
      <c r="AH100" s="9"/>
      <c r="AI100" s="107"/>
      <c r="AJ100" s="84"/>
      <c r="AK100" s="107"/>
      <c r="AL100" s="195"/>
      <c r="AM100" s="195"/>
      <c r="AN100" s="18"/>
      <c r="AO100" s="18"/>
      <c r="AP100" s="18"/>
      <c r="BA100" s="84"/>
      <c r="BB100" s="84"/>
      <c r="BC100" s="84"/>
      <c r="BD100" s="84"/>
      <c r="BE100" s="84"/>
      <c r="BF100" s="84"/>
      <c r="BG100" s="84"/>
      <c r="BH100" s="141"/>
      <c r="BK100" s="18"/>
      <c r="BL100" s="18"/>
      <c r="BM100" s="138"/>
      <c r="BP100" s="212"/>
      <c r="BQ100" s="212"/>
      <c r="BR100" s="212"/>
      <c r="BS100" s="212"/>
      <c r="BU100" s="216"/>
      <c r="BV100" s="214"/>
      <c r="BW100" s="214"/>
    </row>
    <row r="101" spans="2:75" s="6" customFormat="1" x14ac:dyDescent="0.2">
      <c r="B101" s="9"/>
      <c r="C101" s="192"/>
      <c r="M101" s="24"/>
      <c r="N101" s="24"/>
      <c r="O101" s="24"/>
      <c r="P101" s="24"/>
      <c r="Q101" s="24"/>
      <c r="R101" s="24"/>
      <c r="Z101" s="84"/>
      <c r="AA101" s="84"/>
      <c r="AB101" s="84"/>
      <c r="AC101" s="84"/>
      <c r="AD101" s="206"/>
      <c r="AE101" s="206"/>
      <c r="AF101" s="108"/>
      <c r="AG101" s="108"/>
      <c r="AH101" s="9"/>
      <c r="AI101" s="107"/>
      <c r="AJ101" s="84"/>
      <c r="AK101" s="107"/>
      <c r="AL101" s="195"/>
      <c r="AM101" s="195"/>
      <c r="AN101" s="18"/>
      <c r="AO101" s="18"/>
      <c r="AP101" s="18"/>
      <c r="BA101" s="84"/>
      <c r="BB101" s="84"/>
      <c r="BC101" s="84"/>
      <c r="BD101" s="84"/>
      <c r="BE101" s="84"/>
      <c r="BF101" s="84"/>
      <c r="BG101" s="84"/>
      <c r="BH101" s="84"/>
      <c r="BK101" s="18"/>
      <c r="BL101" s="18"/>
      <c r="BM101" s="140"/>
      <c r="BP101" s="212"/>
      <c r="BQ101" s="212"/>
      <c r="BR101" s="212"/>
      <c r="BS101" s="212"/>
      <c r="BU101" s="216"/>
      <c r="BV101" s="214"/>
      <c r="BW101" s="214"/>
    </row>
    <row r="102" spans="2:75" s="6" customFormat="1" x14ac:dyDescent="0.2">
      <c r="B102" s="9"/>
      <c r="C102" s="193"/>
      <c r="M102" s="24"/>
      <c r="N102" s="24"/>
      <c r="O102" s="24"/>
      <c r="P102" s="24"/>
      <c r="Q102" s="24"/>
      <c r="R102" s="24"/>
      <c r="Z102" s="84"/>
      <c r="AA102" s="84"/>
      <c r="AB102" s="84"/>
      <c r="AC102" s="84"/>
      <c r="AD102" s="206"/>
      <c r="AE102" s="206"/>
      <c r="AF102" s="108"/>
      <c r="AG102" s="108"/>
      <c r="AH102" s="106"/>
      <c r="AI102" s="107"/>
      <c r="AJ102" s="84"/>
      <c r="AK102" s="107"/>
      <c r="AL102" s="195"/>
      <c r="AM102" s="195"/>
      <c r="AN102" s="18"/>
      <c r="AO102" s="18"/>
      <c r="AP102" s="18"/>
      <c r="BA102" s="84"/>
      <c r="BB102" s="84"/>
      <c r="BC102" s="84"/>
      <c r="BD102" s="84"/>
      <c r="BE102" s="84"/>
      <c r="BF102" s="84"/>
      <c r="BG102" s="84"/>
      <c r="BH102" s="141"/>
      <c r="BK102" s="18"/>
      <c r="BL102" s="18"/>
      <c r="BM102" s="140"/>
      <c r="BP102" s="212"/>
      <c r="BQ102" s="212"/>
      <c r="BR102" s="212"/>
      <c r="BS102" s="212"/>
      <c r="BU102" s="216"/>
      <c r="BV102" s="214"/>
      <c r="BW102" s="214"/>
    </row>
    <row r="103" spans="2:75" s="6" customFormat="1" x14ac:dyDescent="0.2">
      <c r="B103" s="9"/>
      <c r="C103" s="192"/>
      <c r="M103" s="24"/>
      <c r="N103" s="24"/>
      <c r="O103" s="24"/>
      <c r="P103" s="24"/>
      <c r="Q103" s="24"/>
      <c r="R103" s="24"/>
      <c r="Z103" s="84"/>
      <c r="AA103" s="84"/>
      <c r="AB103" s="84"/>
      <c r="AC103" s="84"/>
      <c r="AD103" s="206"/>
      <c r="AE103" s="206"/>
      <c r="AF103" s="108"/>
      <c r="AG103" s="108"/>
      <c r="AH103" s="9"/>
      <c r="AI103" s="107"/>
      <c r="AJ103" s="84"/>
      <c r="AK103" s="107"/>
      <c r="AL103" s="195"/>
      <c r="AM103" s="195"/>
      <c r="AN103" s="18"/>
      <c r="AO103" s="18"/>
      <c r="AP103" s="18"/>
      <c r="BA103" s="84"/>
      <c r="BB103" s="84"/>
      <c r="BC103" s="84"/>
      <c r="BD103" s="84"/>
      <c r="BE103" s="84"/>
      <c r="BF103" s="84"/>
      <c r="BG103" s="84"/>
      <c r="BH103" s="84"/>
      <c r="BK103" s="18"/>
      <c r="BL103" s="18"/>
      <c r="BM103" s="140"/>
      <c r="BP103" s="212"/>
      <c r="BQ103" s="212"/>
      <c r="BR103" s="212"/>
      <c r="BS103" s="212"/>
      <c r="BU103" s="216"/>
      <c r="BV103" s="214"/>
      <c r="BW103" s="214"/>
    </row>
    <row r="104" spans="2:75" s="6" customFormat="1" x14ac:dyDescent="0.2">
      <c r="B104" s="9"/>
      <c r="C104" s="193"/>
      <c r="M104" s="24"/>
      <c r="N104" s="24"/>
      <c r="O104" s="24"/>
      <c r="P104" s="24"/>
      <c r="Q104" s="24"/>
      <c r="R104" s="24"/>
      <c r="Z104" s="84"/>
      <c r="AA104" s="84"/>
      <c r="AB104" s="84"/>
      <c r="AC104" s="84"/>
      <c r="AD104" s="206"/>
      <c r="AE104" s="206"/>
      <c r="AF104" s="108"/>
      <c r="AG104" s="108"/>
      <c r="AH104" s="106"/>
      <c r="AI104" s="107"/>
      <c r="AJ104" s="84"/>
      <c r="AK104" s="107"/>
      <c r="AL104" s="195"/>
      <c r="AM104" s="195"/>
      <c r="AN104" s="18"/>
      <c r="AO104" s="18"/>
      <c r="AP104" s="18"/>
      <c r="BA104" s="84"/>
      <c r="BB104" s="84"/>
      <c r="BC104" s="84"/>
      <c r="BD104" s="84"/>
      <c r="BE104" s="84"/>
      <c r="BF104" s="84"/>
      <c r="BG104" s="84"/>
      <c r="BH104" s="84"/>
      <c r="BK104" s="18"/>
      <c r="BL104" s="18"/>
      <c r="BM104" s="140"/>
      <c r="BP104" s="212"/>
      <c r="BQ104" s="212"/>
      <c r="BR104" s="212"/>
      <c r="BS104" s="212"/>
      <c r="BU104" s="216"/>
      <c r="BV104" s="214"/>
      <c r="BW104" s="214"/>
    </row>
    <row r="105" spans="2:75" s="6" customFormat="1" x14ac:dyDescent="0.2">
      <c r="B105" s="9"/>
      <c r="C105" s="193"/>
      <c r="M105" s="24"/>
      <c r="N105" s="24"/>
      <c r="O105" s="24"/>
      <c r="P105" s="24"/>
      <c r="Q105" s="24"/>
      <c r="R105" s="24"/>
      <c r="Z105" s="84"/>
      <c r="AA105" s="84"/>
      <c r="AB105" s="84"/>
      <c r="AC105" s="84"/>
      <c r="AD105" s="206"/>
      <c r="AE105" s="206"/>
      <c r="AF105" s="108"/>
      <c r="AG105" s="108"/>
      <c r="AH105" s="106"/>
      <c r="AI105" s="107"/>
      <c r="AJ105" s="84"/>
      <c r="AK105" s="107"/>
      <c r="AL105" s="195"/>
      <c r="AM105" s="195"/>
      <c r="AN105" s="18"/>
      <c r="AO105" s="18"/>
      <c r="AP105" s="18"/>
      <c r="BA105" s="84"/>
      <c r="BB105" s="84"/>
      <c r="BC105" s="84"/>
      <c r="BD105" s="84"/>
      <c r="BE105" s="84"/>
      <c r="BF105" s="84"/>
      <c r="BG105" s="84"/>
      <c r="BH105" s="84"/>
      <c r="BK105" s="18"/>
      <c r="BL105" s="18"/>
      <c r="BM105" s="140"/>
      <c r="BP105" s="212"/>
      <c r="BQ105" s="212"/>
      <c r="BR105" s="212"/>
      <c r="BS105" s="212"/>
      <c r="BU105" s="216"/>
      <c r="BV105" s="214"/>
      <c r="BW105" s="214"/>
    </row>
    <row r="106" spans="2:75" s="6" customFormat="1" x14ac:dyDescent="0.2">
      <c r="B106" s="9"/>
      <c r="C106" s="193"/>
      <c r="M106" s="24"/>
      <c r="N106" s="24"/>
      <c r="O106" s="24"/>
      <c r="P106" s="24"/>
      <c r="Q106" s="24"/>
      <c r="R106" s="24"/>
      <c r="Z106" s="84"/>
      <c r="AA106" s="84"/>
      <c r="AB106" s="84"/>
      <c r="AC106" s="84"/>
      <c r="AD106" s="206"/>
      <c r="AE106" s="206"/>
      <c r="AF106" s="108"/>
      <c r="AG106" s="108"/>
      <c r="AH106" s="106"/>
      <c r="AI106" s="107"/>
      <c r="AJ106" s="84"/>
      <c r="AK106" s="107"/>
      <c r="AL106" s="195"/>
      <c r="AM106" s="195"/>
      <c r="AN106" s="18"/>
      <c r="AO106" s="18"/>
      <c r="AP106" s="18"/>
      <c r="BA106" s="84"/>
      <c r="BB106" s="84"/>
      <c r="BC106" s="84"/>
      <c r="BD106" s="84"/>
      <c r="BE106" s="84"/>
      <c r="BF106" s="84"/>
      <c r="BG106" s="84"/>
      <c r="BH106" s="84"/>
      <c r="BK106" s="18"/>
      <c r="BL106" s="18"/>
      <c r="BM106" s="217"/>
      <c r="BP106" s="212"/>
      <c r="BQ106" s="212"/>
      <c r="BR106" s="212"/>
      <c r="BS106" s="212"/>
      <c r="BU106" s="216"/>
      <c r="BV106" s="214"/>
      <c r="BW106" s="214"/>
    </row>
    <row r="107" spans="2:75" s="6" customFormat="1" x14ac:dyDescent="0.2">
      <c r="B107" s="9"/>
      <c r="C107" s="193"/>
      <c r="M107" s="24"/>
      <c r="N107" s="24"/>
      <c r="O107" s="24"/>
      <c r="P107" s="24"/>
      <c r="Q107" s="24"/>
      <c r="R107" s="24"/>
      <c r="AD107" s="206"/>
      <c r="AE107" s="206"/>
      <c r="AF107" s="108"/>
      <c r="AG107" s="108"/>
      <c r="AH107" s="106"/>
      <c r="AI107" s="107"/>
      <c r="AJ107" s="84"/>
      <c r="AK107" s="107"/>
      <c r="AL107" s="195"/>
      <c r="AM107" s="195"/>
      <c r="BA107" s="84"/>
      <c r="BB107" s="84"/>
      <c r="BC107" s="84"/>
      <c r="BD107" s="84"/>
      <c r="BE107" s="84"/>
      <c r="BF107" s="84"/>
      <c r="BG107" s="84"/>
      <c r="BH107" s="84"/>
      <c r="BK107" s="18"/>
      <c r="BL107" s="18"/>
      <c r="BM107" s="217"/>
      <c r="BP107" s="212"/>
      <c r="BQ107" s="212"/>
      <c r="BR107" s="212"/>
      <c r="BS107" s="212"/>
    </row>
    <row r="108" spans="2:75" s="6" customFormat="1" x14ac:dyDescent="0.2">
      <c r="M108" s="84"/>
      <c r="N108" s="84"/>
      <c r="O108" s="84"/>
      <c r="P108" s="84"/>
      <c r="Q108" s="84"/>
      <c r="R108" s="84"/>
      <c r="Z108" s="83"/>
      <c r="AA108" s="83"/>
      <c r="AB108" s="83"/>
      <c r="AC108" s="83"/>
      <c r="AD108" s="218"/>
      <c r="AE108" s="218"/>
      <c r="AF108" s="143"/>
      <c r="AG108" s="143"/>
      <c r="AH108" s="218"/>
      <c r="AI108" s="218"/>
      <c r="AJ108" s="218"/>
      <c r="AK108" s="218"/>
      <c r="AL108" s="219"/>
      <c r="AM108" s="219"/>
      <c r="AN108" s="83"/>
      <c r="AO108" s="83"/>
      <c r="AP108" s="83"/>
      <c r="AQ108" s="83"/>
      <c r="AR108" s="83"/>
      <c r="AS108" s="83"/>
      <c r="AT108" s="83"/>
      <c r="AU108" s="83"/>
      <c r="AV108" s="83"/>
      <c r="AW108" s="83"/>
      <c r="AX108" s="83"/>
      <c r="AY108" s="83"/>
      <c r="AZ108" s="83"/>
      <c r="BA108" s="146"/>
      <c r="BB108" s="83"/>
      <c r="BC108" s="146"/>
      <c r="BD108" s="146"/>
      <c r="BE108" s="146"/>
      <c r="BF108" s="83"/>
      <c r="BG108" s="146"/>
      <c r="BH108" s="83"/>
      <c r="BI108" s="145"/>
      <c r="BJ108" s="83"/>
      <c r="BN108" s="83"/>
      <c r="BO108" s="83"/>
    </row>
    <row r="109" spans="2:75" x14ac:dyDescent="0.2">
      <c r="H109" s="83">
        <v>131940323</v>
      </c>
      <c r="I109" s="83">
        <v>1282377</v>
      </c>
      <c r="J109" s="83">
        <v>9428728</v>
      </c>
      <c r="K109" s="83">
        <v>12147442</v>
      </c>
      <c r="L109" s="83">
        <v>33708026</v>
      </c>
      <c r="Z109" s="146"/>
      <c r="AA109" s="146"/>
      <c r="AL109" s="220"/>
      <c r="AO109" s="146"/>
      <c r="AR109" s="146"/>
      <c r="BC109" s="146"/>
      <c r="BE109" s="146"/>
      <c r="BF109" s="146"/>
      <c r="BG109" s="146"/>
      <c r="BI109" s="146"/>
      <c r="BK109" s="145"/>
    </row>
    <row r="110" spans="2:75" x14ac:dyDescent="0.2">
      <c r="E110" s="145"/>
      <c r="M110" s="146"/>
      <c r="N110" s="146"/>
      <c r="O110" s="146"/>
      <c r="P110" s="146"/>
      <c r="Q110" s="146"/>
      <c r="Z110" s="146"/>
      <c r="AA110" s="146"/>
      <c r="AD110" s="146"/>
      <c r="AE110" s="146"/>
      <c r="AI110" s="146"/>
      <c r="AJ110" s="145"/>
      <c r="AR110" s="146"/>
      <c r="BC110" s="146"/>
      <c r="BE110" s="146"/>
      <c r="BF110" s="146"/>
      <c r="BG110" s="146"/>
      <c r="BI110" s="146"/>
      <c r="BK110" s="145"/>
      <c r="BM110" s="145"/>
    </row>
    <row r="111" spans="2:75" x14ac:dyDescent="0.2">
      <c r="M111" s="24"/>
      <c r="N111" s="24"/>
      <c r="O111" s="24"/>
      <c r="P111" s="24"/>
      <c r="Q111" s="24"/>
      <c r="Z111" s="146"/>
      <c r="AA111" s="146"/>
      <c r="AD111" s="146"/>
      <c r="AE111" s="146"/>
      <c r="AI111" s="146"/>
      <c r="AR111" s="146"/>
      <c r="BC111" s="146"/>
      <c r="BE111" s="146"/>
      <c r="BF111" s="146"/>
      <c r="BG111" s="146"/>
      <c r="BI111" s="146"/>
      <c r="BK111" s="145"/>
      <c r="BM111" s="145"/>
    </row>
    <row r="112" spans="2:75" x14ac:dyDescent="0.2">
      <c r="M112" s="146"/>
      <c r="N112" s="146"/>
      <c r="O112" s="146"/>
      <c r="P112" s="146"/>
      <c r="Q112" s="146"/>
      <c r="Z112" s="146"/>
      <c r="AA112" s="146"/>
      <c r="AD112" s="146"/>
      <c r="AE112" s="146"/>
      <c r="AI112" s="146"/>
      <c r="AR112" s="146"/>
      <c r="BC112" s="146"/>
      <c r="BE112" s="146"/>
      <c r="BF112" s="146"/>
      <c r="BG112" s="146"/>
      <c r="BI112" s="146"/>
      <c r="BK112" s="145"/>
      <c r="BM112" s="145"/>
    </row>
    <row r="113" spans="13:65" x14ac:dyDescent="0.2">
      <c r="M113" s="146"/>
      <c r="N113" s="146"/>
      <c r="O113" s="146"/>
      <c r="P113" s="146"/>
      <c r="Q113" s="146"/>
      <c r="Z113" s="146"/>
      <c r="AA113" s="146"/>
      <c r="AD113" s="146"/>
      <c r="AE113" s="146"/>
      <c r="AI113" s="146"/>
      <c r="AR113" s="146"/>
      <c r="BK113" s="145"/>
      <c r="BM113" s="145"/>
    </row>
    <row r="114" spans="13:65" x14ac:dyDescent="0.2">
      <c r="M114" s="146"/>
      <c r="N114" s="146"/>
      <c r="O114" s="146"/>
      <c r="P114" s="146"/>
      <c r="Q114" s="146"/>
      <c r="AD114" s="146"/>
      <c r="AE114" s="146"/>
      <c r="AI114" s="146"/>
    </row>
    <row r="115" spans="13:65" x14ac:dyDescent="0.2">
      <c r="M115" s="146"/>
      <c r="O115" s="146"/>
    </row>
  </sheetData>
  <mergeCells count="57">
    <mergeCell ref="BN3:BO3"/>
    <mergeCell ref="BN1:BO1"/>
    <mergeCell ref="BN2:BO2"/>
    <mergeCell ref="AQ1:BF1"/>
    <mergeCell ref="BG2:BH2"/>
    <mergeCell ref="BK2:BL2"/>
    <mergeCell ref="BI2:BJ2"/>
    <mergeCell ref="BG3:BH3"/>
    <mergeCell ref="BI3:BJ3"/>
    <mergeCell ref="BK3:BL3"/>
    <mergeCell ref="BG1:BH1"/>
    <mergeCell ref="BI1:BM1"/>
    <mergeCell ref="AQ3:AZ3"/>
    <mergeCell ref="AQ2:BF2"/>
    <mergeCell ref="S1:AC1"/>
    <mergeCell ref="AN1:AP1"/>
    <mergeCell ref="D3:F3"/>
    <mergeCell ref="G3:L3"/>
    <mergeCell ref="M3:R3"/>
    <mergeCell ref="S3:Y3"/>
    <mergeCell ref="Z3:AC3"/>
    <mergeCell ref="D2:R2"/>
    <mergeCell ref="S2:AC2"/>
    <mergeCell ref="AN2:AP2"/>
    <mergeCell ref="AL3:AM3"/>
    <mergeCell ref="AL2:AM2"/>
    <mergeCell ref="AN3:AO3"/>
    <mergeCell ref="AD1:AM1"/>
    <mergeCell ref="AD3:AK3"/>
    <mergeCell ref="G5:L5"/>
    <mergeCell ref="G6:L6"/>
    <mergeCell ref="M5:R5"/>
    <mergeCell ref="M6:R6"/>
    <mergeCell ref="D1:R1"/>
    <mergeCell ref="S5:Y5"/>
    <mergeCell ref="S6:Y6"/>
    <mergeCell ref="Z5:AC5"/>
    <mergeCell ref="Z6:AC6"/>
    <mergeCell ref="AF5:AK5"/>
    <mergeCell ref="BN5:BO5"/>
    <mergeCell ref="BI5:BJ5"/>
    <mergeCell ref="BK5:BL5"/>
    <mergeCell ref="BK7:BL7"/>
    <mergeCell ref="BM5:BM6"/>
    <mergeCell ref="BN6:BO6"/>
    <mergeCell ref="AF8:AK8"/>
    <mergeCell ref="AN7:AP7"/>
    <mergeCell ref="BA5:BF5"/>
    <mergeCell ref="BA6:BF6"/>
    <mergeCell ref="BI6:BJ6"/>
    <mergeCell ref="BG6:BH6"/>
    <mergeCell ref="AN8:AP8"/>
    <mergeCell ref="AN5:AP5"/>
    <mergeCell ref="AN6:AP6"/>
    <mergeCell ref="AQ5:AZ5"/>
    <mergeCell ref="AS6:AZ6"/>
    <mergeCell ref="AH6:AK6"/>
  </mergeCells>
  <hyperlinks>
    <hyperlink ref="AN8" r:id="rId1" xr:uid="{00000000-0004-0000-0400-000000000000}"/>
    <hyperlink ref="AD8" r:id="rId2" xr:uid="{00000000-0004-0000-0400-000001000000}"/>
    <hyperlink ref="AF8:AK8" r:id="rId3" display="http://www.tacinc.org/knowledge-resources/priced-out-findings/" xr:uid="{C92FA89D-016E-458B-B234-C234113E927C}"/>
    <hyperlink ref="AN8:AP8" r:id="rId4" display="https://www.ssa.gov/policy/docs/statcomps/di_asr/" xr:uid="{73AED46C-BCDF-418D-B7F0-47610B85DA13}"/>
  </hyperlinks>
  <pageMargins left="0.7" right="0.7" top="0.28000000000000003" bottom="0.33" header="0.3" footer="0.3"/>
  <pageSetup scale="27" fitToWidth="2" fitToHeight="2" orientation="landscape" r:id="rId5"/>
  <legacy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Community Living</vt:lpstr>
      <vt:lpstr>Updated Community Living</vt:lpstr>
      <vt:lpstr>CommunityParticipation</vt:lpstr>
      <vt:lpstr>WorkEconomic</vt:lpstr>
    </vt:vector>
  </TitlesOfParts>
  <Manager/>
  <Company>University of Illinois at Chicago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Voorhees RA 2</dc:creator>
  <cp:keywords/>
  <dc:description/>
  <cp:lastModifiedBy>Microsoft Office User</cp:lastModifiedBy>
  <cp:revision/>
  <dcterms:created xsi:type="dcterms:W3CDTF">2014-03-07T17:52:10Z</dcterms:created>
  <dcterms:modified xsi:type="dcterms:W3CDTF">2020-06-19T19:35:07Z</dcterms:modified>
  <cp:category/>
  <cp:contentStatus/>
</cp:coreProperties>
</file>