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uario\Documents\PHD\ThesisChapterMexico_I\TemporalChange_MexicanFish_C2\"/>
    </mc:Choice>
  </mc:AlternateContent>
  <xr:revisionPtr revIDLastSave="0" documentId="8_{BAACB08F-8139-4A37-B3A6-5C8C27A2A82D}" xr6:coauthVersionLast="47" xr6:coauthVersionMax="47" xr10:uidLastSave="{00000000-0000-0000-0000-000000000000}"/>
  <bookViews>
    <workbookView xWindow="-110" yWindow="-110" windowWidth="19420" windowHeight="10300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7" i="1" l="1"/>
  <c r="S86" i="1"/>
  <c r="L2" i="1"/>
  <c r="L3" i="1"/>
  <c r="L4" i="1"/>
  <c r="L5" i="1"/>
  <c r="L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7" i="1"/>
  <c r="L29" i="1"/>
  <c r="L30" i="1"/>
  <c r="L32" i="1"/>
  <c r="L34" i="1"/>
  <c r="L35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2" i="1"/>
  <c r="L53" i="1"/>
  <c r="L54" i="1"/>
  <c r="L55" i="1"/>
  <c r="L56" i="1"/>
  <c r="L57" i="1"/>
  <c r="L59" i="1"/>
  <c r="L60" i="1"/>
  <c r="L61" i="1"/>
  <c r="L62" i="1"/>
  <c r="L63" i="1"/>
  <c r="L64" i="1"/>
  <c r="L65" i="1"/>
  <c r="L66" i="1"/>
  <c r="L67" i="1"/>
  <c r="L68" i="1"/>
  <c r="L69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6" i="1"/>
  <c r="W25" i="1"/>
  <c r="R86" i="1"/>
  <c r="W2" i="1"/>
  <c r="W3" i="1"/>
  <c r="W4" i="1"/>
  <c r="W5" i="1"/>
  <c r="W6" i="1"/>
  <c r="W8" i="1"/>
  <c r="W9" i="1"/>
  <c r="W10" i="1"/>
  <c r="W12" i="1"/>
  <c r="W13" i="1"/>
  <c r="W14" i="1"/>
  <c r="W15" i="1"/>
  <c r="W16" i="1"/>
  <c r="W17" i="1"/>
  <c r="W18" i="1"/>
  <c r="W22" i="1"/>
  <c r="W23" i="1"/>
  <c r="W24" i="1"/>
  <c r="W27" i="1"/>
  <c r="W29" i="1"/>
  <c r="W30" i="1"/>
  <c r="W32" i="1"/>
  <c r="W34" i="1"/>
  <c r="W37" i="1"/>
  <c r="W38" i="1"/>
  <c r="W40" i="1"/>
  <c r="W41" i="1"/>
  <c r="W42" i="1"/>
  <c r="W43" i="1"/>
  <c r="W44" i="1"/>
  <c r="W45" i="1"/>
  <c r="W46" i="1"/>
  <c r="W47" i="1"/>
  <c r="W50" i="1"/>
  <c r="W52" i="1"/>
  <c r="W53" i="1"/>
  <c r="W54" i="1"/>
  <c r="W56" i="1"/>
  <c r="W57" i="1"/>
  <c r="W59" i="1"/>
  <c r="W60" i="1"/>
  <c r="W61" i="1"/>
  <c r="W62" i="1"/>
  <c r="W63" i="1"/>
  <c r="W64" i="1"/>
  <c r="W65" i="1"/>
  <c r="W66" i="1"/>
  <c r="W69" i="1"/>
  <c r="W71" i="1"/>
  <c r="W72" i="1"/>
  <c r="W73" i="1"/>
  <c r="W79" i="1"/>
  <c r="W80" i="1"/>
  <c r="W82" i="1"/>
  <c r="W83" i="1"/>
  <c r="W84" i="1"/>
  <c r="O86" i="1"/>
  <c r="O87" i="1"/>
  <c r="W87" i="1"/>
  <c r="O88" i="1"/>
  <c r="W88" i="1"/>
  <c r="W89" i="1"/>
  <c r="W90" i="1"/>
  <c r="W91" i="1"/>
</calcChain>
</file>

<file path=xl/comments1.xml><?xml version="1.0" encoding="utf-8"?>
<comments xmlns="http://schemas.openxmlformats.org/spreadsheetml/2006/main">
  <authors>
    <author>PABLO GESUNDHEIT MONTERO</author>
  </authors>
  <commentList>
    <comment ref="I1" authorId="0" shapeId="0">
      <text>
        <r>
          <rPr>
            <b/>
            <sz val="10"/>
            <color indexed="8"/>
            <rFont val="Tahoma"/>
            <family val="2"/>
          </rPr>
          <t>PABLO GESUNDHEIT MONTERO: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Inserté esta columna en oct 2021, con motivo de la colaboración con Ada Fontrodona </t>
        </r>
      </text>
    </comment>
    <comment ref="J1" authorId="0" shapeId="0">
      <text>
        <r>
          <rPr>
            <b/>
            <sz val="10"/>
            <color indexed="8"/>
            <rFont val="Tahoma"/>
            <family val="2"/>
          </rPr>
          <t xml:space="preserve">PABLO GESUNDHEIT MONTERO:
</t>
        </r>
        <r>
          <rPr>
            <b/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Marqué en rojo las especies que añadí al conjunto de esperadas por catálogo en oct 2021, con motivo de la colaboración con Ada Fontrodona
</t>
        </r>
      </text>
    </comment>
    <comment ref="L1" authorId="0" shapeId="0">
      <text>
        <r>
          <rPr>
            <b/>
            <sz val="10"/>
            <color indexed="8"/>
            <rFont val="Tahoma"/>
            <family val="2"/>
          </rPr>
          <t>PABLO GESUNDHEIT MONTERO: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Inserté esta columna en oct 2021, con motivo de la colaboración con Ada Fontrodona</t>
        </r>
      </text>
    </comment>
  </commentList>
</comments>
</file>

<file path=xl/sharedStrings.xml><?xml version="1.0" encoding="utf-8"?>
<sst xmlns="http://schemas.openxmlformats.org/spreadsheetml/2006/main" count="947" uniqueCount="548">
  <si>
    <t>JR Alcorn</t>
  </si>
  <si>
    <t>ML Smith</t>
  </si>
  <si>
    <t>SE Meek</t>
  </si>
  <si>
    <t>Turner</t>
  </si>
  <si>
    <t>Nativos Esperados ampliado</t>
  </si>
  <si>
    <t>.</t>
  </si>
  <si>
    <t>Exoticos Esperados NEODAT</t>
  </si>
  <si>
    <t>fecha de colecta</t>
  </si>
  <si>
    <t>Exoticos Encontrados</t>
  </si>
  <si>
    <t>Extintos o Extirpados en la Localidad</t>
  </si>
  <si>
    <t>arroyo El Conejo</t>
  </si>
  <si>
    <t>rio Purificacion</t>
  </si>
  <si>
    <t>UMMZ 230525</t>
  </si>
  <si>
    <t>P. baenschi, S. multipunctatum, X. resolanae</t>
  </si>
  <si>
    <t>P. baenschi, P. turneri, X. resolanae</t>
  </si>
  <si>
    <t>O. mossambicus</t>
  </si>
  <si>
    <t>S. multipunctatum</t>
  </si>
  <si>
    <t>rio Amborin</t>
  </si>
  <si>
    <t>UMMZ 160927</t>
  </si>
  <si>
    <t>rio Higuerilla</t>
  </si>
  <si>
    <t>rio Cuitzmala</t>
  </si>
  <si>
    <t>UMMZ 178371</t>
  </si>
  <si>
    <t>P. baenschi, P. chica, X. resolanae</t>
  </si>
  <si>
    <t>rio La Eca</t>
  </si>
  <si>
    <t>A. robustus, G. atripinnis, P. infans, S. bilineata, X. variata, M. jordani</t>
  </si>
  <si>
    <t>L. macrochirus, O. aureus</t>
  </si>
  <si>
    <t>una especie no capturada</t>
  </si>
  <si>
    <t>rio Nexapa</t>
  </si>
  <si>
    <t>(C. istlanum, I. whitei, P. balsas)</t>
  </si>
  <si>
    <t>H. boucardi</t>
  </si>
  <si>
    <t>no. de colectas</t>
  </si>
  <si>
    <t>John Lyons</t>
  </si>
  <si>
    <t>Heterandria sp., P. reticulata</t>
  </si>
  <si>
    <t>Texcoco 1</t>
  </si>
  <si>
    <t>de Mexico</t>
  </si>
  <si>
    <t>UMMZ 163008</t>
  </si>
  <si>
    <t>G. viviparus</t>
  </si>
  <si>
    <t>son aguas negras</t>
  </si>
  <si>
    <t>Texcoco 2</t>
  </si>
  <si>
    <t>UMMZ 132730</t>
  </si>
  <si>
    <t>Teotihuacan</t>
  </si>
  <si>
    <t>UMMZ 201546</t>
  </si>
  <si>
    <t>A. tincella, G. viviparus</t>
  </si>
  <si>
    <t>nada, no hay vida acuática</t>
  </si>
  <si>
    <t>G. viviparus?</t>
  </si>
  <si>
    <t>lago de Zumpango</t>
  </si>
  <si>
    <t>UMMZ 196678</t>
  </si>
  <si>
    <t>A. sallaei, G. viviparus, M. jordani</t>
  </si>
  <si>
    <t>canales de Xochimilco</t>
  </si>
  <si>
    <t>UMMZ 108631</t>
  </si>
  <si>
    <t>ninguno</t>
  </si>
  <si>
    <t>lago de Chalco</t>
  </si>
  <si>
    <t>G. atripinnis</t>
  </si>
  <si>
    <t>lago de Yuriria</t>
  </si>
  <si>
    <t>UMMZ 189051</t>
  </si>
  <si>
    <t>A. dugesii, A. robustus, A. tincella, G. atripinnis, M. jordani, P. infans, S. bilineata, X. variata</t>
  </si>
  <si>
    <t>O. aureus</t>
  </si>
  <si>
    <t>carpas, 'trompos'</t>
  </si>
  <si>
    <t>lago de Cuitzeo</t>
  </si>
  <si>
    <t>UMMZ 189043</t>
  </si>
  <si>
    <t>rio Tilostoc</t>
  </si>
  <si>
    <t>UMMZ 201551</t>
  </si>
  <si>
    <t>A. sallaei, G. multiradiatus, Menidia sp.</t>
  </si>
  <si>
    <t>H. jonesii</t>
  </si>
  <si>
    <t>P. San Juanico</t>
  </si>
  <si>
    <t>rio Yautepec</t>
  </si>
  <si>
    <t>rio Balsas</t>
  </si>
  <si>
    <t>UMMZ 65229</t>
  </si>
  <si>
    <t>A. nigrofasciatus, H. bimaculata, P. gracilis, X. hellerii</t>
  </si>
  <si>
    <t>arroyo Los Pajaritos</t>
  </si>
  <si>
    <t>UMMZ 181313</t>
  </si>
  <si>
    <t>A. balsana, A. 'fasciatus', C. istlanum, H. boucardi, I. whitei, P. balsas, P. 'sphenops'</t>
  </si>
  <si>
    <t>H. bimaculata, O. aureus, P. gracilis</t>
  </si>
  <si>
    <t>RR Miller, G Zug, RR Miller</t>
  </si>
  <si>
    <t>1957 / 1965 / 1968</t>
  </si>
  <si>
    <t>CB Jordan</t>
  </si>
  <si>
    <t>O. aureus (sin georreferencia), C. carpio (sin georreferencia)</t>
  </si>
  <si>
    <t>G. atripinnis, P. infans</t>
  </si>
  <si>
    <t>C. carpio, M. chapalae, O. aureus</t>
  </si>
  <si>
    <t>laguna de La Minzita</t>
  </si>
  <si>
    <t>UMMZ 188803</t>
  </si>
  <si>
    <t>A. robustus, G. atripinnis, P. infans, S. lermae, X. variata, Z. quitzeoensis</t>
  </si>
  <si>
    <t>X. hellerii</t>
  </si>
  <si>
    <t>lago de Zacapu</t>
  </si>
  <si>
    <t>medio Lerma</t>
  </si>
  <si>
    <t>UMMZ 233535</t>
  </si>
  <si>
    <t>RR Miller</t>
  </si>
  <si>
    <t>nada, no era la localidad buscada</t>
  </si>
  <si>
    <t>rio Sta Maria</t>
  </si>
  <si>
    <t>UMMZ 108555</t>
  </si>
  <si>
    <t>SALIDA</t>
  </si>
  <si>
    <t>MES</t>
  </si>
  <si>
    <t>A. robustus, G. atripinnis, H. calientis, H. turneri, Menidia sp., P. infans, S. lermae, X. variata, Z. quitzeoensis</t>
  </si>
  <si>
    <t>lago de Patzcuaro</t>
  </si>
  <si>
    <t>UMMZ 65230</t>
  </si>
  <si>
    <t>M. salmoides</t>
  </si>
  <si>
    <t>A. robustus, G. atripinnis, M. patzcuaro, M. estor, P. infans</t>
  </si>
  <si>
    <t>C. carpio, M. salmoides</t>
  </si>
  <si>
    <t>manantial Molino de Chapultepec</t>
  </si>
  <si>
    <t>UMMZ 173962</t>
  </si>
  <si>
    <t>P. baenschi, S. multipunctatum, X. resolanane</t>
  </si>
  <si>
    <t>rio Minatitlan en La Loma</t>
  </si>
  <si>
    <t>rio Cihuatlan</t>
  </si>
  <si>
    <t>UMMZ 230528</t>
  </si>
  <si>
    <t>I. furcidens, S. multipunctatum, X. resolanae</t>
  </si>
  <si>
    <t>rio Marabasco</t>
  </si>
  <si>
    <t>UMMZ 166456</t>
  </si>
  <si>
    <t>(?)</t>
  </si>
  <si>
    <t>nada (localidad no propicia)</t>
  </si>
  <si>
    <t>rio El Huizcolote</t>
  </si>
  <si>
    <t>A. monticola, I. furcidens, P. baenschi, S. multipunctatum</t>
  </si>
  <si>
    <t>alto Lerma</t>
  </si>
  <si>
    <t>G. multiradiatus</t>
  </si>
  <si>
    <t>C. carpio</t>
  </si>
  <si>
    <t>P. Ignacio Ramirez</t>
  </si>
  <si>
    <t>UMMZ 192376</t>
  </si>
  <si>
    <t>G. multiradiatus, M. riojai</t>
  </si>
  <si>
    <t>trucha arcoiris, 'juiles'</t>
  </si>
  <si>
    <t>rio Coscomate</t>
  </si>
  <si>
    <t>LCAIE</t>
  </si>
  <si>
    <t>(G. multiradiatus)</t>
  </si>
  <si>
    <t>nada</t>
  </si>
  <si>
    <t>rio Lerma cerca de Solis</t>
  </si>
  <si>
    <t>UMMZ 192380</t>
  </si>
  <si>
    <t>C. carpio, L. macrochirus, M. salmoides, O. aureus, P. nigromaculatus</t>
  </si>
  <si>
    <t>manantial en Los Berros</t>
  </si>
  <si>
    <t>C. lateralis, G. cf. senilis</t>
  </si>
  <si>
    <t>X. hellerii, O. aureus</t>
  </si>
  <si>
    <t>manantial en Cerro Gordo</t>
  </si>
  <si>
    <t>UMMZ 211096</t>
  </si>
  <si>
    <t>ya no existe</t>
  </si>
  <si>
    <t>rio El Mimbre</t>
  </si>
  <si>
    <t>UMMZ 211091</t>
  </si>
  <si>
    <t>C. lateralis, Gila sp., M. mezquital</t>
  </si>
  <si>
    <t>L. macrochirus</t>
  </si>
  <si>
    <t>C. lateralis, Gila sp.</t>
  </si>
  <si>
    <t xml:space="preserve">manantial en 27 de Nov. </t>
  </si>
  <si>
    <t>UMMZ 203230</t>
  </si>
  <si>
    <t>C. lateralis, C. meeki, G. cf. senilis, M. mezquital</t>
  </si>
  <si>
    <t>lago de Chapala en Mezcala</t>
  </si>
  <si>
    <t>UMMZ 212321</t>
  </si>
  <si>
    <t>Z. quitzeoensis</t>
  </si>
  <si>
    <t>C. encaustus, G. atripinnis, Menidia sp.</t>
  </si>
  <si>
    <t>manantial en El Toboso</t>
  </si>
  <si>
    <t>UMMZ 213312</t>
  </si>
  <si>
    <t>C. audax</t>
  </si>
  <si>
    <t>C. audax, G. cf. senilis</t>
  </si>
  <si>
    <t>laguna de Magdalena</t>
  </si>
  <si>
    <t>rio Ameca</t>
  </si>
  <si>
    <t>UMMZ 178320, 179229</t>
  </si>
  <si>
    <t>C. carpio, O. aureus</t>
  </si>
  <si>
    <t>represa en Hda. San Sebastian</t>
  </si>
  <si>
    <t>UMMZ 173555</t>
  </si>
  <si>
    <t>A. maculata, A. tincella, G. atripinnis, P. infans, S. austrinus, X. eiseni, X. melanosoma</t>
  </si>
  <si>
    <t>G. atripinnis, P. infans, X. eiseni, X. melanosoma</t>
  </si>
  <si>
    <t>X. maculatus, O. aureus</t>
  </si>
  <si>
    <t>rio de La Pola</t>
  </si>
  <si>
    <t>UMMZ 178348</t>
  </si>
  <si>
    <t>A. polylepis, I. furcidens, S. austrinus</t>
  </si>
  <si>
    <t>I. furcidens</t>
  </si>
  <si>
    <t>C. carpio, Oreochromis sp.</t>
  </si>
  <si>
    <t>rio Ameca en Los Murillos</t>
  </si>
  <si>
    <t>UMMZ 178344, 198850</t>
  </si>
  <si>
    <t>A. goslinei, A. polylepis, I. furcidens, P. infans, S. austrinus</t>
  </si>
  <si>
    <t>P. infans</t>
  </si>
  <si>
    <t>P. butleri, Oreochromis sp., X. hellerii</t>
  </si>
  <si>
    <t>rio Ameca en La Vega</t>
  </si>
  <si>
    <t>manantial/balneario El Rincon</t>
  </si>
  <si>
    <t>G. affinis, O. aureus, P. sphenops</t>
  </si>
  <si>
    <t>canales en Zinzimeo</t>
  </si>
  <si>
    <t>UMMZ 233562</t>
  </si>
  <si>
    <t>A. dugesii, A. robustus, G. atripinnis, H. turneri, M. jordani, P. infans, S. bilineata, S. lermae, X. variata, Z. quitzeoensis</t>
  </si>
  <si>
    <t>A. dugesii, G. atripinnis, P. infans, S. bilineata, Z. quitzeoensis</t>
  </si>
  <si>
    <t>H. bimaculata, O. aureus, P. sphenops, X. hellerii</t>
  </si>
  <si>
    <t>P. Cointzio</t>
  </si>
  <si>
    <t>UMMZ 172181</t>
  </si>
  <si>
    <t>G. atripinnis, M. humboldtiana, P. viriosa, X. eiseni</t>
  </si>
  <si>
    <t>L. macrochirus, M. salmoides, O. niloticus</t>
  </si>
  <si>
    <t>rio Barranquitas</t>
  </si>
  <si>
    <t>UMMZ 172232</t>
  </si>
  <si>
    <t>G. fluviatilis, S. austrinus, X. eiseni</t>
  </si>
  <si>
    <t>S. austrinus</t>
  </si>
  <si>
    <t>laguna La Colorada</t>
  </si>
  <si>
    <t>UMMZ 173558</t>
  </si>
  <si>
    <t>A. tincella, G. atripinnis, M. jordani, P. infans, X. eiseni, X. melanosoma</t>
  </si>
  <si>
    <t>O. niloticus</t>
  </si>
  <si>
    <t>presa sobre el rio Carrizal</t>
  </si>
  <si>
    <t>rio Panuco</t>
  </si>
  <si>
    <t>UMMZ 186284</t>
  </si>
  <si>
    <t>A. aphanea, A. hubbsi, A. tamazulae, I. furcidens, S. multipunctatum</t>
  </si>
  <si>
    <t>trib. rio Tamazula</t>
  </si>
  <si>
    <t>UMMZ 172165</t>
  </si>
  <si>
    <t>A. hubbsi, A. tamazulae, I. furcidens, X. eiseni</t>
  </si>
  <si>
    <t>A. mexicanus, X. captivus, X. variata</t>
  </si>
  <si>
    <t>arroyo en Agua de Enmedio</t>
  </si>
  <si>
    <t>UMMZ 118122</t>
  </si>
  <si>
    <t>laguna de La Media Luna</t>
  </si>
  <si>
    <t>UMMZ 172191</t>
  </si>
  <si>
    <t>H. cyanoguttatus, O. aureus, P. mexicana(?)</t>
  </si>
  <si>
    <t>manantial en Puerta del Rio</t>
  </si>
  <si>
    <t>UMMZ 196341</t>
  </si>
  <si>
    <t>A. mexicanus, A. toweri, C. bartoni, C. labridens, D. dichroma, D. mandibularis, I. mexicanus</t>
  </si>
  <si>
    <t>rio Armeria</t>
  </si>
  <si>
    <t>UMMZ 172216</t>
  </si>
  <si>
    <t>A. aeneus, A. zonistius, I. furcidens, P. infans</t>
  </si>
  <si>
    <t>rio Ayuquila</t>
  </si>
  <si>
    <t>UMMZ 230452</t>
  </si>
  <si>
    <t>A. aeneus</t>
  </si>
  <si>
    <t>Oreochromis sp.</t>
  </si>
  <si>
    <t>carpa, bagre y lobina</t>
  </si>
  <si>
    <t>arroyo La Yerbabuena</t>
  </si>
  <si>
    <t>UMMZ 230442</t>
  </si>
  <si>
    <t>rio de Comala</t>
  </si>
  <si>
    <t>UMMZ 189593</t>
  </si>
  <si>
    <t>A. diazi, A. dugesii, G. atripinnis, S. lermae, X. variata</t>
  </si>
  <si>
    <t>lago de Zirahuen</t>
  </si>
  <si>
    <t>UMMZ 198815</t>
  </si>
  <si>
    <t>M. attenuata</t>
  </si>
  <si>
    <t>P. de Sta Catarina</t>
  </si>
  <si>
    <t>UMMZ 189093</t>
  </si>
  <si>
    <t>A. catarinae</t>
  </si>
  <si>
    <t>A. catarinae, I. whitei</t>
  </si>
  <si>
    <t>manantial cerca de Illescas</t>
  </si>
  <si>
    <t>El Salado</t>
  </si>
  <si>
    <t>UMMZ 189575</t>
  </si>
  <si>
    <t>X. captivus</t>
  </si>
  <si>
    <t>nada, es la localidad?</t>
  </si>
  <si>
    <t>laguna El Barril</t>
  </si>
  <si>
    <t>C. auratus</t>
  </si>
  <si>
    <t>rio Tunal</t>
  </si>
  <si>
    <t>rio San Pedro Mezquital</t>
  </si>
  <si>
    <t>UMMZ 166708</t>
  </si>
  <si>
    <t>C. lateralis</t>
  </si>
  <si>
    <t>C. encaustus, G. atripinnis, M. consocia, M. charari, M. jordani, M. labarca, P. infans, Y. alta, Z. quitzeoensis</t>
  </si>
  <si>
    <t>rio Gde. de Santiago en Ocotlan</t>
  </si>
  <si>
    <t>UMMZ 108647</t>
  </si>
  <si>
    <t>A. popoche, A. tincella, A. robustus, C. encaustus, G. atripinnis, H. calientis, I. dugesii, M. chapalae, M. consocia, M. jordani, M. labarca, P. infans, S. bilineata, X. variata, Y. chapalae, Y. alta, Z. quitzeoensis</t>
  </si>
  <si>
    <t>G. yucatana</t>
  </si>
  <si>
    <t>A. maculata, A. tincella, G. atripinnis, P. infans, X. eiseni, X. melanosoma</t>
  </si>
  <si>
    <t>arroyo en Acatlan</t>
  </si>
  <si>
    <t>lagunas de Sayula</t>
  </si>
  <si>
    <t>UMMZ 173568</t>
  </si>
  <si>
    <t>A. maculata, X. melanosoma</t>
  </si>
  <si>
    <t>G. atripinnis, P. infans, X. melanosoma, Z. quitzeoensis</t>
  </si>
  <si>
    <t>rio Cuarenta</t>
  </si>
  <si>
    <t>UMMZ 172200</t>
  </si>
  <si>
    <t>A. tincella, A . dugesii, G. atripinnis, H. calientis, M. arge, X. variata</t>
  </si>
  <si>
    <t>UMMZ 179760</t>
  </si>
  <si>
    <t>A. tincella, G. atripinnis, H. calientis, M. arge, P. infans, S. austrinus, X. variata</t>
  </si>
  <si>
    <t>Oreochromis sp., Heterandria sp.</t>
  </si>
  <si>
    <t>presa El Gigante</t>
  </si>
  <si>
    <t>UMMZ 189072</t>
  </si>
  <si>
    <t>A. tincella, A. dugesii, G. atripinnis, H. calientis, M. jordani, X. variata, Y. alta</t>
  </si>
  <si>
    <t>encontrada seca</t>
  </si>
  <si>
    <t>Los Vergeles</t>
  </si>
  <si>
    <t>UMMZ 189057</t>
  </si>
  <si>
    <t>A. tincella, A. dugesii, G. atripinnis, H. calientis, Y. alta</t>
  </si>
  <si>
    <t>rio Turbio cerca de Manuel Doblado</t>
  </si>
  <si>
    <t>UMMZ 193470</t>
  </si>
  <si>
    <t>A. splendens, S. francesae, X. melanosoma, Z. tequila</t>
  </si>
  <si>
    <t>confirmamos la presencia de Z. tequila y A. splendens</t>
  </si>
  <si>
    <t>observamos Oreochromis, Poecilia sp., P. reticulata</t>
  </si>
  <si>
    <t>S. francesae</t>
  </si>
  <si>
    <t>manantial El Sacristan</t>
  </si>
  <si>
    <t>rio Gde. de Santiago</t>
  </si>
  <si>
    <t>UMMZ 172243</t>
  </si>
  <si>
    <t>A. monticola, C. beani, P. viriosa, X. eiseni</t>
  </si>
  <si>
    <t>balneario Los Rosales</t>
  </si>
  <si>
    <t>UMMZ 192161</t>
  </si>
  <si>
    <t>C. beani, G. atripinnis, P. butleri, P. viriosa, X. eiseni</t>
  </si>
  <si>
    <t>P. butleri</t>
  </si>
  <si>
    <t>H. burtoni</t>
  </si>
  <si>
    <t>rio en 6 de Enero</t>
  </si>
  <si>
    <t>P. butleri, P. viriosa, X. eiseni</t>
  </si>
  <si>
    <t>P. reticulata</t>
  </si>
  <si>
    <t>laguna de Sta Maria</t>
  </si>
  <si>
    <t>UMMZ 160919</t>
  </si>
  <si>
    <t>G. atripinnis, M. jordani, P. infans, X. melanosoma, Z. quitzeoensis</t>
  </si>
  <si>
    <t>rio Salado</t>
  </si>
  <si>
    <t>rio Naranjo - Coahuayana</t>
  </si>
  <si>
    <t>trib. rio Tuxpan</t>
  </si>
  <si>
    <t>UMMZ 172153</t>
  </si>
  <si>
    <t>UMMZ - RRM57-22 </t>
  </si>
  <si>
    <t>UMMZ - MLS77-6 </t>
  </si>
  <si>
    <t>UMMZ - RRM82-65 </t>
  </si>
  <si>
    <t>UMMZ - J*L86-14 </t>
  </si>
  <si>
    <t>UMMZ 178315, 183987, 189083</t>
  </si>
  <si>
    <t>UMMZ - RRM57-14 / UMMZ - Z183987 / UMMZ - RRM68 - 34</t>
  </si>
  <si>
    <t>L. macrochirus (1965), P. butleri (1968)</t>
  </si>
  <si>
    <t>A. tamazulae, I. furcidens, X. eiseni</t>
  </si>
  <si>
    <t>A. mexicanus, A. tincella, G. atripinnis, X. captivus, X. variata</t>
  </si>
  <si>
    <t>Oreochromis sp., P. cf. sphenops</t>
  </si>
  <si>
    <t>P. baenschi, P. turneri, P. cf. butleri, S. multipunctatum, X. resolanae</t>
  </si>
  <si>
    <t>Cuenta</t>
  </si>
  <si>
    <t>P. baenschi, P. cf. butleri</t>
  </si>
  <si>
    <t>I. furcidens, P. cf. butleri, X. resolanae</t>
  </si>
  <si>
    <t>Datos anecdoticos</t>
  </si>
  <si>
    <t>Poecilia cf. butleri</t>
  </si>
  <si>
    <t>A. tamazulae, I. furcidens, S. multipunctatum, P. cf. butleri</t>
  </si>
  <si>
    <t>A. aeneus, A. zonistius, I. furcidens, Poecilia cf. butleri</t>
  </si>
  <si>
    <t>A. balsana, A. 'fasciatus', C. istlanum, H. boucardi, I. whitei, P. balsas, Poecilia cf. sphenops</t>
  </si>
  <si>
    <t>A. monticola, A. zonistius, I. furcidens, S. multipunctatum</t>
  </si>
  <si>
    <t>rio Ayutla</t>
  </si>
  <si>
    <t>UMMZ 178364</t>
  </si>
  <si>
    <t>A. aphanea, I. furcidens, S. austrinus</t>
  </si>
  <si>
    <t>rio Lerma en Puerto del Valle</t>
  </si>
  <si>
    <t>UMMZ 187398</t>
  </si>
  <si>
    <t>G. atripinnis, P. infans, X. variata</t>
  </si>
  <si>
    <t>rio Turbio cerca de El Nopal</t>
  </si>
  <si>
    <t>UMMZ 192307</t>
  </si>
  <si>
    <t>A. robustus, G. atripinnis, M. jordani, P. infans, X. variata</t>
  </si>
  <si>
    <t>G. atripinnis, S. bilineata</t>
  </si>
  <si>
    <t>O. aureus, P. reticulata, Poecilia sp.</t>
  </si>
  <si>
    <t>trib. del rio Lerma en Tanhuato</t>
  </si>
  <si>
    <t>bajo Lerma</t>
  </si>
  <si>
    <t>UMMZ 192292</t>
  </si>
  <si>
    <t>A. robustus, C. encaustus, G. atripinnis, M. aculeata, X. variata</t>
  </si>
  <si>
    <t>rio Gde. de Santiago en Poncitlan</t>
  </si>
  <si>
    <t>UMMZ 192285,6,8</t>
  </si>
  <si>
    <t>M. jordani</t>
  </si>
  <si>
    <t>G. atripinnis, M. jordani, S. bilineata</t>
  </si>
  <si>
    <t>UMMZ - CLT39-14 </t>
  </si>
  <si>
    <t>S. lermae</t>
  </si>
  <si>
    <t>UMMZ 173962 es una colecta muy extraña. Considero a A. robustus como un esperado valido pero no a Z. quitzeoensis, ambos datos de LCAIE</t>
  </si>
  <si>
    <t>A. robustus, G. atripinnis, H. turneri, M. jordani, P. infans,  X. variata</t>
  </si>
  <si>
    <t>UMMZ - RRM55-60 </t>
  </si>
  <si>
    <t>G. yucatana, Oreochromis sp., P. sphenops</t>
  </si>
  <si>
    <t>A. mexicanus, A. toweri, 'C'. bartoni, D. dichroma</t>
  </si>
  <si>
    <t>H. cf. cyanoguttatus, Oreochromis sp., P. mexicana</t>
  </si>
  <si>
    <t>n</t>
  </si>
  <si>
    <t>A. tincella, A. robustus, G. atripinnis, X. variata, Y. alta</t>
  </si>
  <si>
    <t>rio Turbio cerca de Cueramaro</t>
  </si>
  <si>
    <t>A. tincella, A. robustus, G. atripinnis, I. dugesii, M. jordani, P. infans, X. variata, Y. alta</t>
  </si>
  <si>
    <t>rio Turbio en San Juan de la Puerta</t>
  </si>
  <si>
    <t>A. tincella, H. calientis, M. aculeata, M. jordani, P. infans, S. austrinus, Y. alta</t>
  </si>
  <si>
    <t>rio de La Laja en Atotonilco</t>
  </si>
  <si>
    <t>UMMZ 192339</t>
  </si>
  <si>
    <t>G. atripinnis, H. calientis, M. arge, P. infans, X. variata, Y. alta</t>
  </si>
  <si>
    <t>Oreochromis sp., Xiphophorus variatus</t>
  </si>
  <si>
    <t>manantial/balneario en Tocumbo</t>
  </si>
  <si>
    <t>UMMZ 179226, 202428</t>
  </si>
  <si>
    <t>A. regalis (?), C. pardalis</t>
  </si>
  <si>
    <t>C. pardalis, G. atripinnis</t>
  </si>
  <si>
    <t>P. reticulata, X. hellerii</t>
  </si>
  <si>
    <t>laguna de San Marcos</t>
  </si>
  <si>
    <t>M. riojai</t>
  </si>
  <si>
    <t xml:space="preserve">C. auratus, C. carpio </t>
  </si>
  <si>
    <t>UMMZ - RRM85-4 </t>
  </si>
  <si>
    <t>UMMZ 160880</t>
  </si>
  <si>
    <t>UMMZ - RGMX46-6 </t>
  </si>
  <si>
    <t>UMMZ - Z179226 / UMMZ - D*K78-8</t>
  </si>
  <si>
    <t>1961 / 1978</t>
  </si>
  <si>
    <t>UMMZ - Z189093</t>
  </si>
  <si>
    <t>UMMZ - CDB69-74</t>
  </si>
  <si>
    <t>UMMZ - RRM74-47</t>
  </si>
  <si>
    <t>UMMZ - J*L86-20 </t>
  </si>
  <si>
    <t>A. zonistius</t>
  </si>
  <si>
    <t>UMMZ - RRM55-69 </t>
  </si>
  <si>
    <t>El unico de los lagos, aparte de Zacapu, con un muestreo razonablemente representativo</t>
  </si>
  <si>
    <t>1956 / 1976 / 1977 / 1978</t>
  </si>
  <si>
    <t>UMMZ - Z173962 / UMMZ - D*K78-2 / UMMZ - DLST77-11 / UMMZ - RRM76-17</t>
  </si>
  <si>
    <t>UMMZ - CLT32-45B </t>
  </si>
  <si>
    <t>mismas riquezas</t>
  </si>
  <si>
    <t>aprox =SUMA(O2:O84)</t>
  </si>
  <si>
    <t>UMMZ - RRM70-14 </t>
  </si>
  <si>
    <t>UMMZ - RRM57-31 </t>
  </si>
  <si>
    <t>UMMZ - CLT39-18 </t>
  </si>
  <si>
    <t>UMMZ - RRM57-27 </t>
  </si>
  <si>
    <t>Oreochromis sp., P. cf. butleri</t>
  </si>
  <si>
    <t>trib. del rio 'San Pedro'</t>
  </si>
  <si>
    <t>UMMZ - RRM55-66</t>
  </si>
  <si>
    <t xml:space="preserve">P. butleri ha sido colectada cerca pero no en la localidad. Parece raro que no haya sido encontrada, pues suele ser comun o abundante. </t>
  </si>
  <si>
    <t>UMMZ - J*L86-6 </t>
  </si>
  <si>
    <t>UMMZ - BJT80-41 </t>
  </si>
  <si>
    <t>?</t>
  </si>
  <si>
    <t>UMMZ - JRA49-8320 </t>
  </si>
  <si>
    <t>UMMZ 160926 (por aproximacion)</t>
  </si>
  <si>
    <t>UMMZ - AJW91-3 </t>
  </si>
  <si>
    <t>A. tincella, X. variata</t>
  </si>
  <si>
    <t>UMMZ - RRM55-53 </t>
  </si>
  <si>
    <t>UMMZ - J*L86-5 </t>
  </si>
  <si>
    <t>UMMZ - JMH76-19 </t>
  </si>
  <si>
    <t>C. lateralis, C. meeki, G. cf. senilis (como exotico), M. mezquital</t>
  </si>
  <si>
    <t>UMMZ - CDB69-8 </t>
  </si>
  <si>
    <t>UMMZ - RRM57-21 / UMMZ - RRM76-38</t>
  </si>
  <si>
    <t>1957 / 1976</t>
  </si>
  <si>
    <t>A. mexicanus, A. toweri, 'C'. labridens, P. mexicana</t>
  </si>
  <si>
    <t>H. cf. cyanoguttatus, P. latipunctata</t>
  </si>
  <si>
    <t>nativos no esperados?</t>
  </si>
  <si>
    <t>C. istlanum, Poecilia cf. sphenops</t>
  </si>
  <si>
    <t>Astyanax sp., C. istlanum, I. whitei, Poecilia cf. sphenops</t>
  </si>
  <si>
    <t>-</t>
  </si>
  <si>
    <t>A. meeki</t>
  </si>
  <si>
    <t>O. aureus, C. encaustus, X. hellerii, X. maculatus</t>
  </si>
  <si>
    <t>A. splendens, S. francesae*, X. melanosoma, Z. tequila</t>
  </si>
  <si>
    <t>enc/esp</t>
  </si>
  <si>
    <t>UMMZ - CDB69-51 </t>
  </si>
  <si>
    <t>UMMZ - CDB69-57 </t>
  </si>
  <si>
    <t>UMMZ - IJC53-4 </t>
  </si>
  <si>
    <t>UMMZ - RRM55-50 </t>
  </si>
  <si>
    <t>rio 'San Pedro' en Belén del Refugio</t>
  </si>
  <si>
    <t>UMMZ - RRM61-28 </t>
  </si>
  <si>
    <t>UMMZ - RRM76-18 </t>
  </si>
  <si>
    <t>A. dugesii, A. meeki, A. robustus, M. attenuata</t>
  </si>
  <si>
    <t>UMMZ - RRM63-5 </t>
  </si>
  <si>
    <t>UMMZ - RRM74-2 </t>
  </si>
  <si>
    <t>Soltz, Smith &amp; Turner</t>
  </si>
  <si>
    <t>UMMZ - Z65230 </t>
  </si>
  <si>
    <t>IJ Cantrall</t>
  </si>
  <si>
    <t>G Mendoza, RR Miller</t>
  </si>
  <si>
    <t>SP Hubbell</t>
  </si>
  <si>
    <t>PR Needham</t>
  </si>
  <si>
    <t>RG Miller</t>
  </si>
  <si>
    <t>JM Humphries &amp; ML Smith</t>
  </si>
  <si>
    <t>RR Miller, R Conant</t>
  </si>
  <si>
    <t>Gordon et al</t>
  </si>
  <si>
    <t>CL Lundell</t>
  </si>
  <si>
    <t>AJ Woolman</t>
  </si>
  <si>
    <t>White et al</t>
  </si>
  <si>
    <t>RR Miller et al</t>
  </si>
  <si>
    <t>J Alvarez, D Kingston</t>
  </si>
  <si>
    <t>AA Alcorn</t>
  </si>
  <si>
    <t>RR Miller &amp; JM Fitzsimons</t>
  </si>
  <si>
    <t>Turner   8</t>
  </si>
  <si>
    <t>A. mexicanus, A. toweri, C. bartoni, C. labridens, C. tessellatus</t>
  </si>
  <si>
    <t>UMMZ - Z145306 / UMMZ - CLT39-21</t>
  </si>
  <si>
    <t>UMMZ 145306, 173585</t>
  </si>
  <si>
    <t>A. zonistius, C. istlanum, I. furcidens, P. butleri, P. baenschi, P. turneri</t>
  </si>
  <si>
    <t>Oreochromis observados</t>
  </si>
  <si>
    <t>UMMZ - RRM68-25 </t>
  </si>
  <si>
    <t>MEDIA</t>
  </si>
  <si>
    <t>DESV EST</t>
  </si>
  <si>
    <t>MIN</t>
  </si>
  <si>
    <t>MAX</t>
  </si>
  <si>
    <t>Laguna Zempoala</t>
  </si>
  <si>
    <t>Nativos Esperados según no. de catalogo</t>
  </si>
  <si>
    <t>Nativos Encontrados 2005</t>
  </si>
  <si>
    <t>C. carpio, G. atripinnis, H. jonesii, O. aureus, Poeciliopsis sp., X. hellerii</t>
  </si>
  <si>
    <t>UMMZ - CLL34-6035</t>
  </si>
  <si>
    <t>UMMZ - PRN52-23 </t>
  </si>
  <si>
    <t>UMMZ - CLT32-43A </t>
  </si>
  <si>
    <t>1891 / 1901 / 1977</t>
  </si>
  <si>
    <t>Catalog Numbers</t>
  </si>
  <si>
    <t>Field Numbers</t>
  </si>
  <si>
    <t>USNM 197896 / UMMZ 189604, 198822, 180080</t>
  </si>
  <si>
    <t>USNM - 197896 / UMMZ - RRM70-18 / UMMZ - RRM76-23 / UMMZ - Z180080</t>
  </si>
  <si>
    <t>1963 / 1970 / 1976 / 1980</t>
  </si>
  <si>
    <t>canales en El Porvenir</t>
  </si>
  <si>
    <t>UMMZ - CDB69-76</t>
  </si>
  <si>
    <t>Es probable que el registro de A. dugesii corresponda en realidad a A. zacapuensis. Este lago, como Yuriria, si fue razonablemente bien muestreado</t>
  </si>
  <si>
    <t>X. variata</t>
  </si>
  <si>
    <t>UMMZ 188803 es una colecta extraña. una especie no capturada: probablemente Y. alta</t>
  </si>
  <si>
    <t>UMMZ - Z188803 / UMMZ - RRM68-23</t>
  </si>
  <si>
    <t>UMMZ - RRM55-58 </t>
  </si>
  <si>
    <t>A. robustus, A. sallaei, G. atripinnis, H. calientis, P. infans, Z. quitzeoensis</t>
  </si>
  <si>
    <t>UMMZ - DLST77-13 </t>
  </si>
  <si>
    <t>A. dugesii, A. tincella, G. atripinnis, H. turneri, S. lermae, X. variata, Z. quitzeoensis</t>
  </si>
  <si>
    <t>1969 / 1977</t>
  </si>
  <si>
    <t>UMMZ - CDB69-85 / UMMZ - DLST77-15 </t>
  </si>
  <si>
    <t>Deanstock, RR Miller, RR Miller, EH Taylor</t>
  </si>
  <si>
    <t>G Mendoza, D Kingston, Soltz, Smith &amp; Turner, RR Miller</t>
  </si>
  <si>
    <t>RR Miller, RR Miller</t>
  </si>
  <si>
    <t>Alcorn   3</t>
  </si>
  <si>
    <t>Barbour   8</t>
  </si>
  <si>
    <t>Alvarez   1</t>
  </si>
  <si>
    <t>Kingston   2</t>
  </si>
  <si>
    <t>White   1</t>
  </si>
  <si>
    <t>Woolman   2</t>
  </si>
  <si>
    <t>Deanstock   1</t>
  </si>
  <si>
    <t>Cantrall   1</t>
  </si>
  <si>
    <t>Smith   3</t>
  </si>
  <si>
    <t>Soltz et al.   3</t>
  </si>
  <si>
    <t>Clyde Barbour, Soltz, Smith &amp; Turner</t>
  </si>
  <si>
    <t>Humphries   1</t>
  </si>
  <si>
    <t>Taylor   1</t>
  </si>
  <si>
    <t>Gordon   1</t>
  </si>
  <si>
    <t>Lundell   1</t>
  </si>
  <si>
    <t>Miller   36</t>
  </si>
  <si>
    <t>Needham   1</t>
  </si>
  <si>
    <t>Conant   1</t>
  </si>
  <si>
    <t>Hubbell   1</t>
  </si>
  <si>
    <t>Jordan   1</t>
  </si>
  <si>
    <t>Clyde Barbour</t>
  </si>
  <si>
    <t>Zug   1</t>
  </si>
  <si>
    <t>Meek   3</t>
  </si>
  <si>
    <t>La comunidad en 1957 era: P. infans, I. furcidens, A. goslinei, S. austrinus. En 1976 era: A. goslinei. S. austrinus, A. polylepis. ???</t>
  </si>
  <si>
    <t>UMMZ - Z65229 </t>
  </si>
  <si>
    <t>I. whitei</t>
  </si>
  <si>
    <t>Estos exoticos probablemente provengan de los criaderos de peces de ornato</t>
  </si>
  <si>
    <t>Parece raro que P. butleri no fuera colectada antes</t>
  </si>
  <si>
    <t>UMMZ - GWR32-2 </t>
  </si>
  <si>
    <t>UMMZ - CLT39-15 </t>
  </si>
  <si>
    <t>UMMZ - RRM55-62 </t>
  </si>
  <si>
    <t xml:space="preserve">UMMZ - RRM57-16 / UMMZ - Z179229  </t>
  </si>
  <si>
    <t>1957 / 1961</t>
  </si>
  <si>
    <t>UMMZ 179229 es una colecta muy extraña</t>
  </si>
  <si>
    <t>UMMZ - CLT39-12 </t>
  </si>
  <si>
    <t>UMMZ 173544</t>
  </si>
  <si>
    <t>A. tincella, N. amecae, P. infans, S. austrinus, Y. alta</t>
  </si>
  <si>
    <t>Collectors</t>
  </si>
  <si>
    <t>peces 'limpiadores', trucha arcoiris</t>
  </si>
  <si>
    <t>1.USNM 44156  2.UMMZ 189665  3. UMMZ 201547</t>
  </si>
  <si>
    <t>USNM - 44156 / UMMZ - Z189665 / UMMZ - MLS77-4</t>
  </si>
  <si>
    <t>AJ Woolman / SE Meek / ML Smith</t>
  </si>
  <si>
    <r>
      <t>A. monticola</t>
    </r>
    <r>
      <rPr>
        <sz val="11"/>
        <rFont val="Arial"/>
        <family val="2"/>
      </rPr>
      <t>, A. zonistius, I. furcidens</t>
    </r>
  </si>
  <si>
    <r>
      <t xml:space="preserve">A. aeneus, </t>
    </r>
    <r>
      <rPr>
        <b/>
        <sz val="11"/>
        <rFont val="Arial"/>
        <family val="2"/>
      </rPr>
      <t>A. monticola</t>
    </r>
    <r>
      <rPr>
        <sz val="11"/>
        <rFont val="Arial"/>
        <family val="2"/>
      </rPr>
      <t xml:space="preserve">, </t>
    </r>
    <r>
      <rPr>
        <b/>
        <sz val="11"/>
        <rFont val="Arial"/>
        <family val="2"/>
      </rPr>
      <t>C. istlanum</t>
    </r>
    <r>
      <rPr>
        <sz val="11"/>
        <rFont val="Arial"/>
        <family val="2"/>
      </rPr>
      <t xml:space="preserve">, I. furcidens, P. cf. butleri, P. turrubarensis, </t>
    </r>
    <r>
      <rPr>
        <b/>
        <sz val="11"/>
        <rFont val="Arial"/>
        <family val="2"/>
      </rPr>
      <t>S. multipunctatum</t>
    </r>
  </si>
  <si>
    <t xml:space="preserve">Lyons   4              </t>
  </si>
  <si>
    <t xml:space="preserve">Mendoza   2             </t>
  </si>
  <si>
    <t>Localidad</t>
  </si>
  <si>
    <t>Cuenca</t>
  </si>
  <si>
    <t>Notas</t>
  </si>
  <si>
    <t>P. cf. butleri considerado nativo</t>
  </si>
  <si>
    <t>ampliado – catálogo</t>
  </si>
  <si>
    <r>
      <t xml:space="preserve">P. baenschi, </t>
    </r>
    <r>
      <rPr>
        <b/>
        <sz val="11"/>
        <color indexed="10"/>
        <rFont val="Arial"/>
        <family val="2"/>
      </rPr>
      <t>P. turneri</t>
    </r>
    <r>
      <rPr>
        <sz val="11"/>
        <rFont val="Arial"/>
        <family val="2"/>
      </rPr>
      <t>, S. multipunctatum, X. resolanae</t>
    </r>
  </si>
  <si>
    <r>
      <t xml:space="preserve">P. baenschi, P. turneri, </t>
    </r>
    <r>
      <rPr>
        <b/>
        <sz val="11"/>
        <color indexed="10"/>
        <rFont val="Arial"/>
        <family val="2"/>
      </rPr>
      <t>P.cf. butleri, S. multipunctatum</t>
    </r>
    <r>
      <rPr>
        <sz val="11"/>
        <rFont val="Arial"/>
        <family val="2"/>
      </rPr>
      <t>, X. resolanae</t>
    </r>
  </si>
  <si>
    <r>
      <t xml:space="preserve">P. baenschi, P. turneri, </t>
    </r>
    <r>
      <rPr>
        <b/>
        <sz val="11"/>
        <color indexed="10"/>
        <rFont val="Arial"/>
        <family val="2"/>
      </rPr>
      <t>S. multipunctatum</t>
    </r>
    <r>
      <rPr>
        <sz val="11"/>
        <rFont val="Arial"/>
        <family val="2"/>
      </rPr>
      <t>, X. resolanae</t>
    </r>
  </si>
  <si>
    <r>
      <t xml:space="preserve">P. baenschi, P. chica, </t>
    </r>
    <r>
      <rPr>
        <b/>
        <sz val="11"/>
        <color indexed="10"/>
        <rFont val="Arial"/>
        <family val="2"/>
      </rPr>
      <t>P. cf. butleri</t>
    </r>
    <r>
      <rPr>
        <sz val="11"/>
        <rFont val="Arial"/>
        <family val="2"/>
      </rPr>
      <t>, X. resolanae</t>
    </r>
  </si>
  <si>
    <r>
      <t xml:space="preserve">A. monticola, I. furcidens, P. baenschi, </t>
    </r>
    <r>
      <rPr>
        <b/>
        <sz val="11"/>
        <color indexed="10"/>
        <rFont val="Arial"/>
        <family val="2"/>
      </rPr>
      <t>P. cf. butleri</t>
    </r>
    <r>
      <rPr>
        <sz val="11"/>
        <rFont val="Arial"/>
        <family val="2"/>
      </rPr>
      <t xml:space="preserve">, S. multipunctatum, </t>
    </r>
    <r>
      <rPr>
        <b/>
        <sz val="11"/>
        <color indexed="10"/>
        <rFont val="Arial"/>
        <family val="2"/>
      </rPr>
      <t>X. resolanae</t>
    </r>
  </si>
  <si>
    <r>
      <t xml:space="preserve">G. multiradiatus, </t>
    </r>
    <r>
      <rPr>
        <b/>
        <sz val="11"/>
        <color indexed="10"/>
        <rFont val="Arial"/>
        <family val="2"/>
      </rPr>
      <t>M. riojai</t>
    </r>
  </si>
  <si>
    <r>
      <t xml:space="preserve">(G. multiradiatus), </t>
    </r>
    <r>
      <rPr>
        <b/>
        <sz val="11"/>
        <color indexed="10"/>
        <rFont val="Arial"/>
        <family val="2"/>
      </rPr>
      <t>M. riojai</t>
    </r>
  </si>
  <si>
    <r>
      <rPr>
        <b/>
        <sz val="11"/>
        <color indexed="10"/>
        <rFont val="Arial"/>
        <family val="2"/>
      </rPr>
      <t>Astyanax sp., C. istlanum, H. boucardi</t>
    </r>
    <r>
      <rPr>
        <sz val="11"/>
        <rFont val="Arial"/>
        <family val="2"/>
      </rPr>
      <t xml:space="preserve">, I. whitei, </t>
    </r>
    <r>
      <rPr>
        <b/>
        <sz val="11"/>
        <color indexed="10"/>
        <rFont val="Arial"/>
        <family val="2"/>
      </rPr>
      <t>Poecilia cf. sphenops</t>
    </r>
  </si>
  <si>
    <r>
      <t xml:space="preserve">(C. istlanum, I. whitei, P. balsas), </t>
    </r>
    <r>
      <rPr>
        <b/>
        <sz val="11"/>
        <color indexed="10"/>
        <rFont val="Arial"/>
        <family val="2"/>
      </rPr>
      <t>H. boucardi</t>
    </r>
  </si>
  <si>
    <r>
      <t>G. viviparus,</t>
    </r>
    <r>
      <rPr>
        <b/>
        <sz val="11"/>
        <color indexed="10"/>
        <rFont val="Arial"/>
        <family val="2"/>
      </rPr>
      <t xml:space="preserve"> M. jordani</t>
    </r>
  </si>
  <si>
    <r>
      <t xml:space="preserve">G. viviparus, </t>
    </r>
    <r>
      <rPr>
        <b/>
        <sz val="11"/>
        <color indexed="10"/>
        <rFont val="Arial"/>
        <family val="2"/>
      </rPr>
      <t>M. jordani</t>
    </r>
  </si>
  <si>
    <r>
      <t xml:space="preserve">A. dugesii, A. robustus, A. tincella, G. atripinnis, </t>
    </r>
    <r>
      <rPr>
        <b/>
        <sz val="11"/>
        <color indexed="10"/>
        <rFont val="Arial"/>
        <family val="2"/>
      </rPr>
      <t>H. turneri, I. dugesii</t>
    </r>
    <r>
      <rPr>
        <sz val="11"/>
        <rFont val="Arial"/>
        <family val="2"/>
      </rPr>
      <t>, M. jordani, P. infans, S. bilineata, X. variata</t>
    </r>
  </si>
  <si>
    <r>
      <rPr>
        <b/>
        <sz val="11"/>
        <color indexed="10"/>
        <rFont val="Arial"/>
        <family val="2"/>
      </rPr>
      <t>A. robustus, G. atripinnis, H. calientis, H. turneri, P. infans, S. bilineata, S. lermae</t>
    </r>
    <r>
      <rPr>
        <sz val="11"/>
        <rFont val="Arial"/>
        <family val="2"/>
      </rPr>
      <t>, X. variata,</t>
    </r>
    <r>
      <rPr>
        <b/>
        <sz val="11"/>
        <color indexed="10"/>
        <rFont val="Arial"/>
        <family val="2"/>
      </rPr>
      <t xml:space="preserve"> Z. quitzeoensis</t>
    </r>
  </si>
  <si>
    <r>
      <t xml:space="preserve">A. dugesii, </t>
    </r>
    <r>
      <rPr>
        <b/>
        <sz val="11"/>
        <color indexed="10"/>
        <rFont val="Arial"/>
        <family val="2"/>
      </rPr>
      <t>A. robustus</t>
    </r>
    <r>
      <rPr>
        <sz val="11"/>
        <rFont val="Arial"/>
        <family val="2"/>
      </rPr>
      <t xml:space="preserve">, A. tincella, </t>
    </r>
    <r>
      <rPr>
        <b/>
        <sz val="11"/>
        <color indexed="10"/>
        <rFont val="Arial"/>
        <family val="2"/>
      </rPr>
      <t>A. zacapuensis</t>
    </r>
    <r>
      <rPr>
        <sz val="11"/>
        <rFont val="Arial"/>
        <family val="2"/>
      </rPr>
      <t xml:space="preserve">, G. atripinnis, H. calientis, H. turneri, </t>
    </r>
    <r>
      <rPr>
        <b/>
        <sz val="11"/>
        <color indexed="10"/>
        <rFont val="Arial"/>
        <family val="2"/>
      </rPr>
      <t>M. humboldtiana</t>
    </r>
    <r>
      <rPr>
        <sz val="11"/>
        <rFont val="Arial"/>
        <family val="2"/>
      </rPr>
      <t xml:space="preserve">, </t>
    </r>
    <r>
      <rPr>
        <b/>
        <sz val="11"/>
        <color indexed="10"/>
        <rFont val="Arial"/>
        <family val="2"/>
      </rPr>
      <t>P. infans</t>
    </r>
    <r>
      <rPr>
        <sz val="11"/>
        <rFont val="Arial"/>
        <family val="2"/>
      </rPr>
      <t>, S. lermae, X. variata, Z. quitzeoensis</t>
    </r>
  </si>
  <si>
    <r>
      <t xml:space="preserve">A. catarinae, </t>
    </r>
    <r>
      <rPr>
        <b/>
        <sz val="11"/>
        <color indexed="10"/>
        <rFont val="Arial"/>
        <family val="2"/>
      </rPr>
      <t>I. whitei</t>
    </r>
  </si>
  <si>
    <r>
      <t xml:space="preserve">C. lateralis, </t>
    </r>
    <r>
      <rPr>
        <b/>
        <sz val="11"/>
        <color indexed="10"/>
        <rFont val="Arial"/>
        <family val="2"/>
      </rPr>
      <t>G. cf. senilis</t>
    </r>
  </si>
  <si>
    <r>
      <t xml:space="preserve">C. audax, </t>
    </r>
    <r>
      <rPr>
        <b/>
        <sz val="11"/>
        <color indexed="10"/>
        <rFont val="Arial"/>
        <family val="2"/>
      </rPr>
      <t>G. cf. senilis</t>
    </r>
  </si>
  <si>
    <r>
      <t xml:space="preserve">A. tincella, </t>
    </r>
    <r>
      <rPr>
        <b/>
        <sz val="11"/>
        <color indexed="10"/>
        <rFont val="Arial"/>
        <family val="2"/>
      </rPr>
      <t>G. atripinnis</t>
    </r>
    <r>
      <rPr>
        <sz val="11"/>
        <rFont val="Arial"/>
        <family val="2"/>
      </rPr>
      <t>, N. amecae, P. infans, S. austrinus, Y. alta</t>
    </r>
  </si>
  <si>
    <r>
      <t xml:space="preserve">A. mexicanus,  </t>
    </r>
    <r>
      <rPr>
        <b/>
        <sz val="11"/>
        <color indexed="10"/>
        <rFont val="Arial"/>
        <family val="2"/>
      </rPr>
      <t>A. tincella,  G. atripinnis</t>
    </r>
    <r>
      <rPr>
        <sz val="11"/>
        <rFont val="Arial"/>
        <family val="2"/>
      </rPr>
      <t>, X. captivus, X. variata</t>
    </r>
  </si>
  <si>
    <r>
      <t xml:space="preserve">A. zonistius, </t>
    </r>
    <r>
      <rPr>
        <b/>
        <sz val="11"/>
        <color indexed="10"/>
        <rFont val="Arial"/>
        <family val="2"/>
      </rPr>
      <t>A. aeneus, I. furcidens</t>
    </r>
  </si>
  <si>
    <r>
      <rPr>
        <b/>
        <sz val="11"/>
        <color indexed="10"/>
        <rFont val="Arial"/>
        <family val="2"/>
      </rPr>
      <t>A. aeneus, A. zonistius</t>
    </r>
    <r>
      <rPr>
        <sz val="11"/>
        <rFont val="Arial"/>
        <family val="2"/>
      </rPr>
      <t xml:space="preserve">, I. furcidens, </t>
    </r>
    <r>
      <rPr>
        <b/>
        <sz val="11"/>
        <color indexed="10"/>
        <rFont val="Arial"/>
        <family val="2"/>
      </rPr>
      <t>Poecilia cf. butleri</t>
    </r>
  </si>
  <si>
    <r>
      <t xml:space="preserve">A. tincella, </t>
    </r>
    <r>
      <rPr>
        <b/>
        <sz val="11"/>
        <color indexed="10"/>
        <rFont val="Arial"/>
        <family val="2"/>
      </rPr>
      <t>G. atripinnis, P. infans</t>
    </r>
    <r>
      <rPr>
        <sz val="11"/>
        <rFont val="Arial"/>
        <family val="2"/>
      </rPr>
      <t>, X. variata</t>
    </r>
  </si>
  <si>
    <r>
      <t xml:space="preserve">A. robustus, G. atripinnis, M. jordani, P. infans, </t>
    </r>
    <r>
      <rPr>
        <b/>
        <sz val="11"/>
        <color indexed="10"/>
        <rFont val="Arial"/>
        <family val="2"/>
      </rPr>
      <t>S. bilineata</t>
    </r>
    <r>
      <rPr>
        <sz val="11"/>
        <rFont val="Arial"/>
        <family val="2"/>
      </rPr>
      <t>, X. variata</t>
    </r>
  </si>
  <si>
    <r>
      <rPr>
        <b/>
        <sz val="11"/>
        <color indexed="10"/>
        <rFont val="Arial"/>
        <family val="2"/>
      </rPr>
      <t>G. atripinnis</t>
    </r>
    <r>
      <rPr>
        <sz val="11"/>
        <rFont val="Arial"/>
        <family val="2"/>
      </rPr>
      <t>, A. regalis (?), C. pardalis</t>
    </r>
  </si>
  <si>
    <r>
      <t xml:space="preserve">A. aphanea, A. hubbsi, A. tamazulae, I. furcidens, </t>
    </r>
    <r>
      <rPr>
        <b/>
        <sz val="11"/>
        <color indexed="10"/>
        <rFont val="Arial"/>
        <family val="2"/>
      </rPr>
      <t>Poecilia cf. butleri</t>
    </r>
    <r>
      <rPr>
        <sz val="11"/>
        <rFont val="Arial"/>
        <family val="2"/>
      </rPr>
      <t>, S. multipunctatum</t>
    </r>
  </si>
  <si>
    <r>
      <rPr>
        <b/>
        <sz val="11"/>
        <color indexed="10"/>
        <rFont val="Arial"/>
        <family val="2"/>
      </rPr>
      <t>A. diazi, G. atripinnis</t>
    </r>
    <r>
      <rPr>
        <sz val="11"/>
        <rFont val="Arial"/>
        <family val="2"/>
      </rPr>
      <t xml:space="preserve">, S. lermae, </t>
    </r>
    <r>
      <rPr>
        <b/>
        <sz val="11"/>
        <color indexed="10"/>
        <rFont val="Arial"/>
        <family val="2"/>
      </rPr>
      <t>A. dugesii, (A. robustus?, ?Z. quitzeoensis?), X. variata</t>
    </r>
  </si>
  <si>
    <t>nativos no esperados</t>
  </si>
  <si>
    <t>–</t>
  </si>
  <si>
    <t>Sicydium dificil de hallar sin electropescar</t>
  </si>
  <si>
    <t>No incluida en el conjunto final de 56</t>
  </si>
  <si>
    <r>
      <t xml:space="preserve">No incluida en el conjunto final de 56. </t>
    </r>
    <r>
      <rPr>
        <sz val="11"/>
        <color indexed="8"/>
        <rFont val="Arial"/>
        <family val="2"/>
      </rPr>
      <t>La consideré un outlier</t>
    </r>
  </si>
  <si>
    <r>
      <rPr>
        <sz val="11"/>
        <color indexed="10"/>
        <rFont val="Arial"/>
        <family val="2"/>
      </rPr>
      <t>No incluida en el conjunto final de 56.</t>
    </r>
    <r>
      <rPr>
        <sz val="11"/>
        <rFont val="Arial"/>
        <family val="2"/>
      </rPr>
      <t xml:space="preserve"> Es dificil definir cual puede ser el pool de especies esperadas para este punto.</t>
    </r>
  </si>
  <si>
    <r>
      <rPr>
        <sz val="11"/>
        <color indexed="10"/>
        <rFont val="Arial"/>
        <family val="2"/>
      </rPr>
      <t>No incluida en el conjunto final de 56.</t>
    </r>
    <r>
      <rPr>
        <sz val="11"/>
        <rFont val="Arial"/>
        <family val="2"/>
      </rPr>
      <t xml:space="preserve"> Es dificil definir cual puede ser el pool de especies esperadas para este punto</t>
    </r>
  </si>
  <si>
    <r>
      <rPr>
        <sz val="11"/>
        <color indexed="10"/>
        <rFont val="Arial"/>
        <family val="2"/>
      </rPr>
      <t xml:space="preserve">No incluida en el conjunto final de 56. </t>
    </r>
    <r>
      <rPr>
        <sz val="11"/>
        <rFont val="Arial"/>
        <family val="2"/>
      </rPr>
      <t>Es dificil definir cual puede ser el pool de especies esperadas para este punto. Oreochromis observados en un canal cercano</t>
    </r>
  </si>
  <si>
    <r>
      <rPr>
        <b/>
        <sz val="11"/>
        <color indexed="10"/>
        <rFont val="Arial"/>
        <family val="2"/>
      </rPr>
      <t>A. aeneus, A. monticola</t>
    </r>
    <r>
      <rPr>
        <sz val="11"/>
        <rFont val="Arial"/>
        <family val="2"/>
      </rPr>
      <t xml:space="preserve">, A. zonistius, C. istlanum, I. furcidens, P. butleri, P. baenschi, P. turneri, </t>
    </r>
    <r>
      <rPr>
        <b/>
        <sz val="11"/>
        <color indexed="10"/>
        <rFont val="Arial"/>
        <family val="2"/>
      </rPr>
      <t>(P. turrubarensis)</t>
    </r>
    <r>
      <rPr>
        <sz val="11"/>
        <color indexed="8"/>
        <rFont val="Arial"/>
        <family val="2"/>
      </rPr>
      <t>,</t>
    </r>
    <r>
      <rPr>
        <sz val="11"/>
        <rFont val="Arial"/>
        <family val="2"/>
      </rPr>
      <t xml:space="preserve"> </t>
    </r>
    <r>
      <rPr>
        <b/>
        <sz val="11"/>
        <color indexed="10"/>
        <rFont val="Arial"/>
        <family val="2"/>
      </rPr>
      <t>S. multipunctatum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</si>
</sst>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0" formatCode="0.0"/>
  </numFmts>
  <fonts count="15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10"/>
      <name val="Arial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1"/>
      <color indexed="10"/>
      <name val="Arial"/>
      <family val="2"/>
    </font>
    <font>
      <sz val="11"/>
      <color indexed="8"/>
      <name val="Arial"/>
      <family val="2"/>
    </font>
    <font>
      <sz val="11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/>
    <xf numFmtId="16" fontId="3" fillId="0" borderId="0" xfId="0" applyNumberFormat="1" applyFont="1"/>
    <xf numFmtId="0" fontId="3" fillId="0" borderId="0" xfId="0" applyFont="1"/>
    <xf numFmtId="0" fontId="3" fillId="3" borderId="0" xfId="0" applyFont="1" applyFill="1"/>
    <xf numFmtId="0" fontId="3" fillId="0" borderId="0" xfId="0" applyFont="1" applyFill="1"/>
    <xf numFmtId="0" fontId="4" fillId="0" borderId="0" xfId="0" applyFont="1"/>
    <xf numFmtId="0" fontId="3" fillId="0" borderId="0" xfId="0" applyNumberFormat="1" applyFont="1"/>
    <xf numFmtId="0" fontId="3" fillId="0" borderId="0" xfId="0" applyFont="1" applyFill="1" applyBorder="1"/>
    <xf numFmtId="0" fontId="4" fillId="0" borderId="0" xfId="0" applyFont="1" applyFill="1"/>
    <xf numFmtId="190" fontId="3" fillId="0" borderId="0" xfId="0" applyNumberFormat="1" applyFont="1"/>
    <xf numFmtId="2" fontId="3" fillId="0" borderId="0" xfId="0" applyNumberFormat="1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2"/>
  <sheetViews>
    <sheetView tabSelected="1" zoomScale="111" zoomScaleNormal="111" workbookViewId="0">
      <pane xSplit="3" ySplit="1" topLeftCell="J54" activePane="bottomRight" state="frozen"/>
      <selection pane="topRight" activeCell="D1" sqref="D1"/>
      <selection pane="bottomLeft" activeCell="A2" sqref="A2"/>
      <selection pane="bottomRight" activeCell="J79" sqref="J79"/>
    </sheetView>
  </sheetViews>
  <sheetFormatPr defaultColWidth="10.81640625" defaultRowHeight="14" x14ac:dyDescent="0.3"/>
  <cols>
    <col min="1" max="1" width="8.453125" style="4" customWidth="1"/>
    <col min="2" max="2" width="7.453125" style="4" customWidth="1"/>
    <col min="3" max="3" width="30.1796875" style="4" customWidth="1"/>
    <col min="4" max="4" width="22.36328125" style="4" customWidth="1"/>
    <col min="5" max="5" width="31.6328125" style="4" customWidth="1"/>
    <col min="6" max="6" width="42.6328125" style="4" customWidth="1"/>
    <col min="7" max="7" width="54.6328125" style="4" customWidth="1"/>
    <col min="8" max="8" width="69.1796875" style="4" customWidth="1"/>
    <col min="9" max="9" width="9.36328125" style="4" customWidth="1"/>
    <col min="10" max="10" width="121.1796875" style="4" customWidth="1"/>
    <col min="11" max="11" width="9.453125" style="4" customWidth="1"/>
    <col min="12" max="12" width="18" style="4" customWidth="1"/>
    <col min="13" max="13" width="2.1796875" style="4" customWidth="1"/>
    <col min="14" max="14" width="3.6328125" style="4" customWidth="1"/>
    <col min="15" max="15" width="9.453125" style="4" customWidth="1"/>
    <col min="16" max="16" width="26.6328125" style="4" customWidth="1"/>
    <col min="17" max="17" width="8.1796875" style="4" customWidth="1"/>
    <col min="18" max="18" width="21.453125" style="4" customWidth="1"/>
    <col min="19" max="19" width="20.1796875" style="4" customWidth="1"/>
    <col min="20" max="20" width="2.81640625" style="4" customWidth="1"/>
    <col min="21" max="21" width="4.36328125" style="4" customWidth="1"/>
    <col min="22" max="22" width="11" style="4" customWidth="1"/>
    <col min="23" max="23" width="31.1796875" style="4" customWidth="1"/>
    <col min="24" max="24" width="9.1796875" style="4" customWidth="1"/>
    <col min="25" max="25" width="5.6328125" style="4" customWidth="1"/>
    <col min="26" max="16384" width="10.81640625" style="4"/>
  </cols>
  <sheetData>
    <row r="1" spans="1:26" s="1" customFormat="1" x14ac:dyDescent="0.3">
      <c r="A1" s="1" t="s">
        <v>90</v>
      </c>
      <c r="B1" s="1" t="s">
        <v>91</v>
      </c>
      <c r="C1" s="1" t="s">
        <v>508</v>
      </c>
      <c r="D1" s="1" t="s">
        <v>509</v>
      </c>
      <c r="E1" s="1" t="s">
        <v>442</v>
      </c>
      <c r="F1" s="1" t="s">
        <v>443</v>
      </c>
      <c r="G1" s="1" t="s">
        <v>499</v>
      </c>
      <c r="H1" s="1" t="s">
        <v>435</v>
      </c>
      <c r="I1" s="1" t="s">
        <v>293</v>
      </c>
      <c r="J1" s="1" t="s">
        <v>4</v>
      </c>
      <c r="K1" s="1" t="s">
        <v>293</v>
      </c>
      <c r="L1" s="1" t="s">
        <v>512</v>
      </c>
      <c r="M1" s="1" t="s">
        <v>6</v>
      </c>
      <c r="N1" s="1" t="s">
        <v>7</v>
      </c>
      <c r="O1" s="1" t="s">
        <v>30</v>
      </c>
      <c r="P1" s="1" t="s">
        <v>436</v>
      </c>
      <c r="Q1" s="1" t="s">
        <v>293</v>
      </c>
      <c r="R1" s="1" t="s">
        <v>388</v>
      </c>
      <c r="S1" s="1" t="s">
        <v>539</v>
      </c>
      <c r="T1" s="1" t="s">
        <v>362</v>
      </c>
      <c r="U1" s="1" t="s">
        <v>8</v>
      </c>
      <c r="V1" s="1" t="s">
        <v>293</v>
      </c>
      <c r="W1" s="1" t="s">
        <v>395</v>
      </c>
      <c r="X1" s="1" t="s">
        <v>296</v>
      </c>
      <c r="Y1" s="1" t="s">
        <v>9</v>
      </c>
      <c r="Z1" s="1" t="s">
        <v>510</v>
      </c>
    </row>
    <row r="2" spans="1:26" x14ac:dyDescent="0.3">
      <c r="A2" s="6">
        <v>1</v>
      </c>
      <c r="B2" s="3">
        <v>39818</v>
      </c>
      <c r="C2" s="4" t="s">
        <v>10</v>
      </c>
      <c r="D2" s="4" t="s">
        <v>11</v>
      </c>
      <c r="E2" s="4" t="s">
        <v>12</v>
      </c>
      <c r="F2" s="6" t="s">
        <v>372</v>
      </c>
      <c r="G2" s="6" t="s">
        <v>31</v>
      </c>
      <c r="H2" s="4" t="s">
        <v>13</v>
      </c>
      <c r="I2" s="4">
        <v>3</v>
      </c>
      <c r="J2" s="4" t="s">
        <v>513</v>
      </c>
      <c r="K2" s="4">
        <v>4</v>
      </c>
      <c r="L2" s="4">
        <f>K2-I2</f>
        <v>1</v>
      </c>
      <c r="N2" s="4">
        <v>1986</v>
      </c>
      <c r="O2" s="4">
        <v>1</v>
      </c>
      <c r="P2" s="4" t="s">
        <v>14</v>
      </c>
      <c r="Q2" s="4">
        <v>3</v>
      </c>
      <c r="R2" s="4">
        <v>1</v>
      </c>
      <c r="S2" s="4">
        <v>1</v>
      </c>
      <c r="U2" s="4" t="s">
        <v>15</v>
      </c>
      <c r="V2" s="4">
        <v>1</v>
      </c>
      <c r="W2" s="4">
        <f>Q2/K2</f>
        <v>0.75</v>
      </c>
      <c r="X2" s="4" t="s">
        <v>16</v>
      </c>
      <c r="Z2" s="4" t="s">
        <v>541</v>
      </c>
    </row>
    <row r="3" spans="1:26" x14ac:dyDescent="0.3">
      <c r="A3" s="6">
        <v>1</v>
      </c>
      <c r="B3" s="3">
        <v>39818</v>
      </c>
      <c r="C3" s="4" t="s">
        <v>17</v>
      </c>
      <c r="D3" s="4" t="s">
        <v>11</v>
      </c>
      <c r="E3" s="4" t="s">
        <v>18</v>
      </c>
      <c r="F3" s="6" t="s">
        <v>375</v>
      </c>
      <c r="G3" s="6" t="s">
        <v>0</v>
      </c>
      <c r="H3" s="4" t="s">
        <v>14</v>
      </c>
      <c r="I3" s="4">
        <v>3</v>
      </c>
      <c r="J3" s="4" t="s">
        <v>514</v>
      </c>
      <c r="K3" s="4">
        <v>5</v>
      </c>
      <c r="L3" s="4">
        <f t="shared" ref="L3:L66" si="0">K3-I3</f>
        <v>2</v>
      </c>
      <c r="N3" s="4">
        <v>1949</v>
      </c>
      <c r="O3" s="4">
        <v>1</v>
      </c>
      <c r="P3" s="4" t="s">
        <v>292</v>
      </c>
      <c r="Q3" s="4">
        <v>5</v>
      </c>
      <c r="R3" s="4">
        <v>2</v>
      </c>
      <c r="S3" s="4">
        <v>2</v>
      </c>
      <c r="V3" s="4">
        <v>0</v>
      </c>
      <c r="W3" s="4">
        <f t="shared" ref="W3:W47" si="1">Q3/K3</f>
        <v>1</v>
      </c>
      <c r="Z3" s="4" t="s">
        <v>489</v>
      </c>
    </row>
    <row r="4" spans="1:26" x14ac:dyDescent="0.3">
      <c r="A4" s="6">
        <v>1</v>
      </c>
      <c r="B4" s="3">
        <v>39818</v>
      </c>
      <c r="C4" s="4" t="s">
        <v>19</v>
      </c>
      <c r="D4" s="4" t="s">
        <v>20</v>
      </c>
      <c r="E4" s="4" t="s">
        <v>21</v>
      </c>
      <c r="F4" s="6" t="s">
        <v>365</v>
      </c>
      <c r="G4" s="6" t="s">
        <v>86</v>
      </c>
      <c r="H4" s="4" t="s">
        <v>22</v>
      </c>
      <c r="I4" s="4">
        <v>3</v>
      </c>
      <c r="J4" s="4" t="s">
        <v>516</v>
      </c>
      <c r="K4" s="4">
        <v>4</v>
      </c>
      <c r="L4" s="4">
        <f t="shared" si="0"/>
        <v>1</v>
      </c>
      <c r="N4" s="4">
        <v>1957</v>
      </c>
      <c r="O4" s="4">
        <v>1</v>
      </c>
      <c r="P4" s="4" t="s">
        <v>294</v>
      </c>
      <c r="Q4" s="4">
        <v>2</v>
      </c>
      <c r="R4" s="4">
        <v>1</v>
      </c>
      <c r="S4" s="4">
        <v>1</v>
      </c>
      <c r="U4" s="4" t="s">
        <v>15</v>
      </c>
      <c r="V4" s="4">
        <v>1</v>
      </c>
      <c r="W4" s="4">
        <f t="shared" si="1"/>
        <v>0.5</v>
      </c>
      <c r="Z4" s="4" t="s">
        <v>371</v>
      </c>
    </row>
    <row r="5" spans="1:26" x14ac:dyDescent="0.3">
      <c r="A5" s="6">
        <v>1</v>
      </c>
      <c r="B5" s="3">
        <v>39818</v>
      </c>
      <c r="C5" s="4" t="s">
        <v>23</v>
      </c>
      <c r="D5" s="4" t="s">
        <v>20</v>
      </c>
      <c r="E5" s="4" t="s">
        <v>376</v>
      </c>
      <c r="F5" s="6" t="s">
        <v>375</v>
      </c>
      <c r="G5" s="6" t="s">
        <v>0</v>
      </c>
      <c r="H5" s="4" t="s">
        <v>14</v>
      </c>
      <c r="I5" s="4">
        <v>3</v>
      </c>
      <c r="J5" s="4" t="s">
        <v>515</v>
      </c>
      <c r="K5" s="4">
        <v>4</v>
      </c>
      <c r="L5" s="4">
        <f t="shared" si="0"/>
        <v>1</v>
      </c>
      <c r="N5" s="4">
        <v>1949</v>
      </c>
      <c r="O5" s="4">
        <v>1</v>
      </c>
      <c r="P5" s="4" t="s">
        <v>100</v>
      </c>
      <c r="Q5" s="4">
        <v>3</v>
      </c>
      <c r="R5" s="4">
        <v>1</v>
      </c>
      <c r="S5" s="4">
        <v>1</v>
      </c>
      <c r="V5" s="4">
        <v>0</v>
      </c>
      <c r="W5" s="4">
        <f t="shared" si="1"/>
        <v>0.75</v>
      </c>
    </row>
    <row r="6" spans="1:26" x14ac:dyDescent="0.3">
      <c r="A6" s="6">
        <v>1</v>
      </c>
      <c r="B6" s="3">
        <v>39818</v>
      </c>
      <c r="C6" s="4" t="s">
        <v>101</v>
      </c>
      <c r="D6" s="4" t="s">
        <v>102</v>
      </c>
      <c r="E6" s="4" t="s">
        <v>103</v>
      </c>
      <c r="F6" s="6" t="s">
        <v>285</v>
      </c>
      <c r="G6" s="6" t="s">
        <v>31</v>
      </c>
      <c r="H6" s="4" t="s">
        <v>104</v>
      </c>
      <c r="I6" s="4">
        <v>3</v>
      </c>
      <c r="J6" s="4" t="s">
        <v>104</v>
      </c>
      <c r="K6" s="4">
        <v>3</v>
      </c>
      <c r="L6" s="4">
        <f t="shared" si="0"/>
        <v>0</v>
      </c>
      <c r="N6" s="4">
        <v>1986</v>
      </c>
      <c r="O6" s="4">
        <v>1</v>
      </c>
      <c r="P6" s="4" t="s">
        <v>104</v>
      </c>
      <c r="Q6" s="4">
        <v>3</v>
      </c>
      <c r="R6" s="4">
        <v>0</v>
      </c>
      <c r="S6" s="4" t="s">
        <v>540</v>
      </c>
      <c r="T6" s="4">
        <v>1</v>
      </c>
      <c r="V6" s="4">
        <v>0</v>
      </c>
      <c r="W6" s="4">
        <f t="shared" si="1"/>
        <v>1</v>
      </c>
    </row>
    <row r="7" spans="1:26" x14ac:dyDescent="0.3">
      <c r="A7" s="2">
        <v>1</v>
      </c>
      <c r="B7" s="3">
        <v>39818</v>
      </c>
      <c r="C7" s="4" t="s">
        <v>105</v>
      </c>
      <c r="D7" s="4" t="s">
        <v>102</v>
      </c>
      <c r="E7" s="4" t="s">
        <v>106</v>
      </c>
      <c r="F7" s="4" t="s">
        <v>391</v>
      </c>
      <c r="G7" s="4" t="s">
        <v>391</v>
      </c>
      <c r="H7" s="4" t="s">
        <v>107</v>
      </c>
      <c r="J7" s="4" t="s">
        <v>391</v>
      </c>
      <c r="K7" s="4" t="s">
        <v>391</v>
      </c>
      <c r="L7" s="4" t="s">
        <v>391</v>
      </c>
      <c r="P7" s="4" t="s">
        <v>108</v>
      </c>
      <c r="W7" s="4" t="s">
        <v>391</v>
      </c>
      <c r="Z7" s="13" t="s">
        <v>542</v>
      </c>
    </row>
    <row r="8" spans="1:26" x14ac:dyDescent="0.3">
      <c r="A8" s="6">
        <v>1</v>
      </c>
      <c r="B8" s="3">
        <v>39818</v>
      </c>
      <c r="C8" s="4" t="s">
        <v>109</v>
      </c>
      <c r="D8" s="4" t="s">
        <v>102</v>
      </c>
      <c r="E8" s="4" t="s">
        <v>106</v>
      </c>
      <c r="F8" s="9" t="s">
        <v>398</v>
      </c>
      <c r="G8" s="9" t="s">
        <v>408</v>
      </c>
      <c r="H8" s="4" t="s">
        <v>110</v>
      </c>
      <c r="I8" s="4">
        <v>4</v>
      </c>
      <c r="J8" s="4" t="s">
        <v>517</v>
      </c>
      <c r="K8" s="4">
        <v>6</v>
      </c>
      <c r="L8" s="4">
        <f t="shared" si="0"/>
        <v>2</v>
      </c>
      <c r="N8" s="4">
        <v>1953</v>
      </c>
      <c r="O8" s="4">
        <v>1</v>
      </c>
      <c r="P8" s="4" t="s">
        <v>295</v>
      </c>
      <c r="Q8" s="4">
        <v>3</v>
      </c>
      <c r="R8" s="4">
        <v>2</v>
      </c>
      <c r="S8" s="4">
        <v>2</v>
      </c>
      <c r="U8" s="4" t="s">
        <v>15</v>
      </c>
      <c r="V8" s="4">
        <v>1</v>
      </c>
      <c r="W8" s="4">
        <f t="shared" si="1"/>
        <v>0.5</v>
      </c>
    </row>
    <row r="9" spans="1:26" x14ac:dyDescent="0.3">
      <c r="A9" s="6">
        <v>2</v>
      </c>
      <c r="B9" s="3">
        <v>39849</v>
      </c>
      <c r="C9" s="4" t="s">
        <v>434</v>
      </c>
      <c r="D9" s="4" t="s">
        <v>111</v>
      </c>
      <c r="E9" s="4" t="s">
        <v>444</v>
      </c>
      <c r="F9" s="4" t="s">
        <v>445</v>
      </c>
      <c r="G9" s="4" t="s">
        <v>459</v>
      </c>
      <c r="H9" s="4" t="s">
        <v>112</v>
      </c>
      <c r="I9" s="4">
        <v>1</v>
      </c>
      <c r="J9" s="4" t="s">
        <v>112</v>
      </c>
      <c r="K9" s="4">
        <v>1</v>
      </c>
      <c r="L9" s="4">
        <f t="shared" si="0"/>
        <v>0</v>
      </c>
      <c r="N9" s="4" t="s">
        <v>446</v>
      </c>
      <c r="O9" s="4">
        <v>4</v>
      </c>
      <c r="P9" s="4" t="s">
        <v>112</v>
      </c>
      <c r="Q9" s="4">
        <v>1</v>
      </c>
      <c r="R9" s="4">
        <v>0</v>
      </c>
      <c r="S9" s="4" t="s">
        <v>540</v>
      </c>
      <c r="T9" s="4">
        <v>1</v>
      </c>
      <c r="U9" s="4" t="s">
        <v>113</v>
      </c>
      <c r="V9" s="4">
        <v>1</v>
      </c>
      <c r="W9" s="4">
        <f t="shared" si="1"/>
        <v>1</v>
      </c>
    </row>
    <row r="10" spans="1:26" x14ac:dyDescent="0.3">
      <c r="A10" s="6">
        <v>2</v>
      </c>
      <c r="B10" s="3">
        <v>39849</v>
      </c>
      <c r="C10" s="4" t="s">
        <v>114</v>
      </c>
      <c r="D10" s="4" t="s">
        <v>111</v>
      </c>
      <c r="E10" s="4" t="s">
        <v>115</v>
      </c>
      <c r="F10" s="10" t="s">
        <v>353</v>
      </c>
      <c r="G10" s="10" t="s">
        <v>482</v>
      </c>
      <c r="H10" s="4" t="s">
        <v>112</v>
      </c>
      <c r="I10" s="4">
        <v>1</v>
      </c>
      <c r="J10" s="4" t="s">
        <v>518</v>
      </c>
      <c r="K10" s="4">
        <v>2</v>
      </c>
      <c r="L10" s="4">
        <f t="shared" si="0"/>
        <v>1</v>
      </c>
      <c r="N10" s="4">
        <v>1969</v>
      </c>
      <c r="O10" s="4">
        <v>1</v>
      </c>
      <c r="P10" s="4" t="s">
        <v>116</v>
      </c>
      <c r="Q10" s="4">
        <v>2</v>
      </c>
      <c r="R10" s="4">
        <v>1</v>
      </c>
      <c r="S10" s="4">
        <v>1</v>
      </c>
      <c r="U10" s="4" t="s">
        <v>113</v>
      </c>
      <c r="V10" s="4">
        <v>1</v>
      </c>
      <c r="W10" s="4">
        <f t="shared" si="1"/>
        <v>1</v>
      </c>
      <c r="X10" s="4" t="s">
        <v>117</v>
      </c>
    </row>
    <row r="11" spans="1:26" x14ac:dyDescent="0.3">
      <c r="A11" s="5">
        <v>2</v>
      </c>
      <c r="B11" s="3">
        <v>39849</v>
      </c>
      <c r="C11" s="4" t="s">
        <v>118</v>
      </c>
      <c r="D11" s="4" t="s">
        <v>111</v>
      </c>
      <c r="E11" s="4" t="s">
        <v>119</v>
      </c>
      <c r="F11" s="4" t="s">
        <v>391</v>
      </c>
      <c r="G11" s="4" t="s">
        <v>391</v>
      </c>
      <c r="H11" s="4" t="s">
        <v>120</v>
      </c>
      <c r="I11" s="4">
        <v>1</v>
      </c>
      <c r="J11" s="4" t="s">
        <v>120</v>
      </c>
      <c r="K11" s="4">
        <v>1</v>
      </c>
      <c r="L11" s="4">
        <f t="shared" si="0"/>
        <v>0</v>
      </c>
      <c r="P11" s="4" t="s">
        <v>121</v>
      </c>
      <c r="Q11" s="4">
        <v>0</v>
      </c>
      <c r="R11" s="4">
        <v>0</v>
      </c>
      <c r="S11" s="4" t="s">
        <v>540</v>
      </c>
      <c r="V11" s="4">
        <v>0</v>
      </c>
      <c r="W11" s="4" t="s">
        <v>391</v>
      </c>
      <c r="Z11" s="13" t="s">
        <v>542</v>
      </c>
    </row>
    <row r="12" spans="1:26" x14ac:dyDescent="0.3">
      <c r="A12" s="6">
        <v>2</v>
      </c>
      <c r="B12" s="3">
        <v>39849</v>
      </c>
      <c r="C12" s="4" t="s">
        <v>122</v>
      </c>
      <c r="D12" s="4" t="s">
        <v>111</v>
      </c>
      <c r="E12" s="4" t="s">
        <v>123</v>
      </c>
      <c r="F12" s="7" t="s">
        <v>448</v>
      </c>
      <c r="G12" s="7" t="s">
        <v>482</v>
      </c>
      <c r="H12" s="4" t="s">
        <v>112</v>
      </c>
      <c r="I12" s="4">
        <v>1</v>
      </c>
      <c r="J12" s="4" t="s">
        <v>112</v>
      </c>
      <c r="K12" s="4">
        <v>1</v>
      </c>
      <c r="L12" s="4">
        <f t="shared" si="0"/>
        <v>0</v>
      </c>
      <c r="N12" s="4">
        <v>1969</v>
      </c>
      <c r="O12" s="4">
        <v>1</v>
      </c>
      <c r="P12" s="4" t="s">
        <v>112</v>
      </c>
      <c r="Q12" s="4">
        <v>1</v>
      </c>
      <c r="R12" s="4">
        <v>0</v>
      </c>
      <c r="S12" s="4" t="s">
        <v>540</v>
      </c>
      <c r="T12" s="4">
        <v>1</v>
      </c>
      <c r="V12" s="4">
        <v>0</v>
      </c>
      <c r="W12" s="4">
        <f t="shared" si="1"/>
        <v>1</v>
      </c>
    </row>
    <row r="13" spans="1:26" x14ac:dyDescent="0.3">
      <c r="A13" s="6">
        <v>2</v>
      </c>
      <c r="B13" s="3">
        <v>39849</v>
      </c>
      <c r="C13" s="4" t="s">
        <v>447</v>
      </c>
      <c r="D13" s="4" t="s">
        <v>111</v>
      </c>
      <c r="E13" s="4" t="s">
        <v>119</v>
      </c>
      <c r="F13" s="4" t="s">
        <v>391</v>
      </c>
      <c r="G13" s="4" t="s">
        <v>391</v>
      </c>
      <c r="H13" s="4" t="s">
        <v>120</v>
      </c>
      <c r="I13" s="4">
        <v>1</v>
      </c>
      <c r="J13" s="4" t="s">
        <v>120</v>
      </c>
      <c r="K13" s="4">
        <v>1</v>
      </c>
      <c r="L13" s="4">
        <f t="shared" si="0"/>
        <v>0</v>
      </c>
      <c r="P13" s="4" t="s">
        <v>112</v>
      </c>
      <c r="Q13" s="4">
        <v>1</v>
      </c>
      <c r="R13" s="4">
        <v>0</v>
      </c>
      <c r="S13" s="4" t="s">
        <v>540</v>
      </c>
      <c r="V13" s="4">
        <v>0</v>
      </c>
      <c r="W13" s="4">
        <f t="shared" si="1"/>
        <v>1</v>
      </c>
    </row>
    <row r="14" spans="1:26" x14ac:dyDescent="0.3">
      <c r="A14" s="6">
        <v>2</v>
      </c>
      <c r="B14" s="3">
        <v>39849</v>
      </c>
      <c r="C14" s="4" t="s">
        <v>60</v>
      </c>
      <c r="D14" s="4" t="s">
        <v>111</v>
      </c>
      <c r="E14" s="4" t="s">
        <v>61</v>
      </c>
      <c r="F14" s="6" t="s">
        <v>283</v>
      </c>
      <c r="G14" s="6" t="s">
        <v>1</v>
      </c>
      <c r="H14" s="4" t="s">
        <v>62</v>
      </c>
      <c r="I14" s="4">
        <v>3</v>
      </c>
      <c r="J14" s="4" t="s">
        <v>62</v>
      </c>
      <c r="K14" s="4">
        <v>3</v>
      </c>
      <c r="L14" s="4">
        <f t="shared" si="0"/>
        <v>0</v>
      </c>
      <c r="N14" s="4">
        <v>1977</v>
      </c>
      <c r="P14" s="4" t="s">
        <v>112</v>
      </c>
      <c r="Q14" s="4">
        <v>1</v>
      </c>
      <c r="R14" s="4">
        <v>0</v>
      </c>
      <c r="S14" s="4" t="s">
        <v>540</v>
      </c>
      <c r="T14" s="4">
        <v>1</v>
      </c>
      <c r="U14" s="4" t="s">
        <v>63</v>
      </c>
      <c r="V14" s="4">
        <v>1</v>
      </c>
      <c r="W14" s="4">
        <f t="shared" si="1"/>
        <v>0.33333333333333331</v>
      </c>
    </row>
    <row r="15" spans="1:26" x14ac:dyDescent="0.3">
      <c r="A15" s="6">
        <v>2</v>
      </c>
      <c r="B15" s="3">
        <v>39849</v>
      </c>
      <c r="C15" s="4" t="s">
        <v>64</v>
      </c>
      <c r="D15" s="4" t="s">
        <v>111</v>
      </c>
      <c r="E15" s="4" t="s">
        <v>119</v>
      </c>
      <c r="F15" s="4" t="s">
        <v>391</v>
      </c>
      <c r="G15" s="4" t="s">
        <v>391</v>
      </c>
      <c r="H15" s="4" t="s">
        <v>120</v>
      </c>
      <c r="I15" s="4">
        <v>1</v>
      </c>
      <c r="J15" s="4" t="s">
        <v>519</v>
      </c>
      <c r="K15" s="4">
        <v>2</v>
      </c>
      <c r="L15" s="4">
        <f t="shared" si="0"/>
        <v>1</v>
      </c>
      <c r="P15" s="4" t="s">
        <v>345</v>
      </c>
      <c r="Q15" s="4">
        <v>1</v>
      </c>
      <c r="R15" s="4">
        <v>1</v>
      </c>
      <c r="S15" s="4">
        <v>1</v>
      </c>
      <c r="T15" s="4">
        <v>1</v>
      </c>
      <c r="U15" s="4" t="s">
        <v>346</v>
      </c>
      <c r="V15" s="4">
        <v>2</v>
      </c>
      <c r="W15" s="4">
        <f t="shared" si="1"/>
        <v>0.5</v>
      </c>
    </row>
    <row r="16" spans="1:26" x14ac:dyDescent="0.3">
      <c r="A16" s="6">
        <v>3</v>
      </c>
      <c r="B16" s="3">
        <v>39877</v>
      </c>
      <c r="C16" s="4" t="s">
        <v>65</v>
      </c>
      <c r="D16" s="4" t="s">
        <v>66</v>
      </c>
      <c r="E16" s="4" t="s">
        <v>67</v>
      </c>
      <c r="F16" s="6" t="s">
        <v>486</v>
      </c>
      <c r="G16" s="6" t="s">
        <v>2</v>
      </c>
      <c r="H16" s="4" t="s">
        <v>487</v>
      </c>
      <c r="I16" s="4">
        <v>1</v>
      </c>
      <c r="J16" s="4" t="s">
        <v>520</v>
      </c>
      <c r="K16" s="4">
        <v>5</v>
      </c>
      <c r="L16" s="4">
        <f t="shared" si="0"/>
        <v>4</v>
      </c>
      <c r="N16" s="4">
        <v>1903</v>
      </c>
      <c r="O16" s="4">
        <v>1</v>
      </c>
      <c r="P16" s="4" t="s">
        <v>390</v>
      </c>
      <c r="Q16" s="4">
        <v>4</v>
      </c>
      <c r="R16" s="4">
        <v>4</v>
      </c>
      <c r="S16" s="4">
        <v>4</v>
      </c>
      <c r="U16" s="4" t="s">
        <v>68</v>
      </c>
      <c r="V16" s="4">
        <v>4</v>
      </c>
      <c r="W16" s="4">
        <f t="shared" si="1"/>
        <v>0.8</v>
      </c>
      <c r="Z16" s="4" t="s">
        <v>488</v>
      </c>
    </row>
    <row r="17" spans="1:26" x14ac:dyDescent="0.3">
      <c r="A17" s="6">
        <v>3</v>
      </c>
      <c r="B17" s="3">
        <v>39877</v>
      </c>
      <c r="C17" s="4" t="s">
        <v>69</v>
      </c>
      <c r="D17" s="4" t="s">
        <v>66</v>
      </c>
      <c r="E17" s="4" t="s">
        <v>70</v>
      </c>
      <c r="F17" s="6" t="s">
        <v>404</v>
      </c>
      <c r="G17" s="6" t="s">
        <v>86</v>
      </c>
      <c r="H17" s="4" t="s">
        <v>71</v>
      </c>
      <c r="I17" s="4">
        <v>7</v>
      </c>
      <c r="J17" s="4" t="s">
        <v>300</v>
      </c>
      <c r="K17" s="4">
        <v>7</v>
      </c>
      <c r="L17" s="4">
        <f t="shared" si="0"/>
        <v>0</v>
      </c>
      <c r="N17" s="4">
        <v>1963</v>
      </c>
      <c r="O17" s="4">
        <v>1</v>
      </c>
      <c r="P17" s="4" t="s">
        <v>389</v>
      </c>
      <c r="Q17" s="4">
        <v>2</v>
      </c>
      <c r="R17" s="4">
        <v>0</v>
      </c>
      <c r="S17" s="4" t="s">
        <v>540</v>
      </c>
      <c r="T17" s="4">
        <v>1</v>
      </c>
      <c r="U17" s="4" t="s">
        <v>72</v>
      </c>
      <c r="V17" s="4">
        <v>3</v>
      </c>
      <c r="W17" s="4">
        <f t="shared" si="1"/>
        <v>0.2857142857142857</v>
      </c>
    </row>
    <row r="18" spans="1:26" x14ac:dyDescent="0.3">
      <c r="A18" s="6">
        <v>3</v>
      </c>
      <c r="B18" s="3">
        <v>39877</v>
      </c>
      <c r="C18" s="4" t="s">
        <v>27</v>
      </c>
      <c r="D18" s="4" t="s">
        <v>66</v>
      </c>
      <c r="E18" s="4" t="s">
        <v>119</v>
      </c>
      <c r="F18" s="4" t="s">
        <v>391</v>
      </c>
      <c r="G18" s="4" t="s">
        <v>391</v>
      </c>
      <c r="H18" s="4" t="s">
        <v>28</v>
      </c>
      <c r="I18" s="4">
        <v>3</v>
      </c>
      <c r="J18" s="4" t="s">
        <v>521</v>
      </c>
      <c r="K18" s="4">
        <v>4</v>
      </c>
      <c r="L18" s="4">
        <f t="shared" si="0"/>
        <v>1</v>
      </c>
      <c r="P18" s="4" t="s">
        <v>29</v>
      </c>
      <c r="Q18" s="4">
        <v>1</v>
      </c>
      <c r="R18" s="4">
        <v>1</v>
      </c>
      <c r="S18" s="4">
        <v>1</v>
      </c>
      <c r="U18" s="4" t="s">
        <v>32</v>
      </c>
      <c r="V18" s="4">
        <v>2</v>
      </c>
      <c r="W18" s="4">
        <f t="shared" si="1"/>
        <v>0.25</v>
      </c>
    </row>
    <row r="19" spans="1:26" x14ac:dyDescent="0.3">
      <c r="A19" s="2">
        <v>3</v>
      </c>
      <c r="B19" s="3">
        <v>39877</v>
      </c>
      <c r="C19" s="4" t="s">
        <v>33</v>
      </c>
      <c r="D19" s="4" t="s">
        <v>34</v>
      </c>
      <c r="E19" s="4" t="s">
        <v>35</v>
      </c>
      <c r="F19" s="4" t="s">
        <v>391</v>
      </c>
      <c r="G19" s="6" t="s">
        <v>374</v>
      </c>
      <c r="H19" s="4" t="s">
        <v>36</v>
      </c>
      <c r="I19" s="4">
        <v>1</v>
      </c>
      <c r="J19" s="4" t="s">
        <v>36</v>
      </c>
      <c r="K19" s="4">
        <v>1</v>
      </c>
      <c r="L19" s="4">
        <f t="shared" si="0"/>
        <v>0</v>
      </c>
      <c r="N19" s="4">
        <v>1949</v>
      </c>
      <c r="P19" s="4" t="s">
        <v>37</v>
      </c>
      <c r="Q19" s="4" t="s">
        <v>391</v>
      </c>
      <c r="R19" s="4">
        <v>0</v>
      </c>
      <c r="S19" s="4" t="s">
        <v>540</v>
      </c>
      <c r="V19" s="4" t="s">
        <v>391</v>
      </c>
      <c r="W19" s="4" t="s">
        <v>391</v>
      </c>
      <c r="Y19" s="4" t="s">
        <v>36</v>
      </c>
      <c r="Z19" s="13" t="s">
        <v>542</v>
      </c>
    </row>
    <row r="20" spans="1:26" x14ac:dyDescent="0.3">
      <c r="A20" s="2">
        <v>3</v>
      </c>
      <c r="B20" s="3">
        <v>39877</v>
      </c>
      <c r="C20" s="4" t="s">
        <v>38</v>
      </c>
      <c r="D20" s="4" t="s">
        <v>34</v>
      </c>
      <c r="E20" s="4" t="s">
        <v>39</v>
      </c>
      <c r="F20" s="4" t="s">
        <v>391</v>
      </c>
      <c r="G20" s="4" t="s">
        <v>75</v>
      </c>
      <c r="H20" s="4" t="s">
        <v>36</v>
      </c>
      <c r="I20" s="4">
        <v>1</v>
      </c>
      <c r="J20" s="4" t="s">
        <v>36</v>
      </c>
      <c r="K20" s="4">
        <v>1</v>
      </c>
      <c r="L20" s="4">
        <f t="shared" si="0"/>
        <v>0</v>
      </c>
      <c r="N20" s="4">
        <v>1935</v>
      </c>
      <c r="P20" s="4" t="s">
        <v>37</v>
      </c>
      <c r="Q20" s="4" t="s">
        <v>391</v>
      </c>
      <c r="R20" s="4">
        <v>0</v>
      </c>
      <c r="S20" s="4" t="s">
        <v>540</v>
      </c>
      <c r="V20" s="4" t="s">
        <v>391</v>
      </c>
      <c r="W20" s="4" t="s">
        <v>391</v>
      </c>
      <c r="Y20" s="4" t="s">
        <v>36</v>
      </c>
      <c r="Z20" s="13" t="s">
        <v>542</v>
      </c>
    </row>
    <row r="21" spans="1:26" x14ac:dyDescent="0.3">
      <c r="A21" s="2">
        <v>3</v>
      </c>
      <c r="B21" s="3">
        <v>39877</v>
      </c>
      <c r="C21" s="4" t="s">
        <v>40</v>
      </c>
      <c r="D21" s="4" t="s">
        <v>34</v>
      </c>
      <c r="E21" s="4" t="s">
        <v>41</v>
      </c>
      <c r="F21" s="4" t="s">
        <v>391</v>
      </c>
      <c r="G21" s="4" t="s">
        <v>1</v>
      </c>
      <c r="H21" s="4" t="s">
        <v>42</v>
      </c>
      <c r="I21" s="4">
        <v>2</v>
      </c>
      <c r="J21" s="4" t="s">
        <v>42</v>
      </c>
      <c r="K21" s="4">
        <v>2</v>
      </c>
      <c r="L21" s="4">
        <f t="shared" si="0"/>
        <v>0</v>
      </c>
      <c r="N21" s="4">
        <v>1977</v>
      </c>
      <c r="P21" s="4" t="s">
        <v>43</v>
      </c>
      <c r="Q21" s="4" t="s">
        <v>391</v>
      </c>
      <c r="R21" s="4">
        <v>0</v>
      </c>
      <c r="S21" s="4" t="s">
        <v>540</v>
      </c>
      <c r="V21" s="4" t="s">
        <v>391</v>
      </c>
      <c r="W21" s="4" t="s">
        <v>391</v>
      </c>
      <c r="Y21" s="4" t="s">
        <v>44</v>
      </c>
      <c r="Z21" s="13" t="s">
        <v>542</v>
      </c>
    </row>
    <row r="22" spans="1:26" x14ac:dyDescent="0.3">
      <c r="A22" s="6">
        <v>3</v>
      </c>
      <c r="B22" s="3">
        <v>39877</v>
      </c>
      <c r="C22" s="4" t="s">
        <v>45</v>
      </c>
      <c r="D22" s="4" t="s">
        <v>34</v>
      </c>
      <c r="E22" s="4" t="s">
        <v>46</v>
      </c>
      <c r="F22" s="7" t="s">
        <v>354</v>
      </c>
      <c r="G22" s="7" t="s">
        <v>86</v>
      </c>
      <c r="H22" s="4" t="s">
        <v>47</v>
      </c>
      <c r="I22" s="4">
        <v>3</v>
      </c>
      <c r="J22" s="4" t="s">
        <v>47</v>
      </c>
      <c r="K22" s="4">
        <v>3</v>
      </c>
      <c r="L22" s="4">
        <f t="shared" si="0"/>
        <v>0</v>
      </c>
      <c r="N22" s="4">
        <v>1974</v>
      </c>
      <c r="O22" s="4">
        <v>1</v>
      </c>
      <c r="P22" s="4" t="s">
        <v>319</v>
      </c>
      <c r="Q22" s="4">
        <v>1</v>
      </c>
      <c r="R22" s="4">
        <v>0</v>
      </c>
      <c r="S22" s="4" t="s">
        <v>540</v>
      </c>
      <c r="T22" s="4">
        <v>1</v>
      </c>
      <c r="V22" s="4">
        <v>0</v>
      </c>
      <c r="W22" s="4">
        <f t="shared" si="1"/>
        <v>0.33333333333333331</v>
      </c>
      <c r="Y22" s="4" t="s">
        <v>44</v>
      </c>
    </row>
    <row r="23" spans="1:26" x14ac:dyDescent="0.3">
      <c r="A23" s="6">
        <v>3</v>
      </c>
      <c r="B23" s="3">
        <v>39877</v>
      </c>
      <c r="C23" s="4" t="s">
        <v>48</v>
      </c>
      <c r="D23" s="4" t="s">
        <v>34</v>
      </c>
      <c r="E23" s="4" t="s">
        <v>49</v>
      </c>
      <c r="F23" s="6" t="s">
        <v>440</v>
      </c>
      <c r="G23" s="6" t="s">
        <v>3</v>
      </c>
      <c r="H23" s="4" t="s">
        <v>36</v>
      </c>
      <c r="I23" s="4">
        <v>1</v>
      </c>
      <c r="J23" s="4" t="s">
        <v>522</v>
      </c>
      <c r="K23" s="4">
        <v>2</v>
      </c>
      <c r="L23" s="4">
        <f t="shared" si="0"/>
        <v>1</v>
      </c>
      <c r="N23" s="4">
        <v>1932</v>
      </c>
      <c r="O23" s="4">
        <v>1</v>
      </c>
      <c r="P23" s="4" t="s">
        <v>50</v>
      </c>
      <c r="Q23" s="4">
        <v>0</v>
      </c>
      <c r="R23" s="4">
        <v>1</v>
      </c>
      <c r="S23" s="4">
        <v>1</v>
      </c>
      <c r="T23" s="4">
        <v>1</v>
      </c>
      <c r="U23" s="4" t="s">
        <v>437</v>
      </c>
      <c r="V23" s="4">
        <v>6</v>
      </c>
      <c r="W23" s="4">
        <f>Q23/K23</f>
        <v>0</v>
      </c>
    </row>
    <row r="24" spans="1:26" x14ac:dyDescent="0.3">
      <c r="A24" s="6">
        <v>3</v>
      </c>
      <c r="B24" s="3">
        <v>39908</v>
      </c>
      <c r="C24" s="4" t="s">
        <v>51</v>
      </c>
      <c r="D24" s="4" t="s">
        <v>34</v>
      </c>
      <c r="E24" s="4" t="s">
        <v>501</v>
      </c>
      <c r="F24" s="6" t="s">
        <v>502</v>
      </c>
      <c r="G24" s="6" t="s">
        <v>503</v>
      </c>
      <c r="H24" s="4" t="s">
        <v>36</v>
      </c>
      <c r="I24" s="4">
        <v>1</v>
      </c>
      <c r="J24" s="4" t="s">
        <v>523</v>
      </c>
      <c r="K24" s="4">
        <v>2</v>
      </c>
      <c r="L24" s="4">
        <f t="shared" si="0"/>
        <v>1</v>
      </c>
      <c r="N24" s="4" t="s">
        <v>441</v>
      </c>
      <c r="O24" s="4">
        <v>3</v>
      </c>
      <c r="P24" s="4" t="s">
        <v>36</v>
      </c>
      <c r="Q24" s="4">
        <v>1</v>
      </c>
      <c r="R24" s="4">
        <v>1</v>
      </c>
      <c r="S24" s="4">
        <v>1</v>
      </c>
      <c r="T24" s="4">
        <v>1</v>
      </c>
      <c r="U24" s="4" t="s">
        <v>52</v>
      </c>
      <c r="V24" s="4">
        <v>1</v>
      </c>
      <c r="W24" s="4">
        <f t="shared" si="1"/>
        <v>0.5</v>
      </c>
    </row>
    <row r="25" spans="1:26" x14ac:dyDescent="0.3">
      <c r="A25" s="6">
        <v>4</v>
      </c>
      <c r="B25" s="3">
        <v>39908</v>
      </c>
      <c r="C25" s="4" t="s">
        <v>53</v>
      </c>
      <c r="D25" s="4" t="s">
        <v>53</v>
      </c>
      <c r="E25" s="4" t="s">
        <v>54</v>
      </c>
      <c r="F25" s="6" t="s">
        <v>429</v>
      </c>
      <c r="G25" s="6" t="s">
        <v>86</v>
      </c>
      <c r="H25" s="4" t="s">
        <v>55</v>
      </c>
      <c r="I25" s="4">
        <v>8</v>
      </c>
      <c r="J25" s="4" t="s">
        <v>524</v>
      </c>
      <c r="K25" s="4">
        <v>10</v>
      </c>
      <c r="L25" s="4">
        <f t="shared" si="0"/>
        <v>2</v>
      </c>
      <c r="N25" s="4">
        <v>1968</v>
      </c>
      <c r="O25" s="4">
        <v>1</v>
      </c>
      <c r="P25" s="4" t="s">
        <v>24</v>
      </c>
      <c r="Q25" s="4">
        <v>6</v>
      </c>
      <c r="R25" s="4">
        <v>2</v>
      </c>
      <c r="S25" s="4">
        <v>2</v>
      </c>
      <c r="T25" s="4">
        <v>1</v>
      </c>
      <c r="U25" s="4" t="s">
        <v>56</v>
      </c>
      <c r="V25" s="4">
        <v>1</v>
      </c>
      <c r="W25" s="4">
        <f>Q25/K25</f>
        <v>0.6</v>
      </c>
      <c r="X25" s="4" t="s">
        <v>57</v>
      </c>
      <c r="Z25" s="4" t="s">
        <v>358</v>
      </c>
    </row>
    <row r="26" spans="1:26" x14ac:dyDescent="0.3">
      <c r="A26" s="6">
        <v>4</v>
      </c>
      <c r="B26" s="3">
        <v>39908</v>
      </c>
      <c r="C26" s="4" t="s">
        <v>58</v>
      </c>
      <c r="D26" s="4" t="s">
        <v>58</v>
      </c>
      <c r="E26" s="4" t="s">
        <v>59</v>
      </c>
      <c r="F26" s="6" t="s">
        <v>391</v>
      </c>
      <c r="G26" s="6" t="s">
        <v>391</v>
      </c>
      <c r="H26" s="4" t="s">
        <v>324</v>
      </c>
      <c r="I26" s="4">
        <v>6</v>
      </c>
      <c r="J26" s="4" t="s">
        <v>374</v>
      </c>
      <c r="K26" s="4" t="s">
        <v>374</v>
      </c>
      <c r="L26" s="4" t="s">
        <v>391</v>
      </c>
      <c r="N26" s="4">
        <v>1968</v>
      </c>
      <c r="O26" s="4">
        <v>1</v>
      </c>
      <c r="P26" s="4" t="s">
        <v>320</v>
      </c>
      <c r="Q26" s="4">
        <v>3</v>
      </c>
      <c r="U26" s="4" t="s">
        <v>168</v>
      </c>
      <c r="V26" s="4">
        <v>3</v>
      </c>
      <c r="Z26" s="4" t="s">
        <v>545</v>
      </c>
    </row>
    <row r="27" spans="1:26" x14ac:dyDescent="0.3">
      <c r="A27" s="6">
        <v>4</v>
      </c>
      <c r="B27" s="3">
        <v>39908</v>
      </c>
      <c r="C27" s="4" t="s">
        <v>169</v>
      </c>
      <c r="D27" s="4" t="s">
        <v>58</v>
      </c>
      <c r="E27" s="4" t="s">
        <v>170</v>
      </c>
      <c r="F27" s="6" t="s">
        <v>455</v>
      </c>
      <c r="G27" s="6" t="s">
        <v>406</v>
      </c>
      <c r="H27" s="4" t="s">
        <v>171</v>
      </c>
      <c r="I27" s="4">
        <v>10</v>
      </c>
      <c r="J27" s="4" t="s">
        <v>171</v>
      </c>
      <c r="K27" s="4">
        <v>10</v>
      </c>
      <c r="L27" s="4">
        <f t="shared" si="0"/>
        <v>0</v>
      </c>
      <c r="M27" s="4" t="s">
        <v>56</v>
      </c>
      <c r="N27" s="8">
        <v>1977</v>
      </c>
      <c r="O27" s="8">
        <v>1</v>
      </c>
      <c r="P27" s="4" t="s">
        <v>172</v>
      </c>
      <c r="Q27" s="4">
        <v>5</v>
      </c>
      <c r="R27" s="4">
        <v>0</v>
      </c>
      <c r="S27" s="4" t="s">
        <v>540</v>
      </c>
      <c r="T27" s="4">
        <v>1</v>
      </c>
      <c r="U27" s="4" t="s">
        <v>173</v>
      </c>
      <c r="V27" s="4">
        <v>4</v>
      </c>
      <c r="W27" s="4">
        <f t="shared" si="1"/>
        <v>0.5</v>
      </c>
    </row>
    <row r="28" spans="1:26" x14ac:dyDescent="0.3">
      <c r="A28" s="6">
        <v>4</v>
      </c>
      <c r="B28" s="3">
        <v>39908</v>
      </c>
      <c r="C28" s="4" t="s">
        <v>174</v>
      </c>
      <c r="D28" s="4" t="s">
        <v>58</v>
      </c>
      <c r="E28" s="4" t="s">
        <v>175</v>
      </c>
      <c r="F28" s="6" t="s">
        <v>453</v>
      </c>
      <c r="G28" s="6" t="s">
        <v>86</v>
      </c>
      <c r="H28" s="4" t="s">
        <v>454</v>
      </c>
      <c r="I28" s="4">
        <v>6</v>
      </c>
      <c r="J28" s="4" t="s">
        <v>374</v>
      </c>
      <c r="K28" s="4" t="s">
        <v>374</v>
      </c>
      <c r="L28" s="4" t="s">
        <v>391</v>
      </c>
      <c r="M28" s="4" t="s">
        <v>76</v>
      </c>
      <c r="N28" s="4">
        <v>1955</v>
      </c>
      <c r="O28" s="8">
        <v>1</v>
      </c>
      <c r="P28" s="4" t="s">
        <v>77</v>
      </c>
      <c r="Q28" s="4">
        <v>2</v>
      </c>
      <c r="U28" s="4" t="s">
        <v>78</v>
      </c>
      <c r="V28" s="4">
        <v>3</v>
      </c>
      <c r="Z28" s="4" t="s">
        <v>545</v>
      </c>
    </row>
    <row r="29" spans="1:26" x14ac:dyDescent="0.3">
      <c r="A29" s="6">
        <v>5</v>
      </c>
      <c r="B29" s="3">
        <v>39969</v>
      </c>
      <c r="C29" s="4" t="s">
        <v>79</v>
      </c>
      <c r="D29" s="4" t="s">
        <v>58</v>
      </c>
      <c r="E29" s="4" t="s">
        <v>80</v>
      </c>
      <c r="F29" s="6" t="s">
        <v>452</v>
      </c>
      <c r="G29" s="6" t="s">
        <v>409</v>
      </c>
      <c r="H29" s="4" t="s">
        <v>450</v>
      </c>
      <c r="I29" s="4">
        <v>1</v>
      </c>
      <c r="J29" s="4" t="s">
        <v>525</v>
      </c>
      <c r="K29" s="4">
        <v>9</v>
      </c>
      <c r="L29" s="4">
        <f t="shared" si="0"/>
        <v>8</v>
      </c>
      <c r="N29" s="4">
        <v>1962</v>
      </c>
      <c r="O29" s="8">
        <v>1</v>
      </c>
      <c r="P29" s="4" t="s">
        <v>81</v>
      </c>
      <c r="Q29" s="4">
        <v>6</v>
      </c>
      <c r="R29" s="4">
        <v>8</v>
      </c>
      <c r="S29" s="4">
        <v>8</v>
      </c>
      <c r="T29" s="4">
        <v>1</v>
      </c>
      <c r="U29" s="4" t="s">
        <v>82</v>
      </c>
      <c r="V29" s="4">
        <v>1</v>
      </c>
      <c r="W29" s="4">
        <f t="shared" si="1"/>
        <v>0.66666666666666663</v>
      </c>
      <c r="Z29" s="4" t="s">
        <v>451</v>
      </c>
    </row>
    <row r="30" spans="1:26" x14ac:dyDescent="0.3">
      <c r="A30" s="6">
        <v>5</v>
      </c>
      <c r="B30" s="3">
        <v>39969</v>
      </c>
      <c r="C30" s="4" t="s">
        <v>83</v>
      </c>
      <c r="D30" s="4" t="s">
        <v>84</v>
      </c>
      <c r="E30" s="4" t="s">
        <v>85</v>
      </c>
      <c r="F30" s="6" t="s">
        <v>458</v>
      </c>
      <c r="G30" s="6" t="s">
        <v>472</v>
      </c>
      <c r="H30" s="4" t="s">
        <v>456</v>
      </c>
      <c r="I30" s="4">
        <v>7</v>
      </c>
      <c r="J30" s="4" t="s">
        <v>526</v>
      </c>
      <c r="K30" s="4">
        <v>12</v>
      </c>
      <c r="L30" s="4">
        <f t="shared" si="0"/>
        <v>5</v>
      </c>
      <c r="N30" s="4" t="s">
        <v>457</v>
      </c>
      <c r="O30" s="8">
        <v>2</v>
      </c>
      <c r="P30" s="4" t="s">
        <v>92</v>
      </c>
      <c r="Q30" s="4">
        <v>9</v>
      </c>
      <c r="R30" s="4">
        <v>4</v>
      </c>
      <c r="S30" s="4">
        <v>4</v>
      </c>
      <c r="V30" s="4">
        <v>0</v>
      </c>
      <c r="W30" s="4">
        <f t="shared" si="1"/>
        <v>0.75</v>
      </c>
      <c r="Z30" s="4" t="s">
        <v>449</v>
      </c>
    </row>
    <row r="31" spans="1:26" x14ac:dyDescent="0.3">
      <c r="A31" s="6">
        <v>5</v>
      </c>
      <c r="B31" s="3">
        <v>39969</v>
      </c>
      <c r="C31" s="4" t="s">
        <v>93</v>
      </c>
      <c r="D31" s="4" t="s">
        <v>93</v>
      </c>
      <c r="E31" s="4" t="s">
        <v>94</v>
      </c>
      <c r="F31" s="6" t="s">
        <v>407</v>
      </c>
      <c r="G31" s="6" t="s">
        <v>2</v>
      </c>
      <c r="H31" s="4" t="s">
        <v>322</v>
      </c>
      <c r="I31" s="4">
        <v>1</v>
      </c>
      <c r="J31" s="4" t="s">
        <v>374</v>
      </c>
      <c r="K31" s="4" t="s">
        <v>374</v>
      </c>
      <c r="L31" s="4" t="s">
        <v>391</v>
      </c>
      <c r="M31" s="4" t="s">
        <v>95</v>
      </c>
      <c r="N31" s="8" t="s">
        <v>374</v>
      </c>
      <c r="O31" s="8"/>
      <c r="P31" s="4" t="s">
        <v>96</v>
      </c>
      <c r="Q31" s="4">
        <v>5</v>
      </c>
      <c r="U31" s="4" t="s">
        <v>97</v>
      </c>
      <c r="V31" s="4">
        <v>2</v>
      </c>
      <c r="Z31" s="4" t="s">
        <v>545</v>
      </c>
    </row>
    <row r="32" spans="1:26" x14ac:dyDescent="0.3">
      <c r="A32" s="6">
        <v>5</v>
      </c>
      <c r="B32" s="3">
        <v>39969</v>
      </c>
      <c r="C32" s="4" t="s">
        <v>98</v>
      </c>
      <c r="D32" s="4" t="s">
        <v>93</v>
      </c>
      <c r="E32" s="4" t="s">
        <v>99</v>
      </c>
      <c r="F32" s="6" t="s">
        <v>360</v>
      </c>
      <c r="G32" s="6" t="s">
        <v>460</v>
      </c>
      <c r="H32" s="4" t="s">
        <v>322</v>
      </c>
      <c r="I32" s="4">
        <v>1</v>
      </c>
      <c r="J32" s="4" t="s">
        <v>538</v>
      </c>
      <c r="K32" s="4">
        <v>6</v>
      </c>
      <c r="L32" s="4">
        <f t="shared" si="0"/>
        <v>5</v>
      </c>
      <c r="N32" s="4" t="s">
        <v>359</v>
      </c>
      <c r="O32" s="8">
        <v>4</v>
      </c>
      <c r="P32" s="4" t="s">
        <v>214</v>
      </c>
      <c r="Q32" s="4">
        <v>5</v>
      </c>
      <c r="R32" s="4">
        <v>5</v>
      </c>
      <c r="S32" s="4">
        <v>5</v>
      </c>
      <c r="V32" s="4">
        <v>0</v>
      </c>
      <c r="W32" s="4">
        <f t="shared" si="1"/>
        <v>0.83333333333333337</v>
      </c>
      <c r="Z32" s="4" t="s">
        <v>323</v>
      </c>
    </row>
    <row r="33" spans="1:26" x14ac:dyDescent="0.3">
      <c r="A33" s="6">
        <v>5</v>
      </c>
      <c r="B33" s="3">
        <v>39969</v>
      </c>
      <c r="C33" s="4" t="s">
        <v>215</v>
      </c>
      <c r="D33" s="4" t="s">
        <v>215</v>
      </c>
      <c r="E33" s="4" t="s">
        <v>216</v>
      </c>
      <c r="F33" s="6" t="s">
        <v>402</v>
      </c>
      <c r="G33" s="6" t="s">
        <v>86</v>
      </c>
      <c r="H33" s="4" t="s">
        <v>403</v>
      </c>
      <c r="I33" s="4">
        <v>4</v>
      </c>
      <c r="J33" s="4" t="s">
        <v>374</v>
      </c>
      <c r="K33" s="4" t="s">
        <v>374</v>
      </c>
      <c r="L33" s="4" t="s">
        <v>391</v>
      </c>
      <c r="N33" s="4">
        <v>1976</v>
      </c>
      <c r="O33" s="8">
        <v>1</v>
      </c>
      <c r="P33" s="4" t="s">
        <v>217</v>
      </c>
      <c r="Q33" s="4">
        <v>1</v>
      </c>
      <c r="V33" s="4">
        <v>0</v>
      </c>
      <c r="Y33" s="4" t="s">
        <v>392</v>
      </c>
      <c r="Z33" s="4" t="s">
        <v>544</v>
      </c>
    </row>
    <row r="34" spans="1:26" x14ac:dyDescent="0.3">
      <c r="A34" s="6">
        <v>5</v>
      </c>
      <c r="B34" s="3">
        <v>39969</v>
      </c>
      <c r="C34" s="4" t="s">
        <v>218</v>
      </c>
      <c r="D34" s="4" t="s">
        <v>66</v>
      </c>
      <c r="E34" s="4" t="s">
        <v>219</v>
      </c>
      <c r="F34" s="10" t="s">
        <v>352</v>
      </c>
      <c r="G34" s="10" t="s">
        <v>410</v>
      </c>
      <c r="H34" s="4" t="s">
        <v>220</v>
      </c>
      <c r="I34" s="4">
        <v>1</v>
      </c>
      <c r="J34" s="4" t="s">
        <v>527</v>
      </c>
      <c r="K34" s="4">
        <v>2</v>
      </c>
      <c r="L34" s="4">
        <f t="shared" si="0"/>
        <v>1</v>
      </c>
      <c r="N34" s="4">
        <v>1970</v>
      </c>
      <c r="O34" s="8">
        <v>1</v>
      </c>
      <c r="P34" s="4" t="s">
        <v>221</v>
      </c>
      <c r="Q34" s="4">
        <v>2</v>
      </c>
      <c r="R34" s="4">
        <v>1</v>
      </c>
      <c r="S34" s="4">
        <v>1</v>
      </c>
      <c r="T34" s="4">
        <v>1</v>
      </c>
      <c r="V34" s="4">
        <v>0</v>
      </c>
      <c r="W34" s="4">
        <f t="shared" si="1"/>
        <v>1</v>
      </c>
      <c r="X34" s="4" t="s">
        <v>500</v>
      </c>
    </row>
    <row r="35" spans="1:26" x14ac:dyDescent="0.3">
      <c r="A35" s="5">
        <v>6</v>
      </c>
      <c r="B35" s="3">
        <v>39999</v>
      </c>
      <c r="C35" s="4" t="s">
        <v>222</v>
      </c>
      <c r="D35" s="4" t="s">
        <v>223</v>
      </c>
      <c r="E35" s="4" t="s">
        <v>224</v>
      </c>
      <c r="F35" s="6" t="s">
        <v>391</v>
      </c>
      <c r="G35" s="6" t="s">
        <v>422</v>
      </c>
      <c r="H35" s="4" t="s">
        <v>225</v>
      </c>
      <c r="I35" s="4">
        <v>1</v>
      </c>
      <c r="J35" s="4" t="s">
        <v>225</v>
      </c>
      <c r="K35" s="4">
        <v>1</v>
      </c>
      <c r="L35" s="4">
        <f t="shared" si="0"/>
        <v>0</v>
      </c>
      <c r="N35" s="4">
        <v>1970</v>
      </c>
      <c r="P35" s="4" t="s">
        <v>226</v>
      </c>
      <c r="Q35" s="4" t="s">
        <v>391</v>
      </c>
      <c r="R35" s="4">
        <v>0</v>
      </c>
      <c r="S35" s="4" t="s">
        <v>540</v>
      </c>
      <c r="V35" s="4" t="s">
        <v>391</v>
      </c>
      <c r="W35" s="4" t="s">
        <v>391</v>
      </c>
      <c r="Z35" s="13" t="s">
        <v>542</v>
      </c>
    </row>
    <row r="36" spans="1:26" x14ac:dyDescent="0.3">
      <c r="A36" s="5">
        <v>6</v>
      </c>
      <c r="B36" s="3">
        <v>39999</v>
      </c>
      <c r="C36" s="4" t="s">
        <v>227</v>
      </c>
      <c r="D36" s="4" t="s">
        <v>223</v>
      </c>
      <c r="E36" s="4" t="s">
        <v>391</v>
      </c>
      <c r="F36" s="4" t="s">
        <v>391</v>
      </c>
      <c r="G36" s="4" t="s">
        <v>391</v>
      </c>
      <c r="H36" s="4" t="s">
        <v>391</v>
      </c>
      <c r="I36" s="4" t="s">
        <v>391</v>
      </c>
      <c r="L36" s="4" t="s">
        <v>391</v>
      </c>
      <c r="P36" s="4" t="s">
        <v>50</v>
      </c>
      <c r="U36" s="4" t="s">
        <v>228</v>
      </c>
      <c r="V36" s="4">
        <v>1</v>
      </c>
      <c r="W36" s="4" t="s">
        <v>391</v>
      </c>
      <c r="Z36" s="13" t="s">
        <v>542</v>
      </c>
    </row>
    <row r="37" spans="1:26" x14ac:dyDescent="0.3">
      <c r="A37" s="6">
        <v>6</v>
      </c>
      <c r="B37" s="3">
        <v>39999</v>
      </c>
      <c r="C37" s="4" t="s">
        <v>229</v>
      </c>
      <c r="D37" s="4" t="s">
        <v>230</v>
      </c>
      <c r="E37" s="4" t="s">
        <v>231</v>
      </c>
      <c r="F37" s="9" t="s">
        <v>439</v>
      </c>
      <c r="G37" s="9" t="s">
        <v>411</v>
      </c>
      <c r="H37" s="4" t="s">
        <v>232</v>
      </c>
      <c r="I37" s="4">
        <v>1</v>
      </c>
      <c r="J37" s="4" t="s">
        <v>232</v>
      </c>
      <c r="K37" s="4">
        <v>1</v>
      </c>
      <c r="L37" s="4">
        <f t="shared" si="0"/>
        <v>0</v>
      </c>
      <c r="N37" s="4">
        <v>1952</v>
      </c>
      <c r="O37" s="4">
        <v>1</v>
      </c>
      <c r="P37" s="4" t="s">
        <v>50</v>
      </c>
      <c r="Q37" s="4">
        <v>0</v>
      </c>
      <c r="R37" s="4">
        <v>0</v>
      </c>
      <c r="S37" s="4" t="s">
        <v>540</v>
      </c>
      <c r="T37" s="4">
        <v>1</v>
      </c>
      <c r="U37" s="4" t="s">
        <v>124</v>
      </c>
      <c r="V37" s="4">
        <v>5</v>
      </c>
      <c r="W37" s="4">
        <f t="shared" si="1"/>
        <v>0</v>
      </c>
    </row>
    <row r="38" spans="1:26" x14ac:dyDescent="0.3">
      <c r="A38" s="6">
        <v>6</v>
      </c>
      <c r="B38" s="3">
        <v>39999</v>
      </c>
      <c r="C38" s="4" t="s">
        <v>125</v>
      </c>
      <c r="D38" s="4" t="s">
        <v>230</v>
      </c>
      <c r="E38" s="4" t="s">
        <v>348</v>
      </c>
      <c r="F38" s="6" t="s">
        <v>349</v>
      </c>
      <c r="G38" s="6" t="s">
        <v>412</v>
      </c>
      <c r="H38" s="4" t="s">
        <v>232</v>
      </c>
      <c r="I38" s="4">
        <v>1</v>
      </c>
      <c r="J38" s="4" t="s">
        <v>528</v>
      </c>
      <c r="K38" s="4">
        <v>2</v>
      </c>
      <c r="L38" s="4">
        <f t="shared" si="0"/>
        <v>1</v>
      </c>
      <c r="N38" s="4">
        <v>1946</v>
      </c>
      <c r="O38" s="4">
        <v>1</v>
      </c>
      <c r="P38" s="4" t="s">
        <v>126</v>
      </c>
      <c r="Q38" s="4">
        <v>2</v>
      </c>
      <c r="R38" s="4">
        <v>1</v>
      </c>
      <c r="S38" s="4">
        <v>1</v>
      </c>
      <c r="U38" s="4" t="s">
        <v>127</v>
      </c>
      <c r="V38" s="4">
        <v>2</v>
      </c>
      <c r="W38" s="4">
        <f t="shared" si="1"/>
        <v>1</v>
      </c>
    </row>
    <row r="39" spans="1:26" x14ac:dyDescent="0.3">
      <c r="A39" s="5">
        <v>6</v>
      </c>
      <c r="B39" s="3">
        <v>39999</v>
      </c>
      <c r="C39" s="4" t="s">
        <v>128</v>
      </c>
      <c r="D39" s="4" t="s">
        <v>230</v>
      </c>
      <c r="E39" s="4" t="s">
        <v>129</v>
      </c>
      <c r="F39" s="4" t="s">
        <v>391</v>
      </c>
      <c r="G39" s="9" t="s">
        <v>419</v>
      </c>
      <c r="H39" s="4" t="s">
        <v>232</v>
      </c>
      <c r="I39" s="4">
        <v>1</v>
      </c>
      <c r="J39" s="4" t="s">
        <v>232</v>
      </c>
      <c r="K39" s="4">
        <v>1</v>
      </c>
      <c r="L39" s="4">
        <f t="shared" si="0"/>
        <v>0</v>
      </c>
      <c r="N39" s="4">
        <v>1982</v>
      </c>
      <c r="P39" s="4" t="s">
        <v>130</v>
      </c>
      <c r="Q39" s="4" t="s">
        <v>391</v>
      </c>
      <c r="R39" s="4">
        <v>0</v>
      </c>
      <c r="S39" s="4" t="s">
        <v>540</v>
      </c>
      <c r="V39" s="4" t="s">
        <v>391</v>
      </c>
      <c r="W39" s="4" t="s">
        <v>391</v>
      </c>
      <c r="Z39" s="13" t="s">
        <v>542</v>
      </c>
    </row>
    <row r="40" spans="1:26" x14ac:dyDescent="0.3">
      <c r="A40" s="6">
        <v>6</v>
      </c>
      <c r="B40" s="3">
        <v>39999</v>
      </c>
      <c r="C40" s="4" t="s">
        <v>131</v>
      </c>
      <c r="D40" s="4" t="s">
        <v>230</v>
      </c>
      <c r="E40" s="4" t="s">
        <v>132</v>
      </c>
      <c r="F40" s="6" t="s">
        <v>284</v>
      </c>
      <c r="G40" s="6" t="s">
        <v>86</v>
      </c>
      <c r="H40" s="4" t="s">
        <v>133</v>
      </c>
      <c r="I40" s="4">
        <v>3</v>
      </c>
      <c r="J40" s="4" t="s">
        <v>133</v>
      </c>
      <c r="K40" s="4">
        <v>3</v>
      </c>
      <c r="L40" s="4">
        <f t="shared" si="0"/>
        <v>0</v>
      </c>
      <c r="M40" s="4" t="s">
        <v>134</v>
      </c>
      <c r="N40" s="8">
        <v>1982</v>
      </c>
      <c r="O40" s="8">
        <v>1</v>
      </c>
      <c r="P40" s="4" t="s">
        <v>135</v>
      </c>
      <c r="Q40" s="4">
        <v>2</v>
      </c>
      <c r="R40" s="4">
        <v>0</v>
      </c>
      <c r="S40" s="4" t="s">
        <v>540</v>
      </c>
      <c r="T40" s="4">
        <v>1</v>
      </c>
      <c r="V40" s="4">
        <v>0</v>
      </c>
      <c r="W40" s="4">
        <f t="shared" si="1"/>
        <v>0.66666666666666663</v>
      </c>
    </row>
    <row r="41" spans="1:26" x14ac:dyDescent="0.3">
      <c r="A41" s="6">
        <v>6</v>
      </c>
      <c r="B41" s="3">
        <v>39999</v>
      </c>
      <c r="C41" s="4" t="s">
        <v>136</v>
      </c>
      <c r="D41" s="4" t="s">
        <v>230</v>
      </c>
      <c r="E41" s="4" t="s">
        <v>137</v>
      </c>
      <c r="F41" s="6" t="s">
        <v>381</v>
      </c>
      <c r="G41" s="6" t="s">
        <v>413</v>
      </c>
      <c r="H41" s="4" t="s">
        <v>382</v>
      </c>
      <c r="I41" s="4">
        <v>4</v>
      </c>
      <c r="J41" s="4" t="s">
        <v>138</v>
      </c>
      <c r="K41" s="4">
        <v>4</v>
      </c>
      <c r="L41" s="4">
        <f t="shared" si="0"/>
        <v>0</v>
      </c>
      <c r="M41" s="4" t="s">
        <v>134</v>
      </c>
      <c r="N41" s="8">
        <v>1976</v>
      </c>
      <c r="O41" s="8">
        <v>1</v>
      </c>
      <c r="P41" s="4" t="s">
        <v>138</v>
      </c>
      <c r="Q41" s="4">
        <v>4</v>
      </c>
      <c r="R41" s="4">
        <v>0</v>
      </c>
      <c r="S41" s="4" t="s">
        <v>540</v>
      </c>
      <c r="T41" s="4">
        <v>1</v>
      </c>
      <c r="U41" s="4" t="s">
        <v>25</v>
      </c>
      <c r="V41" s="4">
        <v>2</v>
      </c>
      <c r="W41" s="4">
        <f t="shared" si="1"/>
        <v>1</v>
      </c>
      <c r="Z41" s="4" t="s">
        <v>26</v>
      </c>
    </row>
    <row r="42" spans="1:26" x14ac:dyDescent="0.3">
      <c r="A42" s="6">
        <v>6</v>
      </c>
      <c r="B42" s="3">
        <v>39999</v>
      </c>
      <c r="C42" s="4" t="s">
        <v>143</v>
      </c>
      <c r="D42" s="4" t="s">
        <v>230</v>
      </c>
      <c r="E42" s="4" t="s">
        <v>144</v>
      </c>
      <c r="F42" s="6" t="s">
        <v>347</v>
      </c>
      <c r="G42" s="6" t="s">
        <v>86</v>
      </c>
      <c r="H42" s="4" t="s">
        <v>145</v>
      </c>
      <c r="I42" s="4">
        <v>1</v>
      </c>
      <c r="J42" s="4" t="s">
        <v>529</v>
      </c>
      <c r="K42" s="4">
        <v>2</v>
      </c>
      <c r="L42" s="4">
        <f t="shared" si="0"/>
        <v>1</v>
      </c>
      <c r="N42" s="4">
        <v>1985</v>
      </c>
      <c r="O42" s="8">
        <v>1</v>
      </c>
      <c r="P42" s="4" t="s">
        <v>146</v>
      </c>
      <c r="Q42" s="4">
        <v>2</v>
      </c>
      <c r="R42" s="4">
        <v>1</v>
      </c>
      <c r="S42" s="4">
        <v>1</v>
      </c>
      <c r="V42" s="4">
        <v>0</v>
      </c>
      <c r="W42" s="4">
        <f t="shared" si="1"/>
        <v>1</v>
      </c>
    </row>
    <row r="43" spans="1:26" x14ac:dyDescent="0.3">
      <c r="A43" s="6">
        <v>7</v>
      </c>
      <c r="B43" s="3">
        <v>39999</v>
      </c>
      <c r="C43" s="4" t="s">
        <v>147</v>
      </c>
      <c r="D43" s="4" t="s">
        <v>148</v>
      </c>
      <c r="E43" s="4" t="s">
        <v>149</v>
      </c>
      <c r="F43" s="6" t="s">
        <v>493</v>
      </c>
      <c r="G43" s="6" t="s">
        <v>414</v>
      </c>
      <c r="H43" s="4" t="s">
        <v>238</v>
      </c>
      <c r="I43" s="4">
        <v>6</v>
      </c>
      <c r="J43" s="4" t="s">
        <v>238</v>
      </c>
      <c r="K43" s="4">
        <v>6</v>
      </c>
      <c r="L43" s="4">
        <f t="shared" si="0"/>
        <v>0</v>
      </c>
      <c r="N43" s="4" t="s">
        <v>494</v>
      </c>
      <c r="O43" s="8">
        <v>2</v>
      </c>
      <c r="P43" s="4" t="s">
        <v>242</v>
      </c>
      <c r="Q43" s="4">
        <v>2</v>
      </c>
      <c r="R43" s="4">
        <v>0</v>
      </c>
      <c r="S43" s="4" t="s">
        <v>540</v>
      </c>
      <c r="T43" s="4">
        <v>1</v>
      </c>
      <c r="U43" s="4" t="s">
        <v>150</v>
      </c>
      <c r="V43" s="4">
        <v>2</v>
      </c>
      <c r="W43" s="4">
        <f t="shared" si="1"/>
        <v>0.33333333333333331</v>
      </c>
      <c r="Z43" s="4" t="s">
        <v>495</v>
      </c>
    </row>
    <row r="44" spans="1:26" x14ac:dyDescent="0.3">
      <c r="A44" s="6">
        <v>7</v>
      </c>
      <c r="B44" s="3">
        <v>40061</v>
      </c>
      <c r="C44" s="4" t="s">
        <v>151</v>
      </c>
      <c r="D44" s="4" t="s">
        <v>148</v>
      </c>
      <c r="E44" s="4" t="s">
        <v>152</v>
      </c>
      <c r="F44" s="6" t="s">
        <v>321</v>
      </c>
      <c r="G44" s="6" t="s">
        <v>3</v>
      </c>
      <c r="H44" s="4" t="s">
        <v>153</v>
      </c>
      <c r="I44" s="4">
        <v>7</v>
      </c>
      <c r="J44" s="4" t="s">
        <v>153</v>
      </c>
      <c r="K44" s="4">
        <v>7</v>
      </c>
      <c r="L44" s="4">
        <f t="shared" si="0"/>
        <v>0</v>
      </c>
      <c r="N44" s="4">
        <v>1939</v>
      </c>
      <c r="O44" s="8">
        <v>1</v>
      </c>
      <c r="P44" s="4" t="s">
        <v>154</v>
      </c>
      <c r="Q44" s="4">
        <v>4</v>
      </c>
      <c r="R44" s="4">
        <v>0</v>
      </c>
      <c r="S44" s="4" t="s">
        <v>540</v>
      </c>
      <c r="T44" s="4">
        <v>1</v>
      </c>
      <c r="U44" s="4" t="s">
        <v>155</v>
      </c>
      <c r="V44" s="4">
        <v>2</v>
      </c>
      <c r="W44" s="4">
        <f t="shared" si="1"/>
        <v>0.5714285714285714</v>
      </c>
    </row>
    <row r="45" spans="1:26" x14ac:dyDescent="0.3">
      <c r="A45" s="6">
        <v>7</v>
      </c>
      <c r="B45" s="3">
        <v>40061</v>
      </c>
      <c r="C45" s="4" t="s">
        <v>156</v>
      </c>
      <c r="D45" s="4" t="s">
        <v>148</v>
      </c>
      <c r="E45" s="4" t="s">
        <v>157</v>
      </c>
      <c r="F45" s="6" t="s">
        <v>282</v>
      </c>
      <c r="G45" s="6" t="s">
        <v>86</v>
      </c>
      <c r="H45" s="4" t="s">
        <v>158</v>
      </c>
      <c r="I45" s="4">
        <v>3</v>
      </c>
      <c r="J45" s="4" t="s">
        <v>158</v>
      </c>
      <c r="K45" s="4">
        <v>3</v>
      </c>
      <c r="L45" s="4">
        <f t="shared" si="0"/>
        <v>0</v>
      </c>
      <c r="N45" s="4">
        <v>1957</v>
      </c>
      <c r="O45" s="8">
        <v>1</v>
      </c>
      <c r="P45" s="4" t="s">
        <v>159</v>
      </c>
      <c r="Q45" s="4">
        <v>1</v>
      </c>
      <c r="R45" s="4">
        <v>0</v>
      </c>
      <c r="S45" s="4" t="s">
        <v>540</v>
      </c>
      <c r="T45" s="4">
        <v>1</v>
      </c>
      <c r="U45" s="4" t="s">
        <v>160</v>
      </c>
      <c r="V45" s="4">
        <v>2</v>
      </c>
      <c r="W45" s="4">
        <f t="shared" si="1"/>
        <v>0.33333333333333331</v>
      </c>
    </row>
    <row r="46" spans="1:26" x14ac:dyDescent="0.3">
      <c r="A46" s="6">
        <v>7</v>
      </c>
      <c r="B46" s="3">
        <v>40061</v>
      </c>
      <c r="C46" s="4" t="s">
        <v>161</v>
      </c>
      <c r="D46" s="4" t="s">
        <v>148</v>
      </c>
      <c r="E46" s="4" t="s">
        <v>162</v>
      </c>
      <c r="F46" s="6" t="s">
        <v>384</v>
      </c>
      <c r="G46" s="6" t="s">
        <v>461</v>
      </c>
      <c r="H46" s="4" t="s">
        <v>163</v>
      </c>
      <c r="I46" s="4">
        <v>5</v>
      </c>
      <c r="J46" s="4" t="s">
        <v>163</v>
      </c>
      <c r="K46" s="4">
        <v>5</v>
      </c>
      <c r="L46" s="4">
        <f t="shared" si="0"/>
        <v>0</v>
      </c>
      <c r="N46" s="4" t="s">
        <v>385</v>
      </c>
      <c r="O46" s="8">
        <v>2</v>
      </c>
      <c r="P46" s="4" t="s">
        <v>164</v>
      </c>
      <c r="Q46" s="4">
        <v>1</v>
      </c>
      <c r="R46" s="4">
        <v>0</v>
      </c>
      <c r="S46" s="4" t="s">
        <v>540</v>
      </c>
      <c r="T46" s="4">
        <v>1</v>
      </c>
      <c r="U46" s="4" t="s">
        <v>165</v>
      </c>
      <c r="V46" s="4">
        <v>3</v>
      </c>
      <c r="W46" s="4">
        <f t="shared" si="1"/>
        <v>0.2</v>
      </c>
      <c r="Z46" s="4" t="s">
        <v>485</v>
      </c>
    </row>
    <row r="47" spans="1:26" x14ac:dyDescent="0.3">
      <c r="A47" s="6">
        <v>7</v>
      </c>
      <c r="B47" s="3">
        <v>40061</v>
      </c>
      <c r="C47" s="4" t="s">
        <v>166</v>
      </c>
      <c r="D47" s="4" t="s">
        <v>148</v>
      </c>
      <c r="E47" s="4" t="s">
        <v>497</v>
      </c>
      <c r="F47" s="6" t="s">
        <v>496</v>
      </c>
      <c r="G47" s="6" t="s">
        <v>3</v>
      </c>
      <c r="H47" s="4" t="s">
        <v>498</v>
      </c>
      <c r="I47" s="4">
        <v>5</v>
      </c>
      <c r="J47" s="4" t="s">
        <v>530</v>
      </c>
      <c r="K47" s="4">
        <v>6</v>
      </c>
      <c r="L47" s="4">
        <f t="shared" si="0"/>
        <v>1</v>
      </c>
      <c r="N47" s="8">
        <v>1939</v>
      </c>
      <c r="O47" s="8">
        <v>1</v>
      </c>
      <c r="P47" s="4" t="s">
        <v>77</v>
      </c>
      <c r="Q47" s="4">
        <v>2</v>
      </c>
      <c r="R47" s="4">
        <v>1</v>
      </c>
      <c r="S47" s="4">
        <v>1</v>
      </c>
      <c r="U47" s="4" t="s">
        <v>393</v>
      </c>
      <c r="V47" s="4">
        <v>4</v>
      </c>
      <c r="W47" s="4">
        <f t="shared" si="1"/>
        <v>0.33333333333333331</v>
      </c>
    </row>
    <row r="48" spans="1:26" x14ac:dyDescent="0.3">
      <c r="A48" s="2">
        <v>7</v>
      </c>
      <c r="B48" s="3">
        <v>40061</v>
      </c>
      <c r="C48" s="4" t="s">
        <v>167</v>
      </c>
      <c r="D48" s="4" t="s">
        <v>148</v>
      </c>
      <c r="E48" s="4" t="s">
        <v>391</v>
      </c>
      <c r="F48" s="6" t="s">
        <v>391</v>
      </c>
      <c r="G48" s="6" t="s">
        <v>391</v>
      </c>
      <c r="H48" s="4" t="s">
        <v>259</v>
      </c>
      <c r="I48" s="4">
        <v>4</v>
      </c>
      <c r="J48" s="4" t="s">
        <v>394</v>
      </c>
      <c r="K48" s="4">
        <v>4</v>
      </c>
      <c r="L48" s="4">
        <f t="shared" si="0"/>
        <v>0</v>
      </c>
      <c r="P48" s="4" t="s">
        <v>260</v>
      </c>
      <c r="R48" s="4">
        <v>0</v>
      </c>
      <c r="S48" s="4" t="s">
        <v>540</v>
      </c>
      <c r="U48" s="4" t="s">
        <v>261</v>
      </c>
      <c r="V48" s="4" t="s">
        <v>5</v>
      </c>
      <c r="W48" s="4" t="s">
        <v>391</v>
      </c>
      <c r="Y48" s="4" t="s">
        <v>262</v>
      </c>
      <c r="Z48" s="13" t="s">
        <v>542</v>
      </c>
    </row>
    <row r="49" spans="1:26" x14ac:dyDescent="0.3">
      <c r="A49" s="5">
        <v>8</v>
      </c>
      <c r="B49" s="3">
        <v>40091</v>
      </c>
      <c r="C49" s="4" t="s">
        <v>263</v>
      </c>
      <c r="D49" s="4" t="s">
        <v>264</v>
      </c>
      <c r="E49" s="4" t="s">
        <v>265</v>
      </c>
      <c r="F49" s="6" t="s">
        <v>391</v>
      </c>
      <c r="G49" s="6" t="s">
        <v>419</v>
      </c>
      <c r="H49" s="4" t="s">
        <v>266</v>
      </c>
      <c r="I49" s="4">
        <v>4</v>
      </c>
      <c r="J49" s="4" t="s">
        <v>266</v>
      </c>
      <c r="K49" s="4">
        <v>4</v>
      </c>
      <c r="L49" s="4">
        <f t="shared" si="0"/>
        <v>0</v>
      </c>
      <c r="N49" s="4">
        <v>1955</v>
      </c>
      <c r="P49" s="4" t="s">
        <v>130</v>
      </c>
      <c r="Q49" s="4" t="s">
        <v>391</v>
      </c>
      <c r="R49" s="4">
        <v>0</v>
      </c>
      <c r="S49" s="4" t="s">
        <v>540</v>
      </c>
      <c r="V49" s="4" t="s">
        <v>391</v>
      </c>
      <c r="W49" s="4" t="s">
        <v>391</v>
      </c>
      <c r="Z49" s="13" t="s">
        <v>542</v>
      </c>
    </row>
    <row r="50" spans="1:26" x14ac:dyDescent="0.3">
      <c r="A50" s="6">
        <v>8</v>
      </c>
      <c r="B50" s="3">
        <v>40091</v>
      </c>
      <c r="C50" s="4" t="s">
        <v>267</v>
      </c>
      <c r="D50" s="4" t="s">
        <v>264</v>
      </c>
      <c r="E50" s="4" t="s">
        <v>268</v>
      </c>
      <c r="F50" s="6" t="s">
        <v>383</v>
      </c>
      <c r="G50" s="6" t="s">
        <v>482</v>
      </c>
      <c r="H50" s="4" t="s">
        <v>269</v>
      </c>
      <c r="I50" s="4">
        <v>5</v>
      </c>
      <c r="J50" s="4" t="s">
        <v>269</v>
      </c>
      <c r="K50" s="4">
        <v>5</v>
      </c>
      <c r="L50" s="4">
        <f t="shared" si="0"/>
        <v>0</v>
      </c>
      <c r="N50" s="4">
        <v>1969</v>
      </c>
      <c r="O50" s="4">
        <v>1</v>
      </c>
      <c r="P50" s="4" t="s">
        <v>270</v>
      </c>
      <c r="Q50" s="4">
        <v>1</v>
      </c>
      <c r="R50" s="4">
        <v>0</v>
      </c>
      <c r="S50" s="4" t="s">
        <v>540</v>
      </c>
      <c r="T50" s="4">
        <v>1</v>
      </c>
      <c r="U50" s="4" t="s">
        <v>271</v>
      </c>
      <c r="V50" s="4">
        <v>1</v>
      </c>
      <c r="W50" s="4">
        <f t="shared" ref="W50:W84" si="2">Q50/K50</f>
        <v>0.2</v>
      </c>
    </row>
    <row r="51" spans="1:26" x14ac:dyDescent="0.3">
      <c r="A51" s="6">
        <v>8</v>
      </c>
      <c r="B51" s="3">
        <v>40091</v>
      </c>
      <c r="C51" s="4" t="s">
        <v>272</v>
      </c>
      <c r="D51" s="4" t="s">
        <v>264</v>
      </c>
      <c r="E51" s="4" t="s">
        <v>119</v>
      </c>
      <c r="F51" s="6" t="s">
        <v>391</v>
      </c>
      <c r="G51" s="6" t="s">
        <v>391</v>
      </c>
      <c r="H51" s="4" t="s">
        <v>374</v>
      </c>
      <c r="I51" s="4" t="s">
        <v>374</v>
      </c>
      <c r="J51" s="4" t="s">
        <v>374</v>
      </c>
      <c r="L51" s="4" t="s">
        <v>391</v>
      </c>
      <c r="P51" s="4" t="s">
        <v>273</v>
      </c>
      <c r="Q51" s="4">
        <v>3</v>
      </c>
      <c r="U51" s="4" t="s">
        <v>274</v>
      </c>
      <c r="V51" s="4">
        <v>1</v>
      </c>
      <c r="Z51" s="4" t="s">
        <v>545</v>
      </c>
    </row>
    <row r="52" spans="1:26" x14ac:dyDescent="0.3">
      <c r="A52" s="6">
        <v>8</v>
      </c>
      <c r="B52" s="3">
        <v>40091</v>
      </c>
      <c r="C52" s="4" t="s">
        <v>275</v>
      </c>
      <c r="D52" s="4" t="s">
        <v>264</v>
      </c>
      <c r="E52" s="4" t="s">
        <v>286</v>
      </c>
      <c r="F52" s="6" t="s">
        <v>287</v>
      </c>
      <c r="G52" s="6" t="s">
        <v>73</v>
      </c>
      <c r="H52" s="4" t="s">
        <v>176</v>
      </c>
      <c r="I52" s="4">
        <v>4</v>
      </c>
      <c r="J52" s="4" t="s">
        <v>176</v>
      </c>
      <c r="K52" s="4">
        <v>4</v>
      </c>
      <c r="L52" s="4">
        <f t="shared" si="0"/>
        <v>0</v>
      </c>
      <c r="M52" s="4" t="s">
        <v>288</v>
      </c>
      <c r="N52" s="8" t="s">
        <v>74</v>
      </c>
      <c r="O52" s="8">
        <v>1</v>
      </c>
      <c r="P52" s="4" t="s">
        <v>50</v>
      </c>
      <c r="Q52" s="4">
        <v>0</v>
      </c>
      <c r="R52" s="4">
        <v>0</v>
      </c>
      <c r="S52" s="4" t="s">
        <v>540</v>
      </c>
      <c r="T52" s="4">
        <v>1</v>
      </c>
      <c r="U52" s="4" t="s">
        <v>177</v>
      </c>
      <c r="V52" s="4">
        <v>3</v>
      </c>
      <c r="W52" s="4">
        <f t="shared" si="2"/>
        <v>0</v>
      </c>
    </row>
    <row r="53" spans="1:26" x14ac:dyDescent="0.3">
      <c r="A53" s="6">
        <v>8</v>
      </c>
      <c r="B53" s="3">
        <v>40091</v>
      </c>
      <c r="C53" s="4" t="s">
        <v>178</v>
      </c>
      <c r="D53" s="4" t="s">
        <v>264</v>
      </c>
      <c r="E53" s="4" t="s">
        <v>179</v>
      </c>
      <c r="F53" s="6" t="s">
        <v>357</v>
      </c>
      <c r="G53" s="6" t="s">
        <v>86</v>
      </c>
      <c r="H53" s="4" t="s">
        <v>180</v>
      </c>
      <c r="I53" s="4">
        <v>3</v>
      </c>
      <c r="J53" s="4" t="s">
        <v>180</v>
      </c>
      <c r="K53" s="4">
        <v>3</v>
      </c>
      <c r="L53" s="4">
        <f t="shared" si="0"/>
        <v>0</v>
      </c>
      <c r="N53" s="4">
        <v>1955</v>
      </c>
      <c r="O53" s="4">
        <v>1</v>
      </c>
      <c r="P53" s="4" t="s">
        <v>181</v>
      </c>
      <c r="Q53" s="4">
        <v>1</v>
      </c>
      <c r="R53" s="4">
        <v>0</v>
      </c>
      <c r="S53" s="4" t="s">
        <v>540</v>
      </c>
      <c r="T53" s="4">
        <v>1</v>
      </c>
      <c r="U53" s="4" t="s">
        <v>297</v>
      </c>
      <c r="V53" s="4">
        <v>1</v>
      </c>
      <c r="W53" s="4">
        <f t="shared" si="2"/>
        <v>0.33333333333333331</v>
      </c>
    </row>
    <row r="54" spans="1:26" x14ac:dyDescent="0.3">
      <c r="A54" s="6">
        <v>8</v>
      </c>
      <c r="B54" s="3">
        <v>40091</v>
      </c>
      <c r="C54" s="4" t="s">
        <v>182</v>
      </c>
      <c r="D54" s="4" t="s">
        <v>148</v>
      </c>
      <c r="E54" s="4" t="s">
        <v>183</v>
      </c>
      <c r="F54" s="6" t="s">
        <v>491</v>
      </c>
      <c r="G54" s="6" t="s">
        <v>3</v>
      </c>
      <c r="H54" s="4" t="s">
        <v>184</v>
      </c>
      <c r="I54" s="4">
        <v>6</v>
      </c>
      <c r="J54" s="4" t="s">
        <v>184</v>
      </c>
      <c r="K54" s="4">
        <v>6</v>
      </c>
      <c r="L54" s="4">
        <f t="shared" si="0"/>
        <v>0</v>
      </c>
      <c r="N54" s="4">
        <v>1939</v>
      </c>
      <c r="O54" s="4">
        <v>1</v>
      </c>
      <c r="P54" s="4" t="s">
        <v>50</v>
      </c>
      <c r="Q54" s="4">
        <v>0</v>
      </c>
      <c r="R54" s="4">
        <v>0</v>
      </c>
      <c r="S54" s="4" t="s">
        <v>540</v>
      </c>
      <c r="T54" s="4">
        <v>1</v>
      </c>
      <c r="U54" s="4" t="s">
        <v>185</v>
      </c>
      <c r="V54" s="4">
        <v>1</v>
      </c>
      <c r="W54" s="4">
        <f t="shared" si="2"/>
        <v>0</v>
      </c>
    </row>
    <row r="55" spans="1:26" x14ac:dyDescent="0.3">
      <c r="A55" s="2">
        <v>9</v>
      </c>
      <c r="B55" s="3">
        <v>40091</v>
      </c>
      <c r="C55" s="4" t="s">
        <v>186</v>
      </c>
      <c r="D55" s="4" t="s">
        <v>187</v>
      </c>
      <c r="E55" s="4" t="s">
        <v>188</v>
      </c>
      <c r="F55" s="6" t="s">
        <v>391</v>
      </c>
      <c r="G55" s="6" t="s">
        <v>422</v>
      </c>
      <c r="L55" s="4">
        <f t="shared" si="0"/>
        <v>0</v>
      </c>
      <c r="N55" s="4">
        <v>1966</v>
      </c>
      <c r="P55" s="4" t="s">
        <v>87</v>
      </c>
      <c r="R55" s="4">
        <v>0</v>
      </c>
      <c r="S55" s="4" t="s">
        <v>540</v>
      </c>
      <c r="W55" s="4" t="s">
        <v>391</v>
      </c>
      <c r="Z55" s="13" t="s">
        <v>542</v>
      </c>
    </row>
    <row r="56" spans="1:26" x14ac:dyDescent="0.3">
      <c r="A56" s="6">
        <v>9</v>
      </c>
      <c r="B56" s="3">
        <v>40122</v>
      </c>
      <c r="C56" s="4" t="s">
        <v>88</v>
      </c>
      <c r="D56" s="4" t="s">
        <v>187</v>
      </c>
      <c r="E56" s="4" t="s">
        <v>89</v>
      </c>
      <c r="F56" s="6" t="s">
        <v>490</v>
      </c>
      <c r="G56" s="6" t="s">
        <v>415</v>
      </c>
      <c r="H56" s="4" t="s">
        <v>193</v>
      </c>
      <c r="I56" s="4">
        <v>3</v>
      </c>
      <c r="J56" s="4" t="s">
        <v>531</v>
      </c>
      <c r="K56" s="4">
        <v>5</v>
      </c>
      <c r="L56" s="4">
        <f t="shared" si="0"/>
        <v>2</v>
      </c>
      <c r="N56" s="4">
        <v>1932</v>
      </c>
      <c r="O56" s="4">
        <v>1</v>
      </c>
      <c r="P56" s="4" t="s">
        <v>290</v>
      </c>
      <c r="Q56" s="4">
        <v>5</v>
      </c>
      <c r="R56" s="4">
        <v>2</v>
      </c>
      <c r="S56" s="4">
        <v>2</v>
      </c>
      <c r="V56" s="4">
        <v>0</v>
      </c>
      <c r="W56" s="4">
        <f t="shared" si="2"/>
        <v>1</v>
      </c>
    </row>
    <row r="57" spans="1:26" x14ac:dyDescent="0.3">
      <c r="A57" s="6">
        <v>9</v>
      </c>
      <c r="B57" s="3">
        <v>40122</v>
      </c>
      <c r="C57" s="4" t="s">
        <v>194</v>
      </c>
      <c r="D57" s="4" t="s">
        <v>223</v>
      </c>
      <c r="E57" s="4" t="s">
        <v>195</v>
      </c>
      <c r="F57" s="10" t="s">
        <v>438</v>
      </c>
      <c r="G57" s="10" t="s">
        <v>416</v>
      </c>
      <c r="H57" s="4" t="s">
        <v>225</v>
      </c>
      <c r="I57" s="4">
        <v>1</v>
      </c>
      <c r="J57" s="4" t="s">
        <v>225</v>
      </c>
      <c r="K57" s="4">
        <v>1</v>
      </c>
      <c r="L57" s="4">
        <f t="shared" si="0"/>
        <v>0</v>
      </c>
      <c r="N57" s="4">
        <v>1934</v>
      </c>
      <c r="O57" s="4">
        <v>1</v>
      </c>
      <c r="P57" s="4" t="s">
        <v>225</v>
      </c>
      <c r="Q57" s="4">
        <v>1</v>
      </c>
      <c r="R57" s="4">
        <v>0</v>
      </c>
      <c r="S57" s="4" t="s">
        <v>540</v>
      </c>
      <c r="T57" s="4">
        <v>1</v>
      </c>
      <c r="U57" s="4" t="s">
        <v>113</v>
      </c>
      <c r="V57" s="4">
        <v>1</v>
      </c>
      <c r="W57" s="4">
        <f t="shared" si="2"/>
        <v>1</v>
      </c>
    </row>
    <row r="58" spans="1:26" x14ac:dyDescent="0.3">
      <c r="A58" s="6">
        <v>9</v>
      </c>
      <c r="B58" s="3">
        <v>40122</v>
      </c>
      <c r="C58" s="4" t="s">
        <v>196</v>
      </c>
      <c r="D58" s="4" t="s">
        <v>187</v>
      </c>
      <c r="E58" s="4" t="s">
        <v>197</v>
      </c>
      <c r="F58" s="9" t="s">
        <v>325</v>
      </c>
      <c r="G58" s="9" t="s">
        <v>86</v>
      </c>
      <c r="H58" s="4" t="s">
        <v>424</v>
      </c>
      <c r="I58" s="4">
        <v>5</v>
      </c>
      <c r="J58" s="4" t="s">
        <v>374</v>
      </c>
      <c r="K58" s="4" t="s">
        <v>374</v>
      </c>
      <c r="L58" s="4" t="s">
        <v>391</v>
      </c>
      <c r="M58" s="4" t="s">
        <v>198</v>
      </c>
      <c r="N58" s="4">
        <v>1955</v>
      </c>
      <c r="O58" s="4">
        <v>1</v>
      </c>
      <c r="P58" s="4" t="s">
        <v>386</v>
      </c>
      <c r="Q58" s="4">
        <v>4</v>
      </c>
      <c r="U58" s="4" t="s">
        <v>387</v>
      </c>
      <c r="V58" s="4">
        <v>2</v>
      </c>
      <c r="Z58" s="4" t="s">
        <v>546</v>
      </c>
    </row>
    <row r="59" spans="1:26" x14ac:dyDescent="0.3">
      <c r="A59" s="6">
        <v>9</v>
      </c>
      <c r="B59" s="3">
        <v>40122</v>
      </c>
      <c r="C59" s="4" t="s">
        <v>199</v>
      </c>
      <c r="D59" s="4" t="s">
        <v>187</v>
      </c>
      <c r="E59" s="4" t="s">
        <v>200</v>
      </c>
      <c r="F59" s="9" t="s">
        <v>405</v>
      </c>
      <c r="G59" s="9" t="s">
        <v>86</v>
      </c>
      <c r="H59" s="4" t="s">
        <v>201</v>
      </c>
      <c r="I59" s="4">
        <v>7</v>
      </c>
      <c r="J59" s="4" t="s">
        <v>201</v>
      </c>
      <c r="K59" s="4">
        <v>7</v>
      </c>
      <c r="L59" s="4">
        <f t="shared" si="0"/>
        <v>0</v>
      </c>
      <c r="N59" s="4">
        <v>1974</v>
      </c>
      <c r="O59" s="4">
        <v>1</v>
      </c>
      <c r="P59" s="4" t="s">
        <v>327</v>
      </c>
      <c r="Q59" s="4">
        <v>4</v>
      </c>
      <c r="R59" s="4">
        <v>0</v>
      </c>
      <c r="S59" s="4" t="s">
        <v>540</v>
      </c>
      <c r="T59" s="4">
        <v>1</v>
      </c>
      <c r="U59" s="4" t="s">
        <v>328</v>
      </c>
      <c r="V59" s="4">
        <v>3</v>
      </c>
      <c r="W59" s="4">
        <f t="shared" si="2"/>
        <v>0.5714285714285714</v>
      </c>
    </row>
    <row r="60" spans="1:26" x14ac:dyDescent="0.3">
      <c r="A60" s="6">
        <v>10</v>
      </c>
      <c r="B60" s="3">
        <v>40122</v>
      </c>
      <c r="C60" s="4" t="s">
        <v>369</v>
      </c>
      <c r="D60" s="4" t="s">
        <v>202</v>
      </c>
      <c r="E60" s="4" t="s">
        <v>203</v>
      </c>
      <c r="F60" s="7" t="s">
        <v>370</v>
      </c>
      <c r="G60" s="7" t="s">
        <v>86</v>
      </c>
      <c r="H60" s="4" t="s">
        <v>204</v>
      </c>
      <c r="I60" s="4">
        <v>4</v>
      </c>
      <c r="J60" s="4" t="s">
        <v>204</v>
      </c>
      <c r="K60" s="4">
        <v>4</v>
      </c>
      <c r="L60" s="4">
        <f t="shared" si="0"/>
        <v>0</v>
      </c>
      <c r="N60" s="4">
        <v>1955</v>
      </c>
      <c r="O60" s="4">
        <v>1</v>
      </c>
      <c r="P60" s="4" t="s">
        <v>159</v>
      </c>
      <c r="Q60" s="4">
        <v>1</v>
      </c>
      <c r="R60" s="4">
        <v>0</v>
      </c>
      <c r="S60" s="4" t="s">
        <v>540</v>
      </c>
      <c r="T60" s="4">
        <v>1</v>
      </c>
      <c r="U60" s="4" t="s">
        <v>82</v>
      </c>
      <c r="V60" s="4">
        <v>1</v>
      </c>
      <c r="W60" s="4">
        <f t="shared" si="2"/>
        <v>0.25</v>
      </c>
    </row>
    <row r="61" spans="1:26" x14ac:dyDescent="0.3">
      <c r="A61" s="6">
        <v>10</v>
      </c>
      <c r="B61" s="3">
        <v>40122</v>
      </c>
      <c r="C61" s="4" t="s">
        <v>205</v>
      </c>
      <c r="D61" s="4" t="s">
        <v>202</v>
      </c>
      <c r="E61" s="4" t="s">
        <v>206</v>
      </c>
      <c r="F61" s="6" t="s">
        <v>355</v>
      </c>
      <c r="G61" s="6" t="s">
        <v>31</v>
      </c>
      <c r="H61" s="4" t="s">
        <v>356</v>
      </c>
      <c r="I61" s="4">
        <v>1</v>
      </c>
      <c r="J61" s="4" t="s">
        <v>532</v>
      </c>
      <c r="K61" s="4">
        <v>3</v>
      </c>
      <c r="L61" s="4">
        <f t="shared" si="0"/>
        <v>2</v>
      </c>
      <c r="N61" s="4">
        <v>1986</v>
      </c>
      <c r="O61" s="4">
        <v>1</v>
      </c>
      <c r="P61" s="4" t="s">
        <v>207</v>
      </c>
      <c r="Q61" s="4">
        <v>1</v>
      </c>
      <c r="R61" s="4">
        <v>2</v>
      </c>
      <c r="S61" s="4">
        <v>2</v>
      </c>
      <c r="T61" s="4">
        <v>1</v>
      </c>
      <c r="U61" s="4" t="s">
        <v>208</v>
      </c>
      <c r="V61" s="4">
        <v>1</v>
      </c>
      <c r="W61" s="4">
        <f t="shared" si="2"/>
        <v>0.33333333333333331</v>
      </c>
      <c r="X61" s="4" t="s">
        <v>209</v>
      </c>
    </row>
    <row r="62" spans="1:26" x14ac:dyDescent="0.3">
      <c r="A62" s="6">
        <v>10</v>
      </c>
      <c r="B62" s="3">
        <v>40122</v>
      </c>
      <c r="C62" s="4" t="s">
        <v>210</v>
      </c>
      <c r="D62" s="4" t="s">
        <v>202</v>
      </c>
      <c r="E62" s="4" t="s">
        <v>211</v>
      </c>
      <c r="F62" s="6" t="s">
        <v>380</v>
      </c>
      <c r="G62" s="6" t="s">
        <v>31</v>
      </c>
      <c r="H62" s="4" t="s">
        <v>159</v>
      </c>
      <c r="I62" s="4">
        <v>1</v>
      </c>
      <c r="J62" s="4" t="s">
        <v>533</v>
      </c>
      <c r="K62" s="4">
        <v>4</v>
      </c>
      <c r="L62" s="4">
        <f t="shared" si="0"/>
        <v>3</v>
      </c>
      <c r="N62" s="4">
        <v>1986</v>
      </c>
      <c r="P62" s="4" t="s">
        <v>299</v>
      </c>
      <c r="Q62" s="4">
        <v>4</v>
      </c>
      <c r="R62" s="4">
        <v>3</v>
      </c>
      <c r="S62" s="4">
        <v>3</v>
      </c>
      <c r="T62" s="4">
        <v>1</v>
      </c>
      <c r="V62" s="4">
        <v>0</v>
      </c>
      <c r="W62" s="4">
        <f t="shared" si="2"/>
        <v>1</v>
      </c>
      <c r="Z62" s="4" t="s">
        <v>511</v>
      </c>
    </row>
    <row r="63" spans="1:26" x14ac:dyDescent="0.3">
      <c r="A63" s="6">
        <v>10</v>
      </c>
      <c r="B63" s="3">
        <v>40122</v>
      </c>
      <c r="C63" s="4" t="s">
        <v>212</v>
      </c>
      <c r="D63" s="4" t="s">
        <v>202</v>
      </c>
      <c r="E63" s="4" t="s">
        <v>213</v>
      </c>
      <c r="F63" s="6" t="s">
        <v>364</v>
      </c>
      <c r="G63" s="6" t="s">
        <v>86</v>
      </c>
      <c r="H63" s="4" t="s">
        <v>301</v>
      </c>
      <c r="I63" s="4">
        <v>4</v>
      </c>
      <c r="J63" s="4" t="s">
        <v>301</v>
      </c>
      <c r="K63" s="4">
        <v>4</v>
      </c>
      <c r="L63" s="4">
        <f t="shared" si="0"/>
        <v>0</v>
      </c>
      <c r="N63" s="4">
        <v>1970</v>
      </c>
      <c r="O63" s="4">
        <v>1</v>
      </c>
      <c r="P63" s="1" t="s">
        <v>504</v>
      </c>
      <c r="Q63" s="4">
        <v>3</v>
      </c>
      <c r="R63" s="4">
        <v>0</v>
      </c>
      <c r="S63" s="4" t="s">
        <v>540</v>
      </c>
      <c r="T63" s="4">
        <v>1</v>
      </c>
      <c r="V63" s="4">
        <v>0</v>
      </c>
      <c r="W63" s="4">
        <f t="shared" si="2"/>
        <v>0.75</v>
      </c>
    </row>
    <row r="64" spans="1:26" x14ac:dyDescent="0.3">
      <c r="A64" s="6">
        <v>10</v>
      </c>
      <c r="B64" s="3">
        <v>40122</v>
      </c>
      <c r="C64" s="4" t="s">
        <v>302</v>
      </c>
      <c r="D64" s="4" t="s">
        <v>202</v>
      </c>
      <c r="E64" s="4" t="s">
        <v>303</v>
      </c>
      <c r="F64" s="6" t="s">
        <v>367</v>
      </c>
      <c r="G64" s="6" t="s">
        <v>86</v>
      </c>
      <c r="H64" s="4" t="s">
        <v>304</v>
      </c>
      <c r="I64" s="4">
        <v>3</v>
      </c>
      <c r="J64" s="4" t="s">
        <v>304</v>
      </c>
      <c r="K64" s="4">
        <v>3</v>
      </c>
      <c r="L64" s="4">
        <f t="shared" si="0"/>
        <v>0</v>
      </c>
      <c r="N64" s="4">
        <v>1957</v>
      </c>
      <c r="O64" s="4">
        <v>1</v>
      </c>
      <c r="P64" s="4" t="s">
        <v>50</v>
      </c>
      <c r="Q64" s="4">
        <v>0</v>
      </c>
      <c r="R64" s="4">
        <v>0</v>
      </c>
      <c r="S64" s="4" t="s">
        <v>540</v>
      </c>
      <c r="T64" s="4">
        <v>1</v>
      </c>
      <c r="U64" s="4" t="s">
        <v>368</v>
      </c>
      <c r="V64" s="4">
        <v>2</v>
      </c>
      <c r="W64" s="4">
        <f t="shared" si="2"/>
        <v>0</v>
      </c>
    </row>
    <row r="65" spans="1:26" x14ac:dyDescent="0.3">
      <c r="A65" s="6">
        <v>11</v>
      </c>
      <c r="B65" s="3">
        <v>40122</v>
      </c>
      <c r="C65" s="4" t="s">
        <v>305</v>
      </c>
      <c r="D65" s="4" t="s">
        <v>84</v>
      </c>
      <c r="E65" s="4" t="s">
        <v>306</v>
      </c>
      <c r="F65" s="6" t="s">
        <v>377</v>
      </c>
      <c r="G65" s="6" t="s">
        <v>417</v>
      </c>
      <c r="H65" s="4" t="s">
        <v>378</v>
      </c>
      <c r="I65" s="4">
        <v>2</v>
      </c>
      <c r="J65" s="4" t="s">
        <v>534</v>
      </c>
      <c r="K65" s="4">
        <v>4</v>
      </c>
      <c r="L65" s="4">
        <f t="shared" si="0"/>
        <v>2</v>
      </c>
      <c r="N65" s="4">
        <v>1891</v>
      </c>
      <c r="O65" s="4">
        <v>1</v>
      </c>
      <c r="P65" s="4" t="s">
        <v>307</v>
      </c>
      <c r="Q65" s="4">
        <v>3</v>
      </c>
      <c r="R65" s="4">
        <v>2</v>
      </c>
      <c r="S65" s="4">
        <v>2</v>
      </c>
      <c r="T65" s="4">
        <v>1</v>
      </c>
      <c r="V65" s="4">
        <v>0</v>
      </c>
      <c r="W65" s="4">
        <f t="shared" si="2"/>
        <v>0.75</v>
      </c>
    </row>
    <row r="66" spans="1:26" x14ac:dyDescent="0.3">
      <c r="A66" s="6">
        <v>11</v>
      </c>
      <c r="B66" s="3">
        <v>40122</v>
      </c>
      <c r="C66" s="4" t="s">
        <v>308</v>
      </c>
      <c r="D66" s="4" t="s">
        <v>84</v>
      </c>
      <c r="E66" s="4" t="s">
        <v>309</v>
      </c>
      <c r="F66" s="6" t="s">
        <v>396</v>
      </c>
      <c r="G66" s="6" t="s">
        <v>482</v>
      </c>
      <c r="H66" s="4" t="s">
        <v>310</v>
      </c>
      <c r="I66" s="4">
        <v>5</v>
      </c>
      <c r="J66" s="4" t="s">
        <v>535</v>
      </c>
      <c r="K66" s="4">
        <v>6</v>
      </c>
      <c r="L66" s="4">
        <f t="shared" si="0"/>
        <v>1</v>
      </c>
      <c r="N66" s="4">
        <v>1969</v>
      </c>
      <c r="O66" s="4">
        <v>1</v>
      </c>
      <c r="P66" s="4" t="s">
        <v>311</v>
      </c>
      <c r="Q66" s="4">
        <v>2</v>
      </c>
      <c r="R66" s="4">
        <v>1</v>
      </c>
      <c r="S66" s="4">
        <v>1</v>
      </c>
      <c r="U66" s="4" t="s">
        <v>312</v>
      </c>
      <c r="V66" s="4">
        <v>3</v>
      </c>
      <c r="W66" s="4">
        <f t="shared" si="2"/>
        <v>0.33333333333333331</v>
      </c>
    </row>
    <row r="67" spans="1:26" x14ac:dyDescent="0.3">
      <c r="A67" s="2">
        <v>11</v>
      </c>
      <c r="B67" s="3">
        <v>40122</v>
      </c>
      <c r="C67" s="4" t="s">
        <v>313</v>
      </c>
      <c r="D67" s="4" t="s">
        <v>314</v>
      </c>
      <c r="E67" s="4" t="s">
        <v>315</v>
      </c>
      <c r="F67" s="6" t="s">
        <v>391</v>
      </c>
      <c r="G67" s="6" t="s">
        <v>482</v>
      </c>
      <c r="H67" s="4" t="s">
        <v>316</v>
      </c>
      <c r="I67" s="4">
        <v>5</v>
      </c>
      <c r="J67" s="4" t="s">
        <v>316</v>
      </c>
      <c r="K67" s="4">
        <v>5</v>
      </c>
      <c r="L67" s="4">
        <f t="shared" ref="L67:L84" si="3">K67-I67</f>
        <v>0</v>
      </c>
      <c r="N67" s="4">
        <v>1969</v>
      </c>
      <c r="P67" s="4" t="s">
        <v>121</v>
      </c>
      <c r="Q67" s="4" t="s">
        <v>391</v>
      </c>
      <c r="R67" s="4">
        <v>0</v>
      </c>
      <c r="S67" s="4" t="s">
        <v>540</v>
      </c>
      <c r="V67" s="4" t="s">
        <v>391</v>
      </c>
      <c r="W67" s="4" t="s">
        <v>391</v>
      </c>
      <c r="Z67" s="13" t="s">
        <v>542</v>
      </c>
    </row>
    <row r="68" spans="1:26" x14ac:dyDescent="0.3">
      <c r="A68" s="2">
        <v>11</v>
      </c>
      <c r="B68" s="3">
        <v>40122</v>
      </c>
      <c r="C68" s="4" t="s">
        <v>317</v>
      </c>
      <c r="D68" s="4" t="s">
        <v>264</v>
      </c>
      <c r="E68" s="4" t="s">
        <v>318</v>
      </c>
      <c r="F68" s="6" t="s">
        <v>391</v>
      </c>
      <c r="G68" s="6" t="s">
        <v>482</v>
      </c>
      <c r="H68" s="4" t="s">
        <v>233</v>
      </c>
      <c r="I68" s="4">
        <v>9</v>
      </c>
      <c r="J68" s="4" t="s">
        <v>233</v>
      </c>
      <c r="K68" s="4">
        <v>9</v>
      </c>
      <c r="L68" s="4">
        <f t="shared" si="3"/>
        <v>0</v>
      </c>
      <c r="N68" s="4">
        <v>1969</v>
      </c>
      <c r="P68" s="4" t="s">
        <v>121</v>
      </c>
      <c r="Q68" s="4" t="s">
        <v>391</v>
      </c>
      <c r="R68" s="4">
        <v>0</v>
      </c>
      <c r="S68" s="4" t="s">
        <v>540</v>
      </c>
      <c r="V68" s="4" t="s">
        <v>391</v>
      </c>
      <c r="W68" s="4" t="s">
        <v>391</v>
      </c>
      <c r="Z68" s="13" t="s">
        <v>542</v>
      </c>
    </row>
    <row r="69" spans="1:26" x14ac:dyDescent="0.3">
      <c r="A69" s="6">
        <v>11</v>
      </c>
      <c r="B69" s="3">
        <v>40122</v>
      </c>
      <c r="C69" s="4" t="s">
        <v>234</v>
      </c>
      <c r="D69" s="4" t="s">
        <v>264</v>
      </c>
      <c r="E69" s="4" t="s">
        <v>235</v>
      </c>
      <c r="F69" s="6" t="s">
        <v>361</v>
      </c>
      <c r="G69" s="6" t="s">
        <v>3</v>
      </c>
      <c r="H69" s="4" t="s">
        <v>236</v>
      </c>
      <c r="I69" s="4">
        <v>17</v>
      </c>
      <c r="J69" s="4" t="s">
        <v>236</v>
      </c>
      <c r="K69" s="4">
        <v>17</v>
      </c>
      <c r="L69" s="4">
        <f t="shared" si="3"/>
        <v>0</v>
      </c>
      <c r="M69" s="4" t="s">
        <v>113</v>
      </c>
      <c r="N69" s="8">
        <v>1932</v>
      </c>
      <c r="O69" s="8">
        <v>1</v>
      </c>
      <c r="P69" s="4" t="s">
        <v>50</v>
      </c>
      <c r="Q69" s="4">
        <v>0</v>
      </c>
      <c r="R69" s="4">
        <v>0</v>
      </c>
      <c r="S69" s="4" t="s">
        <v>540</v>
      </c>
      <c r="T69" s="4">
        <v>1</v>
      </c>
      <c r="U69" s="4" t="s">
        <v>237</v>
      </c>
      <c r="V69" s="4">
        <v>1</v>
      </c>
      <c r="W69" s="4">
        <f t="shared" si="2"/>
        <v>0</v>
      </c>
    </row>
    <row r="70" spans="1:26" x14ac:dyDescent="0.3">
      <c r="A70" s="6">
        <v>11</v>
      </c>
      <c r="B70" s="3">
        <v>40122</v>
      </c>
      <c r="C70" s="4" t="s">
        <v>139</v>
      </c>
      <c r="D70" s="4" t="s">
        <v>314</v>
      </c>
      <c r="E70" s="4" t="s">
        <v>140</v>
      </c>
      <c r="F70" s="6" t="s">
        <v>373</v>
      </c>
      <c r="G70" s="6" t="s">
        <v>418</v>
      </c>
      <c r="H70" s="4" t="s">
        <v>141</v>
      </c>
      <c r="I70" s="4">
        <v>1</v>
      </c>
      <c r="J70" s="4" t="s">
        <v>374</v>
      </c>
      <c r="K70" s="4" t="s">
        <v>374</v>
      </c>
      <c r="L70" s="4" t="s">
        <v>391</v>
      </c>
      <c r="N70" s="4">
        <v>1980</v>
      </c>
      <c r="O70" s="8">
        <v>1</v>
      </c>
      <c r="P70" s="4" t="s">
        <v>142</v>
      </c>
      <c r="Q70" s="4">
        <v>3</v>
      </c>
      <c r="U70" s="4" t="s">
        <v>326</v>
      </c>
      <c r="V70" s="4">
        <v>3</v>
      </c>
      <c r="W70" s="4" t="s">
        <v>391</v>
      </c>
      <c r="Z70" s="4" t="s">
        <v>544</v>
      </c>
    </row>
    <row r="71" spans="1:26" x14ac:dyDescent="0.3">
      <c r="A71" s="6">
        <v>11</v>
      </c>
      <c r="B71" s="3">
        <v>40122</v>
      </c>
      <c r="C71" s="4" t="s">
        <v>239</v>
      </c>
      <c r="D71" s="4" t="s">
        <v>240</v>
      </c>
      <c r="E71" s="4" t="s">
        <v>241</v>
      </c>
      <c r="F71" s="6" t="s">
        <v>366</v>
      </c>
      <c r="G71" s="6" t="s">
        <v>3</v>
      </c>
      <c r="H71" s="4" t="s">
        <v>243</v>
      </c>
      <c r="I71" s="4">
        <v>4</v>
      </c>
      <c r="J71" s="4" t="s">
        <v>243</v>
      </c>
      <c r="K71" s="4">
        <v>4</v>
      </c>
      <c r="L71" s="4">
        <f t="shared" si="3"/>
        <v>0</v>
      </c>
      <c r="N71" s="4">
        <v>1939</v>
      </c>
      <c r="O71" s="8">
        <v>1</v>
      </c>
      <c r="P71" s="4" t="s">
        <v>141</v>
      </c>
      <c r="Q71" s="4">
        <v>1</v>
      </c>
      <c r="R71" s="4">
        <v>0</v>
      </c>
      <c r="S71" s="4" t="s">
        <v>540</v>
      </c>
      <c r="T71" s="4">
        <v>1</v>
      </c>
      <c r="U71" s="4" t="s">
        <v>274</v>
      </c>
      <c r="V71" s="4">
        <v>1</v>
      </c>
      <c r="W71" s="4">
        <f t="shared" si="2"/>
        <v>0.25</v>
      </c>
    </row>
    <row r="72" spans="1:26" x14ac:dyDescent="0.3">
      <c r="A72" s="6">
        <v>12</v>
      </c>
      <c r="B72" s="3">
        <v>40152</v>
      </c>
      <c r="C72" s="4" t="s">
        <v>244</v>
      </c>
      <c r="D72" s="4" t="s">
        <v>264</v>
      </c>
      <c r="E72" s="4" t="s">
        <v>245</v>
      </c>
      <c r="F72" s="6" t="s">
        <v>492</v>
      </c>
      <c r="G72" s="6" t="s">
        <v>86</v>
      </c>
      <c r="H72" s="4" t="s">
        <v>246</v>
      </c>
      <c r="I72" s="4">
        <v>6</v>
      </c>
      <c r="J72" s="4" t="s">
        <v>246</v>
      </c>
      <c r="K72" s="4">
        <v>6</v>
      </c>
      <c r="L72" s="4">
        <f t="shared" si="3"/>
        <v>0</v>
      </c>
      <c r="N72" s="4">
        <v>1957</v>
      </c>
      <c r="O72" s="8">
        <v>1</v>
      </c>
      <c r="P72" s="4" t="s">
        <v>121</v>
      </c>
      <c r="Q72" s="4">
        <v>0</v>
      </c>
      <c r="R72" s="4">
        <v>0</v>
      </c>
      <c r="S72" s="4" t="s">
        <v>540</v>
      </c>
      <c r="T72" s="4">
        <v>1</v>
      </c>
      <c r="V72" s="4">
        <v>0</v>
      </c>
      <c r="W72" s="4">
        <f t="shared" si="2"/>
        <v>0</v>
      </c>
      <c r="Z72" s="13" t="s">
        <v>543</v>
      </c>
    </row>
    <row r="73" spans="1:26" x14ac:dyDescent="0.3">
      <c r="A73" s="6">
        <v>12</v>
      </c>
      <c r="B73" s="3">
        <v>40152</v>
      </c>
      <c r="C73" s="4" t="s">
        <v>400</v>
      </c>
      <c r="D73" s="4" t="s">
        <v>264</v>
      </c>
      <c r="E73" s="4" t="s">
        <v>247</v>
      </c>
      <c r="F73" s="6" t="s">
        <v>401</v>
      </c>
      <c r="G73" s="6" t="s">
        <v>86</v>
      </c>
      <c r="H73" s="4" t="s">
        <v>248</v>
      </c>
      <c r="I73" s="4">
        <v>7</v>
      </c>
      <c r="J73" s="4" t="s">
        <v>248</v>
      </c>
      <c r="K73" s="4">
        <v>7</v>
      </c>
      <c r="L73" s="4">
        <f t="shared" si="3"/>
        <v>0</v>
      </c>
      <c r="N73" s="4">
        <v>1961</v>
      </c>
      <c r="O73" s="8">
        <v>1</v>
      </c>
      <c r="P73" s="4" t="s">
        <v>50</v>
      </c>
      <c r="Q73" s="4">
        <v>0</v>
      </c>
      <c r="R73" s="4">
        <v>0</v>
      </c>
      <c r="S73" s="4" t="s">
        <v>540</v>
      </c>
      <c r="T73" s="4">
        <v>1</v>
      </c>
      <c r="U73" s="4" t="s">
        <v>249</v>
      </c>
      <c r="V73" s="4">
        <v>2</v>
      </c>
      <c r="W73" s="4">
        <f t="shared" si="2"/>
        <v>0</v>
      </c>
    </row>
    <row r="74" spans="1:26" x14ac:dyDescent="0.3">
      <c r="A74" s="5">
        <v>12</v>
      </c>
      <c r="B74" s="3">
        <v>40152</v>
      </c>
      <c r="C74" s="4" t="s">
        <v>250</v>
      </c>
      <c r="D74" s="4" t="s">
        <v>264</v>
      </c>
      <c r="E74" s="4" t="s">
        <v>251</v>
      </c>
      <c r="F74" s="6" t="s">
        <v>391</v>
      </c>
      <c r="G74" s="6" t="s">
        <v>419</v>
      </c>
      <c r="H74" s="4" t="s">
        <v>252</v>
      </c>
      <c r="I74" s="4">
        <v>7</v>
      </c>
      <c r="J74" s="4" t="s">
        <v>252</v>
      </c>
      <c r="K74" s="4">
        <v>7</v>
      </c>
      <c r="L74" s="4">
        <f t="shared" si="3"/>
        <v>0</v>
      </c>
      <c r="N74" s="4">
        <v>1968</v>
      </c>
      <c r="P74" s="4" t="s">
        <v>253</v>
      </c>
      <c r="Q74" s="4" t="s">
        <v>391</v>
      </c>
      <c r="R74" s="4">
        <v>0</v>
      </c>
      <c r="S74" s="4" t="s">
        <v>540</v>
      </c>
      <c r="V74" s="4" t="s">
        <v>391</v>
      </c>
      <c r="W74" s="4" t="s">
        <v>391</v>
      </c>
      <c r="Z74" s="13" t="s">
        <v>542</v>
      </c>
    </row>
    <row r="75" spans="1:26" x14ac:dyDescent="0.3">
      <c r="A75" s="5">
        <v>12</v>
      </c>
      <c r="B75" s="3">
        <v>40152</v>
      </c>
      <c r="C75" s="4" t="s">
        <v>254</v>
      </c>
      <c r="D75" s="4" t="s">
        <v>264</v>
      </c>
      <c r="E75" s="4" t="s">
        <v>255</v>
      </c>
      <c r="F75" s="6" t="s">
        <v>391</v>
      </c>
      <c r="G75" s="6" t="s">
        <v>419</v>
      </c>
      <c r="H75" s="4" t="s">
        <v>256</v>
      </c>
      <c r="I75" s="4">
        <v>5</v>
      </c>
      <c r="J75" s="4" t="s">
        <v>256</v>
      </c>
      <c r="K75" s="4">
        <v>5</v>
      </c>
      <c r="L75" s="4">
        <f t="shared" si="3"/>
        <v>0</v>
      </c>
      <c r="N75" s="4">
        <v>1968</v>
      </c>
      <c r="P75" s="4" t="s">
        <v>121</v>
      </c>
      <c r="Q75" s="4" t="s">
        <v>391</v>
      </c>
      <c r="R75" s="4">
        <v>0</v>
      </c>
      <c r="S75" s="4" t="s">
        <v>540</v>
      </c>
      <c r="V75" s="4" t="s">
        <v>391</v>
      </c>
      <c r="W75" s="4" t="s">
        <v>391</v>
      </c>
      <c r="Z75" s="13" t="s">
        <v>542</v>
      </c>
    </row>
    <row r="76" spans="1:26" x14ac:dyDescent="0.3">
      <c r="A76" s="5">
        <v>12</v>
      </c>
      <c r="B76" s="3">
        <v>40152</v>
      </c>
      <c r="C76" s="4" t="s">
        <v>257</v>
      </c>
      <c r="D76" s="4" t="s">
        <v>84</v>
      </c>
      <c r="E76" s="4" t="s">
        <v>258</v>
      </c>
      <c r="F76" s="6" t="s">
        <v>391</v>
      </c>
      <c r="G76" s="6" t="s">
        <v>419</v>
      </c>
      <c r="H76" s="4" t="s">
        <v>330</v>
      </c>
      <c r="I76" s="4">
        <v>5</v>
      </c>
      <c r="J76" s="4" t="s">
        <v>330</v>
      </c>
      <c r="K76" s="4">
        <v>5</v>
      </c>
      <c r="L76" s="4">
        <f t="shared" si="3"/>
        <v>0</v>
      </c>
      <c r="N76" s="4">
        <v>1972</v>
      </c>
      <c r="P76" s="4" t="s">
        <v>121</v>
      </c>
      <c r="Q76" s="4" t="s">
        <v>391</v>
      </c>
      <c r="R76" s="4">
        <v>0</v>
      </c>
      <c r="S76" s="4" t="s">
        <v>540</v>
      </c>
      <c r="V76" s="4" t="s">
        <v>391</v>
      </c>
      <c r="W76" s="4" t="s">
        <v>391</v>
      </c>
      <c r="Z76" s="13" t="s">
        <v>542</v>
      </c>
    </row>
    <row r="77" spans="1:26" x14ac:dyDescent="0.3">
      <c r="A77" s="5">
        <v>12</v>
      </c>
      <c r="B77" s="3">
        <v>40152</v>
      </c>
      <c r="C77" s="4" t="s">
        <v>331</v>
      </c>
      <c r="D77" s="4" t="s">
        <v>84</v>
      </c>
      <c r="E77" s="4" t="s">
        <v>391</v>
      </c>
      <c r="F77" s="6" t="s">
        <v>391</v>
      </c>
      <c r="G77" s="6" t="s">
        <v>391</v>
      </c>
      <c r="H77" s="4" t="s">
        <v>332</v>
      </c>
      <c r="I77" s="4">
        <v>8</v>
      </c>
      <c r="J77" s="4" t="s">
        <v>332</v>
      </c>
      <c r="K77" s="4">
        <v>8</v>
      </c>
      <c r="L77" s="4">
        <f t="shared" si="3"/>
        <v>0</v>
      </c>
      <c r="P77" s="4" t="s">
        <v>121</v>
      </c>
      <c r="Q77" s="4" t="s">
        <v>391</v>
      </c>
      <c r="R77" s="4">
        <v>0</v>
      </c>
      <c r="S77" s="4" t="s">
        <v>540</v>
      </c>
      <c r="V77" s="4" t="s">
        <v>391</v>
      </c>
      <c r="W77" s="4" t="s">
        <v>391</v>
      </c>
      <c r="Z77" s="13" t="s">
        <v>542</v>
      </c>
    </row>
    <row r="78" spans="1:26" x14ac:dyDescent="0.3">
      <c r="A78" s="5">
        <v>12</v>
      </c>
      <c r="B78" s="3">
        <v>40152</v>
      </c>
      <c r="C78" s="4" t="s">
        <v>333</v>
      </c>
      <c r="D78" s="4" t="s">
        <v>84</v>
      </c>
      <c r="E78" s="4" t="s">
        <v>391</v>
      </c>
      <c r="F78" s="6" t="s">
        <v>391</v>
      </c>
      <c r="G78" s="6" t="s">
        <v>391</v>
      </c>
      <c r="H78" s="4" t="s">
        <v>334</v>
      </c>
      <c r="I78" s="4">
        <v>7</v>
      </c>
      <c r="J78" s="4" t="s">
        <v>334</v>
      </c>
      <c r="K78" s="4">
        <v>7</v>
      </c>
      <c r="L78" s="4">
        <f t="shared" si="3"/>
        <v>0</v>
      </c>
      <c r="P78" s="4" t="s">
        <v>121</v>
      </c>
      <c r="Q78" s="4" t="s">
        <v>391</v>
      </c>
      <c r="R78" s="4">
        <v>0</v>
      </c>
      <c r="S78" s="4" t="s">
        <v>540</v>
      </c>
      <c r="V78" s="4" t="s">
        <v>391</v>
      </c>
      <c r="W78" s="4" t="s">
        <v>391</v>
      </c>
      <c r="Z78" s="13" t="s">
        <v>542</v>
      </c>
    </row>
    <row r="79" spans="1:26" x14ac:dyDescent="0.3">
      <c r="A79" s="6">
        <v>12</v>
      </c>
      <c r="B79" s="3">
        <v>40152</v>
      </c>
      <c r="C79" s="4" t="s">
        <v>335</v>
      </c>
      <c r="D79" s="4" t="s">
        <v>84</v>
      </c>
      <c r="E79" s="4" t="s">
        <v>336</v>
      </c>
      <c r="F79" s="6" t="s">
        <v>397</v>
      </c>
      <c r="G79" s="6" t="s">
        <v>482</v>
      </c>
      <c r="H79" s="4" t="s">
        <v>337</v>
      </c>
      <c r="I79" s="4">
        <v>6</v>
      </c>
      <c r="J79" s="4" t="s">
        <v>337</v>
      </c>
      <c r="K79" s="4">
        <v>6</v>
      </c>
      <c r="L79" s="4">
        <f t="shared" si="3"/>
        <v>0</v>
      </c>
      <c r="N79" s="4">
        <v>1969</v>
      </c>
      <c r="O79" s="4">
        <v>1</v>
      </c>
      <c r="P79" s="4" t="s">
        <v>307</v>
      </c>
      <c r="Q79" s="4">
        <v>3</v>
      </c>
      <c r="R79" s="4">
        <v>0</v>
      </c>
      <c r="S79" s="4" t="s">
        <v>540</v>
      </c>
      <c r="T79" s="4">
        <v>1</v>
      </c>
      <c r="U79" s="4" t="s">
        <v>338</v>
      </c>
      <c r="V79" s="4">
        <v>2</v>
      </c>
      <c r="W79" s="4">
        <f t="shared" si="2"/>
        <v>0.5</v>
      </c>
    </row>
    <row r="80" spans="1:26" x14ac:dyDescent="0.3">
      <c r="A80" s="6">
        <v>13</v>
      </c>
      <c r="B80" s="3">
        <v>40152</v>
      </c>
      <c r="C80" s="4" t="s">
        <v>339</v>
      </c>
      <c r="D80" s="4" t="s">
        <v>66</v>
      </c>
      <c r="E80" s="4" t="s">
        <v>340</v>
      </c>
      <c r="F80" s="10" t="s">
        <v>350</v>
      </c>
      <c r="G80" s="10" t="s">
        <v>420</v>
      </c>
      <c r="H80" s="4" t="s">
        <v>341</v>
      </c>
      <c r="I80" s="4">
        <v>1</v>
      </c>
      <c r="J80" s="4" t="s">
        <v>536</v>
      </c>
      <c r="K80" s="4">
        <v>2</v>
      </c>
      <c r="L80" s="4">
        <f t="shared" si="3"/>
        <v>1</v>
      </c>
      <c r="N80" s="4" t="s">
        <v>351</v>
      </c>
      <c r="O80" s="4">
        <v>2</v>
      </c>
      <c r="P80" s="4" t="s">
        <v>342</v>
      </c>
      <c r="Q80" s="4">
        <v>2</v>
      </c>
      <c r="R80" s="4">
        <v>1</v>
      </c>
      <c r="S80" s="4">
        <v>1</v>
      </c>
      <c r="T80" s="4">
        <v>1</v>
      </c>
      <c r="U80" s="4" t="s">
        <v>343</v>
      </c>
      <c r="V80" s="4">
        <v>2</v>
      </c>
      <c r="W80" s="4">
        <f t="shared" si="2"/>
        <v>1</v>
      </c>
    </row>
    <row r="81" spans="1:26" x14ac:dyDescent="0.3">
      <c r="A81" s="2">
        <v>13</v>
      </c>
      <c r="B81" s="3">
        <v>40152</v>
      </c>
      <c r="C81" s="4" t="s">
        <v>344</v>
      </c>
      <c r="D81" s="4" t="s">
        <v>240</v>
      </c>
      <c r="E81" s="4" t="s">
        <v>276</v>
      </c>
      <c r="F81" s="6" t="s">
        <v>391</v>
      </c>
      <c r="G81" s="6" t="s">
        <v>421</v>
      </c>
      <c r="H81" s="4" t="s">
        <v>277</v>
      </c>
      <c r="I81" s="4">
        <v>5</v>
      </c>
      <c r="J81" s="4" t="s">
        <v>277</v>
      </c>
      <c r="K81" s="4">
        <v>5</v>
      </c>
      <c r="L81" s="4">
        <f t="shared" si="3"/>
        <v>0</v>
      </c>
      <c r="N81" s="4">
        <v>1949</v>
      </c>
      <c r="P81" s="4" t="s">
        <v>253</v>
      </c>
      <c r="Q81" s="4" t="s">
        <v>391</v>
      </c>
      <c r="R81" s="4">
        <v>0</v>
      </c>
      <c r="S81" s="4" t="s">
        <v>540</v>
      </c>
      <c r="V81" s="4" t="s">
        <v>391</v>
      </c>
      <c r="W81" s="4" t="s">
        <v>391</v>
      </c>
      <c r="Z81" s="13" t="s">
        <v>542</v>
      </c>
    </row>
    <row r="82" spans="1:26" x14ac:dyDescent="0.3">
      <c r="A82" s="6">
        <v>13</v>
      </c>
      <c r="B82" s="3">
        <v>40152</v>
      </c>
      <c r="C82" s="4" t="s">
        <v>278</v>
      </c>
      <c r="D82" s="4" t="s">
        <v>279</v>
      </c>
      <c r="E82" s="4" t="s">
        <v>426</v>
      </c>
      <c r="F82" s="6" t="s">
        <v>425</v>
      </c>
      <c r="G82" s="6" t="s">
        <v>3</v>
      </c>
      <c r="H82" s="4" t="s">
        <v>427</v>
      </c>
      <c r="I82" s="4">
        <v>6</v>
      </c>
      <c r="J82" s="4" t="s">
        <v>547</v>
      </c>
      <c r="K82" s="4">
        <v>10</v>
      </c>
      <c r="L82" s="4">
        <f t="shared" si="3"/>
        <v>4</v>
      </c>
      <c r="N82" s="4">
        <v>1939</v>
      </c>
      <c r="O82" s="4">
        <v>1</v>
      </c>
      <c r="P82" s="4" t="s">
        <v>505</v>
      </c>
      <c r="Q82" s="4">
        <v>7</v>
      </c>
      <c r="R82" s="4">
        <v>4</v>
      </c>
      <c r="S82" s="4">
        <v>4</v>
      </c>
      <c r="T82" s="4">
        <v>1</v>
      </c>
      <c r="V82" s="4">
        <v>0</v>
      </c>
      <c r="W82" s="4">
        <f t="shared" si="2"/>
        <v>0.7</v>
      </c>
      <c r="Z82" s="4" t="s">
        <v>428</v>
      </c>
    </row>
    <row r="83" spans="1:26" x14ac:dyDescent="0.3">
      <c r="A83" s="6">
        <v>13</v>
      </c>
      <c r="B83" s="3">
        <v>40152</v>
      </c>
      <c r="C83" s="4" t="s">
        <v>280</v>
      </c>
      <c r="D83" s="4" t="s">
        <v>279</v>
      </c>
      <c r="E83" s="4" t="s">
        <v>281</v>
      </c>
      <c r="F83" s="6" t="s">
        <v>399</v>
      </c>
      <c r="G83" s="6" t="s">
        <v>86</v>
      </c>
      <c r="H83" s="4" t="s">
        <v>189</v>
      </c>
      <c r="I83" s="4">
        <v>5</v>
      </c>
      <c r="J83" s="4" t="s">
        <v>537</v>
      </c>
      <c r="K83" s="4">
        <v>6</v>
      </c>
      <c r="L83" s="4">
        <f t="shared" si="3"/>
        <v>1</v>
      </c>
      <c r="N83" s="4">
        <v>1955</v>
      </c>
      <c r="O83" s="4">
        <v>1</v>
      </c>
      <c r="P83" s="4" t="s">
        <v>298</v>
      </c>
      <c r="Q83" s="4">
        <v>4</v>
      </c>
      <c r="R83" s="4">
        <v>1</v>
      </c>
      <c r="S83" s="4">
        <v>1</v>
      </c>
      <c r="T83" s="4">
        <v>1</v>
      </c>
      <c r="V83" s="4">
        <v>0</v>
      </c>
      <c r="W83" s="4">
        <f t="shared" si="2"/>
        <v>0.66666666666666663</v>
      </c>
      <c r="Z83" s="4" t="s">
        <v>489</v>
      </c>
    </row>
    <row r="84" spans="1:26" x14ac:dyDescent="0.3">
      <c r="A84" s="6">
        <v>13</v>
      </c>
      <c r="B84" s="3">
        <v>40152</v>
      </c>
      <c r="C84" s="4" t="s">
        <v>190</v>
      </c>
      <c r="D84" s="4" t="s">
        <v>279</v>
      </c>
      <c r="E84" s="4" t="s">
        <v>191</v>
      </c>
      <c r="F84" s="6" t="s">
        <v>379</v>
      </c>
      <c r="G84" s="6" t="s">
        <v>86</v>
      </c>
      <c r="H84" s="4" t="s">
        <v>192</v>
      </c>
      <c r="I84" s="4">
        <v>4</v>
      </c>
      <c r="J84" s="4" t="s">
        <v>192</v>
      </c>
      <c r="K84" s="4">
        <v>4</v>
      </c>
      <c r="L84" s="4">
        <f t="shared" si="3"/>
        <v>0</v>
      </c>
      <c r="N84" s="4">
        <v>1955</v>
      </c>
      <c r="O84" s="4">
        <v>1</v>
      </c>
      <c r="P84" s="4" t="s">
        <v>289</v>
      </c>
      <c r="Q84" s="4">
        <v>3</v>
      </c>
      <c r="R84" s="4">
        <v>0</v>
      </c>
      <c r="S84" s="4" t="s">
        <v>540</v>
      </c>
      <c r="T84" s="4">
        <v>1</v>
      </c>
      <c r="U84" s="4" t="s">
        <v>291</v>
      </c>
      <c r="V84" s="4">
        <v>2</v>
      </c>
      <c r="W84" s="4">
        <f t="shared" si="2"/>
        <v>0.75</v>
      </c>
    </row>
    <row r="86" spans="1:26" x14ac:dyDescent="0.3">
      <c r="L86" s="4">
        <f>COUNT(L2:L84)</f>
        <v>74</v>
      </c>
      <c r="O86" s="4">
        <f>COUNT(O2:O84)</f>
        <v>57</v>
      </c>
      <c r="R86" s="4">
        <f>COUNT(R2:R84)</f>
        <v>74</v>
      </c>
      <c r="S86" s="4">
        <f>COUNT(S2:S84)</f>
        <v>27</v>
      </c>
      <c r="T86" s="4" t="s">
        <v>363</v>
      </c>
    </row>
    <row r="87" spans="1:26" x14ac:dyDescent="0.3">
      <c r="O87" s="4">
        <f>MAX(O2:O84)</f>
        <v>4</v>
      </c>
      <c r="S87" s="12">
        <f>AVERAGE(S2:S84)</f>
        <v>2.0370370370370372</v>
      </c>
      <c r="V87" s="1" t="s">
        <v>329</v>
      </c>
      <c r="W87" s="4">
        <f>COUNT(W2:W84)</f>
        <v>57</v>
      </c>
    </row>
    <row r="88" spans="1:26" x14ac:dyDescent="0.3">
      <c r="O88" s="11">
        <f>AVERAGE(O2:O84)</f>
        <v>1.2105263157894737</v>
      </c>
      <c r="V88" s="1" t="s">
        <v>430</v>
      </c>
      <c r="W88" s="12">
        <f>AVERAGE(W2:W84)</f>
        <v>0.55576441102756891</v>
      </c>
    </row>
    <row r="89" spans="1:26" x14ac:dyDescent="0.3">
      <c r="G89" s="4" t="s">
        <v>477</v>
      </c>
      <c r="V89" s="1" t="s">
        <v>431</v>
      </c>
      <c r="W89" s="4">
        <f>STDEV(W2:W84)</f>
        <v>0.34532691426341905</v>
      </c>
    </row>
    <row r="90" spans="1:26" x14ac:dyDescent="0.3">
      <c r="G90" s="4" t="s">
        <v>423</v>
      </c>
      <c r="V90" s="1" t="s">
        <v>432</v>
      </c>
      <c r="W90" s="4">
        <f>MIN(W2:W84)</f>
        <v>0</v>
      </c>
    </row>
    <row r="91" spans="1:26" x14ac:dyDescent="0.3">
      <c r="G91" s="4" t="s">
        <v>463</v>
      </c>
      <c r="V91" s="1" t="s">
        <v>433</v>
      </c>
      <c r="W91" s="4">
        <f>MAX(W2:W84)</f>
        <v>1</v>
      </c>
    </row>
    <row r="92" spans="1:26" x14ac:dyDescent="0.3">
      <c r="G92" s="4" t="s">
        <v>506</v>
      </c>
    </row>
    <row r="93" spans="1:26" x14ac:dyDescent="0.3">
      <c r="G93" s="4" t="s">
        <v>462</v>
      </c>
    </row>
    <row r="94" spans="1:26" x14ac:dyDescent="0.3">
      <c r="G94" s="4" t="s">
        <v>470</v>
      </c>
    </row>
    <row r="95" spans="1:26" x14ac:dyDescent="0.3">
      <c r="G95" s="4" t="s">
        <v>471</v>
      </c>
    </row>
    <row r="96" spans="1:26" x14ac:dyDescent="0.3">
      <c r="G96" s="4" t="s">
        <v>484</v>
      </c>
    </row>
    <row r="97" spans="7:7" x14ac:dyDescent="0.3">
      <c r="G97" s="4" t="s">
        <v>465</v>
      </c>
    </row>
    <row r="98" spans="7:7" x14ac:dyDescent="0.3">
      <c r="G98" s="4" t="s">
        <v>467</v>
      </c>
    </row>
    <row r="99" spans="7:7" x14ac:dyDescent="0.3">
      <c r="G99" s="4" t="s">
        <v>507</v>
      </c>
    </row>
    <row r="100" spans="7:7" x14ac:dyDescent="0.3">
      <c r="G100" s="4" t="s">
        <v>464</v>
      </c>
    </row>
    <row r="101" spans="7:7" x14ac:dyDescent="0.3">
      <c r="G101" s="4" t="s">
        <v>473</v>
      </c>
    </row>
    <row r="102" spans="7:7" x14ac:dyDescent="0.3">
      <c r="G102" s="4" t="s">
        <v>474</v>
      </c>
    </row>
    <row r="103" spans="7:7" x14ac:dyDescent="0.3">
      <c r="G103" s="4" t="s">
        <v>466</v>
      </c>
    </row>
    <row r="104" spans="7:7" x14ac:dyDescent="0.3">
      <c r="G104" s="4" t="s">
        <v>469</v>
      </c>
    </row>
    <row r="105" spans="7:7" x14ac:dyDescent="0.3">
      <c r="G105" s="4" t="s">
        <v>468</v>
      </c>
    </row>
    <row r="106" spans="7:7" x14ac:dyDescent="0.3">
      <c r="G106" s="4" t="s">
        <v>475</v>
      </c>
    </row>
    <row r="107" spans="7:7" x14ac:dyDescent="0.3">
      <c r="G107" s="4" t="s">
        <v>476</v>
      </c>
    </row>
    <row r="108" spans="7:7" x14ac:dyDescent="0.3">
      <c r="G108" s="4" t="s">
        <v>483</v>
      </c>
    </row>
    <row r="109" spans="7:7" x14ac:dyDescent="0.3">
      <c r="G109" s="4" t="s">
        <v>479</v>
      </c>
    </row>
    <row r="110" spans="7:7" x14ac:dyDescent="0.3">
      <c r="G110" s="4" t="s">
        <v>478</v>
      </c>
    </row>
    <row r="111" spans="7:7" x14ac:dyDescent="0.3">
      <c r="G111" s="4" t="s">
        <v>480</v>
      </c>
    </row>
    <row r="112" spans="7:7" x14ac:dyDescent="0.3">
      <c r="G112" s="4" t="s">
        <v>481</v>
      </c>
    </row>
  </sheetData>
  <phoneticPr fontId="1" type="noConversion"/>
  <pageMargins left="0.75" right="0.75" top="1" bottom="1" header="0" footer="0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Anexo Conducta</dc:creator>
  <cp:lastModifiedBy>Usuario</cp:lastModifiedBy>
  <dcterms:created xsi:type="dcterms:W3CDTF">2009-11-05T21:06:56Z</dcterms:created>
  <dcterms:modified xsi:type="dcterms:W3CDTF">2022-08-16T10:21:11Z</dcterms:modified>
</cp:coreProperties>
</file>