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Programming/Haj/API/or_project-ver6.3/"/>
    </mc:Choice>
  </mc:AlternateContent>
  <xr:revisionPtr revIDLastSave="0" documentId="13_ncr:1_{599F3B1B-F608-2945-86D5-B4389953FE0B}" xr6:coauthVersionLast="47" xr6:coauthVersionMax="47" xr10:uidLastSave="{00000000-0000-0000-0000-000000000000}"/>
  <bookViews>
    <workbookView xWindow="0" yWindow="500" windowWidth="38400" windowHeight="19580" xr2:uid="{2323A865-8C26-AA47-B404-502E9CF8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J2" i="1"/>
  <c r="L2" i="1"/>
  <c r="J32" i="1"/>
  <c r="F19" i="1"/>
  <c r="E11" i="1"/>
  <c r="E48" i="1" l="1"/>
  <c r="E49" i="1" s="1"/>
  <c r="E50" i="1" s="1"/>
  <c r="E51" i="1" s="1"/>
  <c r="E52" i="1" s="1"/>
  <c r="E53" i="1" s="1"/>
  <c r="E54" i="1" s="1"/>
  <c r="E55" i="1" s="1"/>
  <c r="E56" i="1" s="1"/>
  <c r="F2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H43" i="1" l="1"/>
  <c r="N27" i="1"/>
  <c r="O27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32" i="1"/>
  <c r="O32" i="1" s="1"/>
  <c r="N29" i="1"/>
  <c r="O29" i="1" s="1"/>
  <c r="J29" i="1"/>
  <c r="K29" i="1" s="1"/>
  <c r="J28" i="1"/>
  <c r="K28" i="1" s="1"/>
  <c r="J27" i="1"/>
  <c r="K27" i="1" s="1"/>
  <c r="J26" i="1"/>
  <c r="K26" i="1" s="1"/>
  <c r="N26" i="1"/>
  <c r="O26" i="1" s="1"/>
  <c r="J25" i="1"/>
  <c r="K25" i="1" s="1"/>
  <c r="N25" i="1"/>
  <c r="O25" i="1" s="1"/>
  <c r="J23" i="1"/>
  <c r="K23" i="1" s="1"/>
  <c r="J24" i="1"/>
  <c r="K24" i="1" s="1"/>
  <c r="N23" i="1"/>
  <c r="O23" i="1" s="1"/>
  <c r="N24" i="1"/>
  <c r="O24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N11" i="1"/>
  <c r="O11" i="1" s="1"/>
  <c r="E3" i="1"/>
  <c r="E4" i="1" s="1"/>
  <c r="E5" i="1" s="1"/>
  <c r="E6" i="1" s="1"/>
  <c r="E7" i="1" s="1"/>
  <c r="E8" i="1" s="1"/>
  <c r="A11" i="1"/>
  <c r="A13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N28" i="1" l="1"/>
  <c r="O28" i="1" s="1"/>
  <c r="E9" i="1"/>
  <c r="E12" i="1" s="1"/>
  <c r="E13" i="1" s="1"/>
  <c r="F54" i="1" s="1"/>
  <c r="J11" i="1"/>
  <c r="K11" i="1" s="1"/>
  <c r="J13" i="1"/>
  <c r="K13" i="1" s="1"/>
  <c r="J30" i="1"/>
  <c r="K30" i="1" s="1"/>
  <c r="K32" i="1"/>
  <c r="N13" i="1"/>
  <c r="O13" i="1" s="1"/>
  <c r="N30" i="1"/>
  <c r="O30" i="1" s="1"/>
  <c r="M2" i="1" l="1"/>
  <c r="L11" i="1"/>
  <c r="M11" i="1" s="1"/>
  <c r="E14" i="1"/>
  <c r="E15" i="1" s="1"/>
  <c r="K2" i="1"/>
  <c r="K33" i="1" s="1"/>
  <c r="O2" i="1"/>
  <c r="O35" i="1" s="1"/>
  <c r="L13" i="1" l="1"/>
  <c r="M13" i="1" s="1"/>
  <c r="E16" i="1"/>
  <c r="L15" i="1"/>
  <c r="M15" i="1" s="1"/>
  <c r="E17" i="1" l="1"/>
  <c r="L16" i="1"/>
  <c r="M16" i="1" s="1"/>
  <c r="E18" i="1" l="1"/>
  <c r="L17" i="1"/>
  <c r="M17" i="1" s="1"/>
  <c r="L18" i="1" l="1"/>
  <c r="M18" i="1" s="1"/>
  <c r="E20" i="1" l="1"/>
  <c r="F53" i="1" s="1"/>
  <c r="L19" i="1"/>
  <c r="M19" i="1" s="1"/>
  <c r="E21" i="1" l="1"/>
  <c r="L20" i="1"/>
  <c r="M20" i="1" s="1"/>
  <c r="E22" i="1" l="1"/>
  <c r="L21" i="1"/>
  <c r="M21" i="1" s="1"/>
  <c r="E23" i="1" l="1"/>
  <c r="L22" i="1"/>
  <c r="M22" i="1" s="1"/>
  <c r="E24" i="1" l="1"/>
  <c r="L23" i="1"/>
  <c r="M23" i="1" s="1"/>
  <c r="E25" i="1" l="1"/>
  <c r="L24" i="1"/>
  <c r="M24" i="1" s="1"/>
  <c r="F51" i="1" l="1"/>
  <c r="F50" i="1"/>
  <c r="E26" i="1"/>
  <c r="L25" i="1"/>
  <c r="M25" i="1" s="1"/>
  <c r="F47" i="1" l="1"/>
  <c r="F48" i="1"/>
  <c r="E27" i="1"/>
  <c r="L26" i="1"/>
  <c r="M26" i="1" s="1"/>
  <c r="E28" i="1" l="1"/>
  <c r="E29" i="1" s="1"/>
  <c r="E30" i="1" s="1"/>
  <c r="E31" i="1" s="1"/>
  <c r="E32" i="1" s="1"/>
  <c r="L27" i="1"/>
  <c r="M27" i="1" s="1"/>
  <c r="L28" i="1" l="1"/>
  <c r="M28" i="1" s="1"/>
  <c r="F49" i="1" l="1"/>
  <c r="L29" i="1" l="1"/>
  <c r="M29" i="1" s="1"/>
  <c r="F55" i="1"/>
  <c r="F52" i="1" l="1"/>
  <c r="F56" i="1"/>
  <c r="L30" i="1"/>
  <c r="M30" i="1" s="1"/>
  <c r="L32" i="1" l="1"/>
  <c r="M32" i="1" s="1"/>
  <c r="M34" i="1" s="1"/>
</calcChain>
</file>

<file path=xl/sharedStrings.xml><?xml version="1.0" encoding="utf-8"?>
<sst xmlns="http://schemas.openxmlformats.org/spreadsheetml/2006/main" count="100" uniqueCount="83">
  <si>
    <t>IKA</t>
  </si>
  <si>
    <t>تهران</t>
  </si>
  <si>
    <t>MHD</t>
  </si>
  <si>
    <t>مشهد</t>
  </si>
  <si>
    <t>IFN</t>
  </si>
  <si>
    <t>اصفهان</t>
  </si>
  <si>
    <t>AWZ</t>
  </si>
  <si>
    <t>اهواز</t>
  </si>
  <si>
    <t>SRY</t>
  </si>
  <si>
    <t>ساری</t>
  </si>
  <si>
    <t>AZD</t>
  </si>
  <si>
    <t>یزد</t>
  </si>
  <si>
    <t>KER</t>
  </si>
  <si>
    <t>کرمان</t>
  </si>
  <si>
    <t>RAS</t>
  </si>
  <si>
    <t>رشت</t>
  </si>
  <si>
    <t>ADU</t>
  </si>
  <si>
    <t>اردبیل</t>
  </si>
  <si>
    <t>TBZ</t>
  </si>
  <si>
    <t>تبریز</t>
  </si>
  <si>
    <t>JWN</t>
  </si>
  <si>
    <t>زنجان</t>
  </si>
  <si>
    <t>ZAH</t>
  </si>
  <si>
    <t>زاهدان</t>
  </si>
  <si>
    <t>BND</t>
  </si>
  <si>
    <t>بندرعباس</t>
  </si>
  <si>
    <t>XBJ</t>
  </si>
  <si>
    <t>بیرجند</t>
  </si>
  <si>
    <t>OMH</t>
  </si>
  <si>
    <t>ارومیه</t>
  </si>
  <si>
    <t>BUZ</t>
  </si>
  <si>
    <t>بوشهر</t>
  </si>
  <si>
    <t>KSH</t>
  </si>
  <si>
    <t>کرمانشاه</t>
  </si>
  <si>
    <t>GBT</t>
  </si>
  <si>
    <t>گرگان</t>
  </si>
  <si>
    <t>HDM</t>
  </si>
  <si>
    <t>همدان</t>
  </si>
  <si>
    <t>SYZ</t>
  </si>
  <si>
    <t>شیراز</t>
  </si>
  <si>
    <t>شماره ایستگاه</t>
  </si>
  <si>
    <t>شماره استان</t>
  </si>
  <si>
    <t>استان</t>
  </si>
  <si>
    <t>ایستگاه</t>
  </si>
  <si>
    <t>ظرفیت استان</t>
  </si>
  <si>
    <t>ظرفیت ایستگاه</t>
  </si>
  <si>
    <t>کد</t>
  </si>
  <si>
    <t>تعداد سنی استان</t>
  </si>
  <si>
    <t>تهران‌</t>
  </si>
  <si>
    <t>البرز</t>
  </si>
  <si>
    <t>قزوين</t>
  </si>
  <si>
    <t>قم</t>
  </si>
  <si>
    <t>كاشان</t>
  </si>
  <si>
    <t>سمنان</t>
  </si>
  <si>
    <t>لرستان</t>
  </si>
  <si>
    <t>مركزي</t>
  </si>
  <si>
    <t>خراسان رضوي</t>
  </si>
  <si>
    <t>خراسان شمالي</t>
  </si>
  <si>
    <t>چهارمحال بختياري</t>
  </si>
  <si>
    <t>مازندران</t>
  </si>
  <si>
    <t>گیلان</t>
  </si>
  <si>
    <t>هرمزگان</t>
  </si>
  <si>
    <t>خراسان جنوبی</t>
  </si>
  <si>
    <t>آذربایجان غربی</t>
  </si>
  <si>
    <t>كرمانشاه</t>
  </si>
  <si>
    <t>گلستان</t>
  </si>
  <si>
    <t>كردستان</t>
  </si>
  <si>
    <t>فارس</t>
  </si>
  <si>
    <t>خروجی استان</t>
  </si>
  <si>
    <t>خروجی مذهب</t>
  </si>
  <si>
    <t>آرایه نهایی استان</t>
  </si>
  <si>
    <t>آرایه نهایی سنی</t>
  </si>
  <si>
    <t>آرایه نهایی ادنیس استان</t>
  </si>
  <si>
    <t>خروجی اندیس استان</t>
  </si>
  <si>
    <t>value</t>
  </si>
  <si>
    <t>نام استان</t>
  </si>
  <si>
    <t>copy</t>
  </si>
  <si>
    <t>اولویت</t>
  </si>
  <si>
    <t>'گیلان'</t>
  </si>
  <si>
    <t>['تهران‌','البرز','قزوين','قم','كاشان','سمنان','لرستان','مركزي','گیلان','خراسان رضوي','خراسان شمالي','اصفهان','چهارمحال بختياري','اهواز','مازندران','یزد','کرمان','خالی','اردبیل','تبریز','زنجان','زاهدان','هرمزگان','خراسان جنوبی','آذربایجان غربی','بوشهر','كرمانشاه','گلستان','همدان','كردستان','فارس']</t>
  </si>
  <si>
    <t>[[5244,400,360,1305,360,495,405,495,166],[5440,540],[4192,228],[2340],[1560],[1820],[1300],[0],[260],[1560],[520],[1560],[520],[1040],[1040],[520],[260],[1560],[835,465],[1300]]</t>
  </si>
  <si>
    <t>[[0,1,2,3,4,5,6,7,8],[9,10],[11,12],[13],[14],[15],[16],[17],[18],[19],[20],[21],[22],[23],[24],[25],[26],[27],[28,29],[30]]</t>
  </si>
  <si>
    <t>[[0,0,0,0,0,0,0,0,0],[0,0],[0,0],[0],[0],[0],[0],[0],[0],[0],[0],[1350],[0],[0],[300],[0],[0],[1350],[0,0],[0]]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</si>
</sst>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 Nazanin"/>
    </font>
    <font>
      <b/>
      <sz val="14"/>
      <color theme="0"/>
      <name val="B Nazanin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AEDA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3" fontId="2" fillId="7" borderId="0" xfId="0" applyNumberFormat="1" applyFont="1" applyFill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2" fillId="7" borderId="3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6" borderId="0" xfId="0" quotePrefix="1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A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6E38-7F5F-F64E-9638-4DA32A03E95C}">
  <dimension ref="A1:AY96"/>
  <sheetViews>
    <sheetView tabSelected="1" zoomScale="170" zoomScaleNormal="170" workbookViewId="0">
      <pane ySplit="1" topLeftCell="A20" activePane="bottomLeft" state="frozen"/>
      <selection pane="bottomLeft" activeCell="H40" sqref="H40"/>
    </sheetView>
  </sheetViews>
  <sheetFormatPr baseColWidth="10" defaultRowHeight="16" x14ac:dyDescent="0.2"/>
  <cols>
    <col min="1" max="1" width="7.5" style="7" bestFit="1" customWidth="1"/>
    <col min="2" max="2" width="5.5" style="7" bestFit="1" customWidth="1"/>
    <col min="3" max="3" width="8" style="7" bestFit="1" customWidth="1"/>
    <col min="4" max="4" width="7.5" style="7" bestFit="1" customWidth="1"/>
    <col min="5" max="5" width="8.33203125" style="7" bestFit="1" customWidth="1"/>
    <col min="6" max="6" width="16.5" style="7" bestFit="1" customWidth="1"/>
    <col min="7" max="7" width="16.5" style="7" hidden="1" customWidth="1"/>
    <col min="8" max="8" width="7.33203125" style="3" bestFit="1" customWidth="1"/>
    <col min="9" max="9" width="10.33203125" style="3" bestFit="1" customWidth="1"/>
    <col min="10" max="47" width="10.83203125" style="25"/>
    <col min="48" max="51" width="10.83203125" style="3"/>
    <col min="52" max="16384" width="10.83203125" style="7"/>
  </cols>
  <sheetData>
    <row r="1" spans="1:51" s="4" customFormat="1" ht="51" customHeight="1" x14ac:dyDescent="0.2">
      <c r="A1" s="5" t="s">
        <v>40</v>
      </c>
      <c r="B1" s="5" t="s">
        <v>46</v>
      </c>
      <c r="C1" s="5" t="s">
        <v>43</v>
      </c>
      <c r="D1" s="5" t="s">
        <v>45</v>
      </c>
      <c r="E1" s="5" t="s">
        <v>41</v>
      </c>
      <c r="F1" s="5" t="s">
        <v>42</v>
      </c>
      <c r="G1" s="5"/>
      <c r="H1" s="5" t="s">
        <v>44</v>
      </c>
      <c r="I1" s="5" t="s">
        <v>47</v>
      </c>
      <c r="J1" s="28"/>
      <c r="K1" s="29" t="s">
        <v>68</v>
      </c>
      <c r="L1" s="29"/>
      <c r="M1" s="29" t="s">
        <v>73</v>
      </c>
      <c r="N1" s="28"/>
      <c r="O1" s="29" t="s">
        <v>69</v>
      </c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8"/>
      <c r="AW1" s="8"/>
      <c r="AX1" s="8"/>
      <c r="AY1" s="8"/>
    </row>
    <row r="2" spans="1:51" x14ac:dyDescent="0.2">
      <c r="A2" s="1">
        <v>1</v>
      </c>
      <c r="B2" s="1" t="s">
        <v>0</v>
      </c>
      <c r="C2" s="1" t="s">
        <v>1</v>
      </c>
      <c r="D2" s="6">
        <v>25108</v>
      </c>
      <c r="E2" s="9">
        <v>0</v>
      </c>
      <c r="F2" s="9" t="str">
        <f>_xlfn.CONCAT("'",G2,"'")</f>
        <v>'تهران‌'</v>
      </c>
      <c r="G2" s="9" t="s">
        <v>48</v>
      </c>
      <c r="H2" s="10">
        <v>5244</v>
      </c>
      <c r="I2" s="10">
        <v>0</v>
      </c>
      <c r="J2" s="25" t="str">
        <f>_xlfn.TEXTJOIN(",",FALSE,H2:H10)</f>
        <v>5244,400,360,1305,360,495,405,495,166</v>
      </c>
      <c r="K2" s="25" t="str">
        <f>_xlfn.CONCAT("[",J2,"]")</f>
        <v>[5244,400,360,1305,360,495,405,495,166]</v>
      </c>
      <c r="L2" s="25" t="str">
        <f>_xlfn.TEXTJOIN(",",FALSE,E2:E10)</f>
        <v>0,1,2,3,4,5,6,7,8</v>
      </c>
      <c r="M2" s="25" t="str">
        <f>_xlfn.CONCAT("[",L2,"]")</f>
        <v>[0,1,2,3,4,5,6,7,8]</v>
      </c>
      <c r="N2" s="25" t="str">
        <f>_xlfn.TEXTJOIN(",",FALSE,I2:I10)</f>
        <v>0,0,0,0,0,0,0,0,0</v>
      </c>
      <c r="O2" s="25" t="str">
        <f>_xlfn.CONCAT("[",N2,"]")</f>
        <v>[0,0,0,0,0,0,0,0,0]</v>
      </c>
    </row>
    <row r="3" spans="1:51" x14ac:dyDescent="0.2">
      <c r="A3" s="1"/>
      <c r="B3" s="1"/>
      <c r="C3" s="1"/>
      <c r="D3" s="6"/>
      <c r="E3" s="9">
        <f>E2+1</f>
        <v>1</v>
      </c>
      <c r="F3" s="9" t="str">
        <f t="shared" ref="F3:F32" si="0">_xlfn.CONCAT("'",G3,"'")</f>
        <v>'البرز'</v>
      </c>
      <c r="G3" s="9" t="s">
        <v>49</v>
      </c>
      <c r="H3" s="10">
        <v>400</v>
      </c>
      <c r="I3" s="10">
        <v>0</v>
      </c>
    </row>
    <row r="4" spans="1:51" x14ac:dyDescent="0.2">
      <c r="A4" s="1"/>
      <c r="B4" s="1"/>
      <c r="C4" s="1"/>
      <c r="D4" s="6"/>
      <c r="E4" s="9">
        <f t="shared" ref="E4:E32" si="1">E3+1</f>
        <v>2</v>
      </c>
      <c r="F4" s="9" t="str">
        <f t="shared" si="0"/>
        <v>'قزوين'</v>
      </c>
      <c r="G4" s="9" t="s">
        <v>50</v>
      </c>
      <c r="H4" s="10">
        <v>360</v>
      </c>
      <c r="I4" s="10">
        <v>0</v>
      </c>
    </row>
    <row r="5" spans="1:51" x14ac:dyDescent="0.2">
      <c r="A5" s="1"/>
      <c r="B5" s="1"/>
      <c r="C5" s="1"/>
      <c r="D5" s="6"/>
      <c r="E5" s="9">
        <f t="shared" si="1"/>
        <v>3</v>
      </c>
      <c r="F5" s="9" t="str">
        <f t="shared" si="0"/>
        <v>'قم'</v>
      </c>
      <c r="G5" s="9" t="s">
        <v>51</v>
      </c>
      <c r="H5" s="10">
        <v>1305</v>
      </c>
      <c r="I5" s="10">
        <v>0</v>
      </c>
    </row>
    <row r="6" spans="1:51" x14ac:dyDescent="0.2">
      <c r="A6" s="1"/>
      <c r="B6" s="1"/>
      <c r="C6" s="1"/>
      <c r="D6" s="6"/>
      <c r="E6" s="9">
        <f t="shared" si="1"/>
        <v>4</v>
      </c>
      <c r="F6" s="9" t="str">
        <f t="shared" si="0"/>
        <v>'كاشان'</v>
      </c>
      <c r="G6" s="9" t="s">
        <v>52</v>
      </c>
      <c r="H6" s="10">
        <v>360</v>
      </c>
      <c r="I6" s="10">
        <v>0</v>
      </c>
    </row>
    <row r="7" spans="1:51" x14ac:dyDescent="0.2">
      <c r="A7" s="1"/>
      <c r="B7" s="1"/>
      <c r="C7" s="1"/>
      <c r="D7" s="6"/>
      <c r="E7" s="9">
        <f t="shared" si="1"/>
        <v>5</v>
      </c>
      <c r="F7" s="9" t="str">
        <f t="shared" si="0"/>
        <v>'سمنان'</v>
      </c>
      <c r="G7" s="9" t="s">
        <v>53</v>
      </c>
      <c r="H7" s="10">
        <v>495</v>
      </c>
      <c r="I7" s="10">
        <v>0</v>
      </c>
    </row>
    <row r="8" spans="1:51" x14ac:dyDescent="0.2">
      <c r="A8" s="1"/>
      <c r="B8" s="1"/>
      <c r="C8" s="1"/>
      <c r="D8" s="6"/>
      <c r="E8" s="9">
        <f t="shared" si="1"/>
        <v>6</v>
      </c>
      <c r="F8" s="9" t="str">
        <f t="shared" si="0"/>
        <v>'لرستان'</v>
      </c>
      <c r="G8" s="9" t="s">
        <v>54</v>
      </c>
      <c r="H8" s="10">
        <v>405</v>
      </c>
      <c r="I8" s="10">
        <v>0</v>
      </c>
    </row>
    <row r="9" spans="1:51" x14ac:dyDescent="0.2">
      <c r="A9" s="1"/>
      <c r="B9" s="1"/>
      <c r="C9" s="1"/>
      <c r="D9" s="6"/>
      <c r="E9" s="9">
        <f t="shared" si="1"/>
        <v>7</v>
      </c>
      <c r="F9" s="9" t="str">
        <f t="shared" si="0"/>
        <v>'مركزي'</v>
      </c>
      <c r="G9" s="9" t="s">
        <v>55</v>
      </c>
      <c r="H9" s="10">
        <v>495</v>
      </c>
      <c r="I9" s="10">
        <v>0</v>
      </c>
    </row>
    <row r="10" spans="1:51" x14ac:dyDescent="0.2">
      <c r="A10" s="1"/>
      <c r="B10" s="1"/>
      <c r="C10" s="1"/>
      <c r="D10" s="6"/>
      <c r="E10" s="9">
        <v>8</v>
      </c>
      <c r="F10" s="30" t="s">
        <v>78</v>
      </c>
      <c r="G10" s="9"/>
      <c r="H10" s="10">
        <v>166</v>
      </c>
      <c r="I10" s="10">
        <v>0</v>
      </c>
    </row>
    <row r="11" spans="1:51" s="15" customFormat="1" x14ac:dyDescent="0.2">
      <c r="A11" s="2">
        <f>A2+1</f>
        <v>2</v>
      </c>
      <c r="B11" s="2" t="s">
        <v>2</v>
      </c>
      <c r="C11" s="2" t="s">
        <v>3</v>
      </c>
      <c r="D11" s="11">
        <v>11184</v>
      </c>
      <c r="E11" s="12">
        <f>E10+1</f>
        <v>9</v>
      </c>
      <c r="F11" s="12" t="str">
        <f t="shared" si="0"/>
        <v>'خراسان رضوي'</v>
      </c>
      <c r="G11" s="12" t="s">
        <v>56</v>
      </c>
      <c r="H11" s="13">
        <v>5440</v>
      </c>
      <c r="I11" s="13">
        <v>0</v>
      </c>
      <c r="J11" s="25" t="str">
        <f>_xlfn.TEXTJOIN(",",FALSE,H11:H12)</f>
        <v>5440,540</v>
      </c>
      <c r="K11" s="25" t="str">
        <f>_xlfn.CONCAT("[",J11,"]")</f>
        <v>[5440,540]</v>
      </c>
      <c r="L11" s="25" t="str">
        <f>_xlfn.TEXTJOIN(",",FALSE,E11:E12)</f>
        <v>9,10</v>
      </c>
      <c r="M11" s="25" t="str">
        <f>_xlfn.CONCAT("[",L11,"]")</f>
        <v>[9,10]</v>
      </c>
      <c r="N11" s="25" t="str">
        <f>_xlfn.TEXTJOIN(",",FALSE,I11:I12)</f>
        <v>0,0</v>
      </c>
      <c r="O11" s="25" t="str">
        <f>_xlfn.CONCAT("[",N11,"]")</f>
        <v>[0,0]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14"/>
      <c r="AW11" s="14"/>
      <c r="AX11" s="14"/>
      <c r="AY11" s="14"/>
    </row>
    <row r="12" spans="1:51" x14ac:dyDescent="0.2">
      <c r="A12" s="1"/>
      <c r="B12" s="1"/>
      <c r="C12" s="1"/>
      <c r="D12" s="6"/>
      <c r="E12" s="9">
        <f t="shared" si="1"/>
        <v>10</v>
      </c>
      <c r="F12" s="9" t="str">
        <f t="shared" si="0"/>
        <v>'خراسان شمالي'</v>
      </c>
      <c r="G12" s="9" t="s">
        <v>57</v>
      </c>
      <c r="H12" s="10">
        <v>540</v>
      </c>
      <c r="I12" s="10">
        <v>0</v>
      </c>
    </row>
    <row r="13" spans="1:51" s="15" customFormat="1" x14ac:dyDescent="0.2">
      <c r="A13" s="2">
        <f>A11+1</f>
        <v>3</v>
      </c>
      <c r="B13" s="2" t="s">
        <v>4</v>
      </c>
      <c r="C13" s="2" t="s">
        <v>5</v>
      </c>
      <c r="D13" s="11">
        <v>8621</v>
      </c>
      <c r="E13" s="12">
        <f t="shared" si="1"/>
        <v>11</v>
      </c>
      <c r="F13" s="12" t="str">
        <f t="shared" si="0"/>
        <v>'اصفهان'</v>
      </c>
      <c r="G13" s="12" t="s">
        <v>5</v>
      </c>
      <c r="H13" s="13">
        <v>4192</v>
      </c>
      <c r="I13" s="13">
        <v>0</v>
      </c>
      <c r="J13" s="25" t="str">
        <f>_xlfn.TEXTJOIN(",",FALSE,H13:H14)</f>
        <v>4192,228</v>
      </c>
      <c r="K13" s="25" t="str">
        <f>_xlfn.CONCAT("[",J13,"]")</f>
        <v>[4192,228]</v>
      </c>
      <c r="L13" s="25" t="str">
        <f>_xlfn.TEXTJOIN(",",FALSE,E13:E14)</f>
        <v>11,12</v>
      </c>
      <c r="M13" s="25" t="str">
        <f>_xlfn.CONCAT("[",L13,"]")</f>
        <v>[11,12]</v>
      </c>
      <c r="N13" s="25" t="str">
        <f>_xlfn.TEXTJOIN(",",FALSE,I13:I14)</f>
        <v>0,0</v>
      </c>
      <c r="O13" s="25" t="str">
        <f>_xlfn.CONCAT("[",N13,"]")</f>
        <v>[0,0]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14"/>
      <c r="AW13" s="14"/>
      <c r="AX13" s="14"/>
      <c r="AY13" s="14"/>
    </row>
    <row r="14" spans="1:51" x14ac:dyDescent="0.2">
      <c r="A14" s="1"/>
      <c r="B14" s="1"/>
      <c r="C14" s="1"/>
      <c r="D14" s="6"/>
      <c r="E14" s="9">
        <f t="shared" si="1"/>
        <v>12</v>
      </c>
      <c r="F14" s="9" t="str">
        <f t="shared" si="0"/>
        <v>'چهارمحال بختياري'</v>
      </c>
      <c r="G14" s="9" t="s">
        <v>58</v>
      </c>
      <c r="H14" s="10">
        <v>228</v>
      </c>
      <c r="I14" s="10">
        <v>0</v>
      </c>
    </row>
    <row r="15" spans="1:51" s="15" customFormat="1" x14ac:dyDescent="0.2">
      <c r="A15" s="2">
        <f>A13+1</f>
        <v>4</v>
      </c>
      <c r="B15" s="2" t="s">
        <v>6</v>
      </c>
      <c r="C15" s="2" t="s">
        <v>7</v>
      </c>
      <c r="D15" s="11">
        <v>4194</v>
      </c>
      <c r="E15" s="12">
        <f t="shared" si="1"/>
        <v>13</v>
      </c>
      <c r="F15" s="12" t="str">
        <f t="shared" si="0"/>
        <v>'اهواز'</v>
      </c>
      <c r="G15" s="12" t="s">
        <v>7</v>
      </c>
      <c r="H15" s="13">
        <v>2340</v>
      </c>
      <c r="I15" s="13">
        <v>0</v>
      </c>
      <c r="J15" s="25" t="str">
        <f>_xlfn.TEXTJOIN(",",FALSE,H15)</f>
        <v>2340</v>
      </c>
      <c r="K15" s="25" t="str">
        <f>_xlfn.CONCAT("[",J15,"]")</f>
        <v>[2340]</v>
      </c>
      <c r="L15" s="25">
        <f t="shared" ref="L15:L27" si="2">E15</f>
        <v>13</v>
      </c>
      <c r="M15" s="25" t="str">
        <f>_xlfn.CONCAT("[",L15,"]")</f>
        <v>[13]</v>
      </c>
      <c r="N15" s="25" t="str">
        <f>_xlfn.TEXTJOIN(",",FALSE,I15)</f>
        <v>0</v>
      </c>
      <c r="O15" s="25" t="str">
        <f>_xlfn.CONCAT("[",N15,"]")</f>
        <v>[0]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14"/>
      <c r="AW15" s="14"/>
      <c r="AX15" s="14"/>
      <c r="AY15" s="14"/>
    </row>
    <row r="16" spans="1:51" s="15" customFormat="1" x14ac:dyDescent="0.2">
      <c r="A16" s="2">
        <f>A15+1</f>
        <v>5</v>
      </c>
      <c r="B16" s="2" t="s">
        <v>8</v>
      </c>
      <c r="C16" s="2" t="s">
        <v>9</v>
      </c>
      <c r="D16" s="11">
        <v>4660</v>
      </c>
      <c r="E16" s="12">
        <f t="shared" si="1"/>
        <v>14</v>
      </c>
      <c r="F16" s="12" t="str">
        <f t="shared" si="0"/>
        <v>'مازندران'</v>
      </c>
      <c r="G16" s="12" t="s">
        <v>59</v>
      </c>
      <c r="H16" s="13">
        <v>1560</v>
      </c>
      <c r="I16" s="13">
        <v>0</v>
      </c>
      <c r="J16" s="25" t="str">
        <f t="shared" ref="J16:J27" si="3">_xlfn.TEXTJOIN(",",FALSE,H16)</f>
        <v>1560</v>
      </c>
      <c r="K16" s="25" t="str">
        <f t="shared" ref="K16:K27" si="4">_xlfn.CONCAT("[",J16,"]")</f>
        <v>[1560]</v>
      </c>
      <c r="L16" s="25">
        <f t="shared" si="2"/>
        <v>14</v>
      </c>
      <c r="M16" s="25" t="str">
        <f t="shared" ref="M16:M27" si="5">_xlfn.CONCAT("[",L16,"]")</f>
        <v>[14]</v>
      </c>
      <c r="N16" s="25" t="str">
        <f t="shared" ref="N16:N27" si="6">_xlfn.TEXTJOIN(",",FALSE,I16)</f>
        <v>0</v>
      </c>
      <c r="O16" s="25" t="str">
        <f t="shared" ref="O16:O27" si="7">_xlfn.CONCAT("[",N16,"]")</f>
        <v>[0]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14"/>
      <c r="AW16" s="14"/>
      <c r="AX16" s="14"/>
      <c r="AY16" s="14"/>
    </row>
    <row r="17" spans="1:51" s="15" customFormat="1" x14ac:dyDescent="0.2">
      <c r="A17" s="2">
        <f>A16+1</f>
        <v>6</v>
      </c>
      <c r="B17" s="2" t="s">
        <v>10</v>
      </c>
      <c r="C17" s="2" t="s">
        <v>11</v>
      </c>
      <c r="D17" s="11">
        <v>3728</v>
      </c>
      <c r="E17" s="12">
        <f t="shared" si="1"/>
        <v>15</v>
      </c>
      <c r="F17" s="12" t="str">
        <f t="shared" si="0"/>
        <v>'یزد'</v>
      </c>
      <c r="G17" s="12" t="s">
        <v>11</v>
      </c>
      <c r="H17" s="13">
        <v>1820</v>
      </c>
      <c r="I17" s="13">
        <v>0</v>
      </c>
      <c r="J17" s="25" t="str">
        <f t="shared" si="3"/>
        <v>1820</v>
      </c>
      <c r="K17" s="25" t="str">
        <f t="shared" si="4"/>
        <v>[1820]</v>
      </c>
      <c r="L17" s="25">
        <f t="shared" si="2"/>
        <v>15</v>
      </c>
      <c r="M17" s="25" t="str">
        <f t="shared" si="5"/>
        <v>[15]</v>
      </c>
      <c r="N17" s="25" t="str">
        <f t="shared" si="6"/>
        <v>0</v>
      </c>
      <c r="O17" s="25" t="str">
        <f t="shared" si="7"/>
        <v>[0]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14"/>
      <c r="AW17" s="14"/>
      <c r="AX17" s="14"/>
      <c r="AY17" s="14"/>
    </row>
    <row r="18" spans="1:51" s="15" customFormat="1" x14ac:dyDescent="0.2">
      <c r="A18" s="2">
        <f t="shared" ref="A18:A30" si="8">A17+1</f>
        <v>7</v>
      </c>
      <c r="B18" s="2" t="s">
        <v>12</v>
      </c>
      <c r="C18" s="2" t="s">
        <v>13</v>
      </c>
      <c r="D18" s="11">
        <v>3029</v>
      </c>
      <c r="E18" s="12">
        <f t="shared" si="1"/>
        <v>16</v>
      </c>
      <c r="F18" s="12" t="str">
        <f t="shared" si="0"/>
        <v>'کرمان'</v>
      </c>
      <c r="G18" s="12" t="s">
        <v>13</v>
      </c>
      <c r="H18" s="13">
        <v>1300</v>
      </c>
      <c r="I18" s="13">
        <v>0</v>
      </c>
      <c r="J18" s="25" t="str">
        <f t="shared" si="3"/>
        <v>1300</v>
      </c>
      <c r="K18" s="25" t="str">
        <f t="shared" si="4"/>
        <v>[1300]</v>
      </c>
      <c r="L18" s="25">
        <f t="shared" si="2"/>
        <v>16</v>
      </c>
      <c r="M18" s="25" t="str">
        <f t="shared" si="5"/>
        <v>[16]</v>
      </c>
      <c r="N18" s="25" t="str">
        <f t="shared" si="6"/>
        <v>0</v>
      </c>
      <c r="O18" s="25" t="str">
        <f t="shared" si="7"/>
        <v>[0]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14"/>
      <c r="AW18" s="14"/>
      <c r="AX18" s="14"/>
      <c r="AY18" s="14"/>
    </row>
    <row r="19" spans="1:51" s="15" customFormat="1" x14ac:dyDescent="0.2">
      <c r="A19" s="2">
        <f t="shared" si="8"/>
        <v>8</v>
      </c>
      <c r="B19" s="2" t="s">
        <v>14</v>
      </c>
      <c r="C19" s="2" t="s">
        <v>15</v>
      </c>
      <c r="D19" s="11">
        <v>699</v>
      </c>
      <c r="E19" s="12">
        <v>17</v>
      </c>
      <c r="F19" s="12" t="str">
        <f>_xlfn.CONCAT("'","خالی","'")</f>
        <v>'خالی'</v>
      </c>
      <c r="G19" s="12" t="s">
        <v>60</v>
      </c>
      <c r="H19" s="13">
        <v>0</v>
      </c>
      <c r="I19" s="13">
        <v>0</v>
      </c>
      <c r="J19" s="25" t="str">
        <f t="shared" si="3"/>
        <v>0</v>
      </c>
      <c r="K19" s="25" t="str">
        <f t="shared" si="4"/>
        <v>[0]</v>
      </c>
      <c r="L19" s="25">
        <f t="shared" si="2"/>
        <v>17</v>
      </c>
      <c r="M19" s="25" t="str">
        <f t="shared" si="5"/>
        <v>[17]</v>
      </c>
      <c r="N19" s="25" t="str">
        <f t="shared" si="6"/>
        <v>0</v>
      </c>
      <c r="O19" s="25" t="str">
        <f t="shared" si="7"/>
        <v>[0]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14"/>
      <c r="AW19" s="14"/>
      <c r="AX19" s="14"/>
      <c r="AY19" s="14"/>
    </row>
    <row r="20" spans="1:51" s="15" customFormat="1" x14ac:dyDescent="0.2">
      <c r="A20" s="2">
        <f t="shared" si="8"/>
        <v>9</v>
      </c>
      <c r="B20" s="2" t="s">
        <v>16</v>
      </c>
      <c r="C20" s="2" t="s">
        <v>17</v>
      </c>
      <c r="D20" s="11">
        <v>699</v>
      </c>
      <c r="E20" s="12">
        <f t="shared" si="1"/>
        <v>18</v>
      </c>
      <c r="F20" s="12" t="str">
        <f t="shared" si="0"/>
        <v>'اردبیل'</v>
      </c>
      <c r="G20" s="12" t="s">
        <v>17</v>
      </c>
      <c r="H20" s="13">
        <v>260</v>
      </c>
      <c r="I20" s="13">
        <v>0</v>
      </c>
      <c r="J20" s="25" t="str">
        <f t="shared" si="3"/>
        <v>260</v>
      </c>
      <c r="K20" s="25" t="str">
        <f t="shared" si="4"/>
        <v>[260]</v>
      </c>
      <c r="L20" s="25">
        <f t="shared" si="2"/>
        <v>18</v>
      </c>
      <c r="M20" s="25" t="str">
        <f t="shared" si="5"/>
        <v>[18]</v>
      </c>
      <c r="N20" s="25" t="str">
        <f t="shared" si="6"/>
        <v>0</v>
      </c>
      <c r="O20" s="25" t="str">
        <f t="shared" si="7"/>
        <v>[0]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14"/>
      <c r="AW20" s="14"/>
      <c r="AX20" s="14"/>
      <c r="AY20" s="14"/>
    </row>
    <row r="21" spans="1:51" s="15" customFormat="1" x14ac:dyDescent="0.2">
      <c r="A21" s="2">
        <f t="shared" si="8"/>
        <v>10</v>
      </c>
      <c r="B21" s="2" t="s">
        <v>18</v>
      </c>
      <c r="C21" s="2" t="s">
        <v>19</v>
      </c>
      <c r="D21" s="11">
        <v>4427</v>
      </c>
      <c r="E21" s="12">
        <f t="shared" si="1"/>
        <v>19</v>
      </c>
      <c r="F21" s="12" t="str">
        <f t="shared" si="0"/>
        <v>'تبریز'</v>
      </c>
      <c r="G21" s="12" t="s">
        <v>19</v>
      </c>
      <c r="H21" s="13">
        <v>1560</v>
      </c>
      <c r="I21" s="13">
        <v>0</v>
      </c>
      <c r="J21" s="25" t="str">
        <f t="shared" si="3"/>
        <v>1560</v>
      </c>
      <c r="K21" s="25" t="str">
        <f t="shared" si="4"/>
        <v>[1560]</v>
      </c>
      <c r="L21" s="25">
        <f t="shared" si="2"/>
        <v>19</v>
      </c>
      <c r="M21" s="25" t="str">
        <f t="shared" si="5"/>
        <v>[19]</v>
      </c>
      <c r="N21" s="25" t="str">
        <f t="shared" si="6"/>
        <v>0</v>
      </c>
      <c r="O21" s="25" t="str">
        <f t="shared" si="7"/>
        <v>[0]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14"/>
      <c r="AW21" s="14"/>
      <c r="AX21" s="14"/>
      <c r="AY21" s="14"/>
    </row>
    <row r="22" spans="1:51" s="15" customFormat="1" x14ac:dyDescent="0.2">
      <c r="A22" s="2">
        <f t="shared" si="8"/>
        <v>11</v>
      </c>
      <c r="B22" s="2" t="s">
        <v>20</v>
      </c>
      <c r="C22" s="2" t="s">
        <v>21</v>
      </c>
      <c r="D22" s="11">
        <v>1165</v>
      </c>
      <c r="E22" s="12">
        <f t="shared" si="1"/>
        <v>20</v>
      </c>
      <c r="F22" s="12" t="str">
        <f t="shared" si="0"/>
        <v>'زنجان'</v>
      </c>
      <c r="G22" s="12" t="s">
        <v>21</v>
      </c>
      <c r="H22" s="13">
        <v>520</v>
      </c>
      <c r="I22" s="13">
        <v>0</v>
      </c>
      <c r="J22" s="25" t="str">
        <f t="shared" si="3"/>
        <v>520</v>
      </c>
      <c r="K22" s="25" t="str">
        <f t="shared" si="4"/>
        <v>[520]</v>
      </c>
      <c r="L22" s="25">
        <f t="shared" si="2"/>
        <v>20</v>
      </c>
      <c r="M22" s="25" t="str">
        <f t="shared" si="5"/>
        <v>[20]</v>
      </c>
      <c r="N22" s="25" t="str">
        <f t="shared" si="6"/>
        <v>0</v>
      </c>
      <c r="O22" s="25" t="str">
        <f t="shared" si="7"/>
        <v>[0]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14"/>
      <c r="AW22" s="14"/>
      <c r="AX22" s="14"/>
      <c r="AY22" s="14"/>
    </row>
    <row r="23" spans="1:51" s="21" customFormat="1" x14ac:dyDescent="0.2">
      <c r="A23" s="16">
        <f t="shared" si="8"/>
        <v>12</v>
      </c>
      <c r="B23" s="16" t="s">
        <v>22</v>
      </c>
      <c r="C23" s="16" t="s">
        <v>23</v>
      </c>
      <c r="D23" s="17">
        <v>1631</v>
      </c>
      <c r="E23" s="18">
        <f t="shared" si="1"/>
        <v>21</v>
      </c>
      <c r="F23" s="18" t="str">
        <f t="shared" si="0"/>
        <v>'زاهدان'</v>
      </c>
      <c r="G23" s="18" t="s">
        <v>23</v>
      </c>
      <c r="H23" s="13">
        <v>1560</v>
      </c>
      <c r="I23" s="13">
        <v>1350</v>
      </c>
      <c r="J23" s="25" t="str">
        <f t="shared" si="3"/>
        <v>1560</v>
      </c>
      <c r="K23" s="25" t="str">
        <f t="shared" si="4"/>
        <v>[1560]</v>
      </c>
      <c r="L23" s="25">
        <f t="shared" si="2"/>
        <v>21</v>
      </c>
      <c r="M23" s="25" t="str">
        <f t="shared" si="5"/>
        <v>[21]</v>
      </c>
      <c r="N23" s="25" t="str">
        <f t="shared" si="6"/>
        <v>1350</v>
      </c>
      <c r="O23" s="25" t="str">
        <f t="shared" si="7"/>
        <v>[1350]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0"/>
      <c r="AW23" s="20"/>
      <c r="AX23" s="20"/>
      <c r="AY23" s="20"/>
    </row>
    <row r="24" spans="1:51" s="15" customFormat="1" x14ac:dyDescent="0.2">
      <c r="A24" s="2">
        <f t="shared" si="8"/>
        <v>13</v>
      </c>
      <c r="B24" s="2" t="s">
        <v>24</v>
      </c>
      <c r="C24" s="2" t="s">
        <v>25</v>
      </c>
      <c r="D24" s="11">
        <v>932</v>
      </c>
      <c r="E24" s="12">
        <f t="shared" si="1"/>
        <v>22</v>
      </c>
      <c r="F24" s="12" t="str">
        <f t="shared" si="0"/>
        <v>'هرمزگان'</v>
      </c>
      <c r="G24" s="12" t="s">
        <v>61</v>
      </c>
      <c r="H24" s="13">
        <v>520</v>
      </c>
      <c r="I24" s="13">
        <v>0</v>
      </c>
      <c r="J24" s="25" t="str">
        <f t="shared" si="3"/>
        <v>520</v>
      </c>
      <c r="K24" s="25" t="str">
        <f t="shared" si="4"/>
        <v>[520]</v>
      </c>
      <c r="L24" s="25">
        <f t="shared" si="2"/>
        <v>22</v>
      </c>
      <c r="M24" s="25" t="str">
        <f t="shared" si="5"/>
        <v>[22]</v>
      </c>
      <c r="N24" s="25" t="str">
        <f t="shared" si="6"/>
        <v>0</v>
      </c>
      <c r="O24" s="25" t="str">
        <f t="shared" si="7"/>
        <v>[0]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14"/>
      <c r="AW24" s="14"/>
      <c r="AX24" s="14"/>
      <c r="AY24" s="14"/>
    </row>
    <row r="25" spans="1:51" s="15" customFormat="1" x14ac:dyDescent="0.2">
      <c r="A25" s="2">
        <f t="shared" si="8"/>
        <v>14</v>
      </c>
      <c r="B25" s="2" t="s">
        <v>26</v>
      </c>
      <c r="C25" s="2" t="s">
        <v>27</v>
      </c>
      <c r="D25" s="11">
        <v>2097</v>
      </c>
      <c r="E25" s="12">
        <f t="shared" si="1"/>
        <v>23</v>
      </c>
      <c r="F25" s="12" t="str">
        <f t="shared" si="0"/>
        <v>'خراسان جنوبی'</v>
      </c>
      <c r="G25" s="12" t="s">
        <v>62</v>
      </c>
      <c r="H25" s="13">
        <v>1040</v>
      </c>
      <c r="I25" s="13">
        <v>0</v>
      </c>
      <c r="J25" s="25" t="str">
        <f t="shared" si="3"/>
        <v>1040</v>
      </c>
      <c r="K25" s="25" t="str">
        <f t="shared" si="4"/>
        <v>[1040]</v>
      </c>
      <c r="L25" s="25">
        <f t="shared" si="2"/>
        <v>23</v>
      </c>
      <c r="M25" s="25" t="str">
        <f t="shared" si="5"/>
        <v>[23]</v>
      </c>
      <c r="N25" s="25" t="str">
        <f t="shared" si="6"/>
        <v>0</v>
      </c>
      <c r="O25" s="25" t="str">
        <f t="shared" si="7"/>
        <v>[0]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14"/>
      <c r="AW25" s="14"/>
      <c r="AX25" s="14"/>
      <c r="AY25" s="14"/>
    </row>
    <row r="26" spans="1:51" s="15" customFormat="1" x14ac:dyDescent="0.2">
      <c r="A26" s="2">
        <f t="shared" si="8"/>
        <v>15</v>
      </c>
      <c r="B26" s="2" t="s">
        <v>28</v>
      </c>
      <c r="C26" s="2" t="s">
        <v>29</v>
      </c>
      <c r="D26" s="11">
        <v>2796</v>
      </c>
      <c r="E26" s="12">
        <f t="shared" si="1"/>
        <v>24</v>
      </c>
      <c r="F26" s="12" t="str">
        <f t="shared" si="0"/>
        <v>'آذربایجان غربی'</v>
      </c>
      <c r="G26" s="12" t="s">
        <v>63</v>
      </c>
      <c r="H26" s="13">
        <v>1040</v>
      </c>
      <c r="I26" s="13">
        <v>300</v>
      </c>
      <c r="J26" s="25" t="str">
        <f t="shared" si="3"/>
        <v>1040</v>
      </c>
      <c r="K26" s="25" t="str">
        <f t="shared" si="4"/>
        <v>[1040]</v>
      </c>
      <c r="L26" s="25">
        <f t="shared" si="2"/>
        <v>24</v>
      </c>
      <c r="M26" s="25" t="str">
        <f t="shared" si="5"/>
        <v>[24]</v>
      </c>
      <c r="N26" s="25" t="str">
        <f t="shared" si="6"/>
        <v>300</v>
      </c>
      <c r="O26" s="25" t="str">
        <f t="shared" si="7"/>
        <v>[300]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14"/>
      <c r="AW26" s="14"/>
      <c r="AX26" s="14"/>
      <c r="AY26" s="14"/>
    </row>
    <row r="27" spans="1:51" s="15" customFormat="1" x14ac:dyDescent="0.2">
      <c r="A27" s="2">
        <f t="shared" si="8"/>
        <v>16</v>
      </c>
      <c r="B27" s="2" t="s">
        <v>30</v>
      </c>
      <c r="C27" s="2" t="s">
        <v>31</v>
      </c>
      <c r="D27" s="11">
        <v>1165</v>
      </c>
      <c r="E27" s="12">
        <f t="shared" si="1"/>
        <v>25</v>
      </c>
      <c r="F27" s="12" t="str">
        <f t="shared" si="0"/>
        <v>'بوشهر'</v>
      </c>
      <c r="G27" s="12" t="s">
        <v>31</v>
      </c>
      <c r="H27" s="13">
        <v>520</v>
      </c>
      <c r="I27" s="13">
        <v>0</v>
      </c>
      <c r="J27" s="25" t="str">
        <f t="shared" si="3"/>
        <v>520</v>
      </c>
      <c r="K27" s="25" t="str">
        <f t="shared" si="4"/>
        <v>[520]</v>
      </c>
      <c r="L27" s="25">
        <f t="shared" si="2"/>
        <v>25</v>
      </c>
      <c r="M27" s="25" t="str">
        <f t="shared" si="5"/>
        <v>[25]</v>
      </c>
      <c r="N27" s="25" t="str">
        <f t="shared" si="6"/>
        <v>0</v>
      </c>
      <c r="O27" s="25" t="str">
        <f t="shared" si="7"/>
        <v>[0]</v>
      </c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14"/>
      <c r="AW27" s="14"/>
      <c r="AX27" s="14"/>
      <c r="AY27" s="14"/>
    </row>
    <row r="28" spans="1:51" s="15" customFormat="1" x14ac:dyDescent="0.2">
      <c r="A28" s="2">
        <f t="shared" si="8"/>
        <v>17</v>
      </c>
      <c r="B28" s="2" t="s">
        <v>32</v>
      </c>
      <c r="C28" s="2" t="s">
        <v>33</v>
      </c>
      <c r="D28" s="11">
        <v>932</v>
      </c>
      <c r="E28" s="12">
        <f t="shared" si="1"/>
        <v>26</v>
      </c>
      <c r="F28" s="12" t="str">
        <f t="shared" si="0"/>
        <v>'كرمانشاه'</v>
      </c>
      <c r="G28" s="12" t="s">
        <v>64</v>
      </c>
      <c r="H28" s="13">
        <v>260</v>
      </c>
      <c r="I28" s="13">
        <v>0</v>
      </c>
      <c r="J28" s="25" t="str">
        <f>_xlfn.TEXTJOIN(",",FALSE,H28:H28)</f>
        <v>260</v>
      </c>
      <c r="K28" s="25" t="str">
        <f>_xlfn.CONCAT("[",J28,"]")</f>
        <v>[260]</v>
      </c>
      <c r="L28" s="25" t="str">
        <f>_xlfn.TEXTJOIN(",",FALSE,E28:E28)</f>
        <v>26</v>
      </c>
      <c r="M28" s="25" t="str">
        <f>_xlfn.CONCAT("[",L28,"]")</f>
        <v>[26]</v>
      </c>
      <c r="N28" s="25" t="str">
        <f>_xlfn.TEXTJOIN(",",FALSE,I28:I28)</f>
        <v>0</v>
      </c>
      <c r="O28" s="25" t="str">
        <f>_xlfn.CONCAT("[",N28,"]")</f>
        <v>[0]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14"/>
      <c r="AW28" s="14"/>
      <c r="AX28" s="14"/>
      <c r="AY28" s="14"/>
    </row>
    <row r="29" spans="1:51" s="15" customFormat="1" x14ac:dyDescent="0.2">
      <c r="A29" s="2">
        <f>A28+1</f>
        <v>18</v>
      </c>
      <c r="B29" s="2" t="s">
        <v>34</v>
      </c>
      <c r="C29" s="2" t="s">
        <v>35</v>
      </c>
      <c r="D29" s="11">
        <v>2563</v>
      </c>
      <c r="E29" s="12">
        <f t="shared" si="1"/>
        <v>27</v>
      </c>
      <c r="F29" s="12" t="str">
        <f t="shared" si="0"/>
        <v>'گلستان'</v>
      </c>
      <c r="G29" s="12" t="s">
        <v>65</v>
      </c>
      <c r="H29" s="19">
        <v>1560</v>
      </c>
      <c r="I29" s="19">
        <v>1350</v>
      </c>
      <c r="J29" s="25" t="str">
        <f>_xlfn.TEXTJOIN(",",FALSE,H29)</f>
        <v>1560</v>
      </c>
      <c r="K29" s="25" t="str">
        <f>_xlfn.CONCAT("[",J29,"]")</f>
        <v>[1560]</v>
      </c>
      <c r="L29" s="25" t="str">
        <f>_xlfn.TEXTJOIN(",",FALSE,E29)</f>
        <v>27</v>
      </c>
      <c r="M29" s="25" t="str">
        <f>_xlfn.CONCAT("[",L29,"]")</f>
        <v>[27]</v>
      </c>
      <c r="N29" s="25" t="str">
        <f>_xlfn.TEXTJOIN(",",FALSE,I29)</f>
        <v>1350</v>
      </c>
      <c r="O29" s="25" t="str">
        <f>_xlfn.CONCAT("[",N29,"]")</f>
        <v>[1350]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14"/>
      <c r="AW29" s="14"/>
      <c r="AX29" s="14"/>
      <c r="AY29" s="14"/>
    </row>
    <row r="30" spans="1:51" s="15" customFormat="1" x14ac:dyDescent="0.2">
      <c r="A30" s="2">
        <f t="shared" si="8"/>
        <v>19</v>
      </c>
      <c r="B30" s="2" t="s">
        <v>36</v>
      </c>
      <c r="C30" s="2" t="s">
        <v>37</v>
      </c>
      <c r="D30" s="11">
        <v>4194</v>
      </c>
      <c r="E30" s="12">
        <f t="shared" si="1"/>
        <v>28</v>
      </c>
      <c r="F30" s="12" t="str">
        <f t="shared" si="0"/>
        <v>'همدان'</v>
      </c>
      <c r="G30" s="12" t="s">
        <v>37</v>
      </c>
      <c r="H30" s="13">
        <v>835</v>
      </c>
      <c r="I30" s="13">
        <v>0</v>
      </c>
      <c r="J30" s="25" t="str">
        <f>_xlfn.TEXTJOIN(",",FALSE,H30:H31)</f>
        <v>835,465</v>
      </c>
      <c r="K30" s="25" t="str">
        <f>_xlfn.CONCAT("[",J30,"]")</f>
        <v>[835,465]</v>
      </c>
      <c r="L30" s="25" t="str">
        <f>_xlfn.TEXTJOIN(",",FALSE,E30:E31)</f>
        <v>28,29</v>
      </c>
      <c r="M30" s="25" t="str">
        <f>_xlfn.CONCAT("[",L30,"]")</f>
        <v>[28,29]</v>
      </c>
      <c r="N30" s="25" t="str">
        <f>_xlfn.TEXTJOIN(",",FALSE,I30:I31)</f>
        <v>0,0</v>
      </c>
      <c r="O30" s="25" t="str">
        <f>_xlfn.CONCAT("[",N30,"]")</f>
        <v>[0,0]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14"/>
      <c r="AW30" s="14"/>
      <c r="AX30" s="14"/>
      <c r="AY30" s="14"/>
    </row>
    <row r="31" spans="1:51" s="26" customFormat="1" x14ac:dyDescent="0.2">
      <c r="A31" s="22"/>
      <c r="B31" s="22"/>
      <c r="C31" s="22"/>
      <c r="D31" s="23"/>
      <c r="E31" s="9">
        <f t="shared" si="1"/>
        <v>29</v>
      </c>
      <c r="F31" s="24" t="str">
        <f t="shared" si="0"/>
        <v>'كردستان'</v>
      </c>
      <c r="G31" s="24" t="s">
        <v>66</v>
      </c>
      <c r="H31" s="27">
        <v>465</v>
      </c>
      <c r="I31" s="27">
        <v>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</row>
    <row r="32" spans="1:51" s="15" customFormat="1" x14ac:dyDescent="0.2">
      <c r="A32" s="2">
        <f>A30+1</f>
        <v>20</v>
      </c>
      <c r="B32" s="2" t="s">
        <v>38</v>
      </c>
      <c r="C32" s="2" t="s">
        <v>39</v>
      </c>
      <c r="D32" s="11">
        <v>3728</v>
      </c>
      <c r="E32" s="12">
        <f t="shared" si="1"/>
        <v>30</v>
      </c>
      <c r="F32" s="12" t="str">
        <f t="shared" si="0"/>
        <v>'فارس'</v>
      </c>
      <c r="G32" s="12" t="s">
        <v>67</v>
      </c>
      <c r="H32" s="13">
        <v>1300</v>
      </c>
      <c r="I32" s="13">
        <v>0</v>
      </c>
      <c r="J32" s="25" t="str">
        <f>_xlfn.TEXTJOIN(",",FALSE,H32)</f>
        <v>1300</v>
      </c>
      <c r="K32" s="25" t="str">
        <f>_xlfn.CONCAT("[",J32,"]")</f>
        <v>[1300]</v>
      </c>
      <c r="L32" s="25" t="str">
        <f>_xlfn.TEXTJOIN(",",FALSE,E32:E32)</f>
        <v>30</v>
      </c>
      <c r="M32" s="25" t="str">
        <f>_xlfn.CONCAT("[",L32,"]")</f>
        <v>[30]</v>
      </c>
      <c r="N32" s="25" t="str">
        <f>_xlfn.TEXTJOIN(",",FALSE,I32:I32)</f>
        <v>0</v>
      </c>
      <c r="O32" s="25" t="str">
        <f>_xlfn.CONCAT("[",N32,"]")</f>
        <v>[0]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14"/>
      <c r="AW32" s="14"/>
      <c r="AX32" s="14"/>
      <c r="AY32" s="14"/>
    </row>
    <row r="33" spans="4:47" s="14" customFormat="1" x14ac:dyDescent="0.2">
      <c r="D33" s="14" t="s">
        <v>70</v>
      </c>
      <c r="J33" s="25"/>
      <c r="K33" s="25" t="str">
        <f>_xlfn.CONCAT("[",_xlfn.TEXTJOIN(",",TRUE,K2:K32),"]")</f>
        <v>[[5244,400,360,1305,360,495,405,495,166],[5440,540],[4192,228],[2340],[1560],[1820],[1300],[0],[260],[1560],[520],[1560],[520],[1040],[1040],[520],[260],[1560],[835,465],[1300]]</v>
      </c>
      <c r="L33" s="25"/>
      <c r="M33" s="25"/>
      <c r="N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</row>
    <row r="34" spans="4:47" s="3" customFormat="1" x14ac:dyDescent="0.2">
      <c r="D34" s="3" t="s">
        <v>72</v>
      </c>
      <c r="J34" s="25"/>
      <c r="K34" s="25"/>
      <c r="L34" s="25"/>
      <c r="M34" s="25" t="str">
        <f>_xlfn.CONCAT("[",_xlfn.TEXTJOIN(",",TRUE,M2:M32),"]")</f>
        <v>[[0,1,2,3,4,5,6,7,8],[9,10],[11,12],[13],[14],[15],[16],[17],[18],[19],[20],[21],[22],[23],[24],[25],[26],[27],[28,29],[30]]</v>
      </c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</row>
    <row r="35" spans="4:47" s="3" customFormat="1" x14ac:dyDescent="0.2">
      <c r="D35" s="3" t="s">
        <v>71</v>
      </c>
      <c r="J35" s="25"/>
      <c r="K35" s="25"/>
      <c r="L35" s="25"/>
      <c r="M35" s="25"/>
      <c r="N35" s="25"/>
      <c r="O35" s="25" t="str">
        <f>_xlfn.CONCAT("[",_xlfn.TEXTJOIN(",",TRUE,O2:O32),"]")</f>
        <v>[[0,0,0,0,0,0,0,0,0],[0,0],[0,0],[0],[0],[0],[0],[0],[0],[0],[0],[1350],[0],[0],[300],[0],[0],[1350],[0,0],[0]]</v>
      </c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spans="4:47" s="3" customFormat="1" x14ac:dyDescent="0.2"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</row>
    <row r="37" spans="4:47" s="3" customFormat="1" x14ac:dyDescent="0.2">
      <c r="D37" s="3" t="s">
        <v>74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</row>
    <row r="38" spans="4:47" s="3" customFormat="1" x14ac:dyDescent="0.2">
      <c r="D38" s="14" t="s">
        <v>70</v>
      </c>
      <c r="F38" s="3" t="s">
        <v>76</v>
      </c>
      <c r="H38" s="31" t="s">
        <v>81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</row>
    <row r="39" spans="4:47" s="3" customFormat="1" x14ac:dyDescent="0.2">
      <c r="D39" s="3" t="s">
        <v>72</v>
      </c>
      <c r="F39" s="3" t="s">
        <v>76</v>
      </c>
      <c r="H39" s="31" t="s">
        <v>80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</row>
    <row r="40" spans="4:47" s="3" customFormat="1" x14ac:dyDescent="0.2">
      <c r="D40" s="3" t="s">
        <v>71</v>
      </c>
      <c r="F40" s="3" t="s">
        <v>76</v>
      </c>
      <c r="H40" s="31" t="s">
        <v>82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</row>
    <row r="41" spans="4:47" s="3" customFormat="1" x14ac:dyDescent="0.2"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</row>
    <row r="42" spans="4:47" s="3" customFormat="1" x14ac:dyDescent="0.2"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</row>
    <row r="43" spans="4:47" s="3" customFormat="1" x14ac:dyDescent="0.2">
      <c r="D43" s="3" t="s">
        <v>75</v>
      </c>
      <c r="H43" s="31" t="str">
        <f>_xlfn.CONCAT("[",_xlfn.TEXTJOIN(",",TRUE,F2:F32),"]")</f>
        <v>['تهران‌','البرز','قزوين','قم','كاشان','سمنان','لرستان','مركزي','گیلان','خراسان رضوي','خراسان شمالي','اصفهان','چهارمحال بختياري','اهواز','مازندران','یزد','کرمان','خالی','اردبیل','تبریز','زنجان','زاهدان','هرمزگان','خراسان جنوبی','آذربایجان غربی','بوشهر','كرمانشاه','گلستان','همدان','كردستان','فارس']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</row>
    <row r="44" spans="4:47" s="3" customFormat="1" x14ac:dyDescent="0.2">
      <c r="F44" s="3" t="s">
        <v>76</v>
      </c>
      <c r="H44" s="31" t="s">
        <v>79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</row>
    <row r="45" spans="4:47" s="3" customFormat="1" x14ac:dyDescent="0.2"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</row>
    <row r="46" spans="4:47" s="3" customFormat="1" x14ac:dyDescent="0.2"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spans="4:47" s="3" customFormat="1" x14ac:dyDescent="0.2">
      <c r="D47" s="3" t="s">
        <v>77</v>
      </c>
      <c r="E47" s="3">
        <v>0</v>
      </c>
      <c r="F47" s="3" t="str">
        <f>_xlfn.TEXTJOIN(",",TRUE,E26,E22,E20)</f>
        <v>24,20,18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spans="4:47" s="3" customFormat="1" x14ac:dyDescent="0.2">
      <c r="E48" s="3">
        <f>E47+1</f>
        <v>1</v>
      </c>
      <c r="F48" s="3" t="str">
        <f>_xlfn.TEXTJOIN(",",TRUE,E2,E21,E26)</f>
        <v>0,19,24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5:47" s="3" customFormat="1" x14ac:dyDescent="0.2">
      <c r="E49" s="3">
        <f t="shared" ref="E49:E56" si="9">E48+1</f>
        <v>2</v>
      </c>
      <c r="F49" s="3" t="str">
        <f>_xlfn.TEXTJOIN(",",TRUE,E30,E26,E28,E22)</f>
        <v>28,24,26,20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</row>
    <row r="50" spans="5:47" s="3" customFormat="1" x14ac:dyDescent="0.2">
      <c r="E50" s="3">
        <f t="shared" si="9"/>
        <v>3</v>
      </c>
      <c r="F50" s="3" t="str">
        <f>_xlfn.TEXTJOIN(",",TRUE,E18,E17,E23,E25)</f>
        <v>16,15,21,23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</row>
    <row r="51" spans="5:47" s="3" customFormat="1" x14ac:dyDescent="0.2">
      <c r="E51" s="3">
        <f t="shared" si="9"/>
        <v>4</v>
      </c>
      <c r="F51" s="3" t="str">
        <f>_xlfn.TEXTJOIN(",",TRUE,E11,E12,E5,E7,E25)</f>
        <v>9,10,3,5,23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spans="5:47" s="3" customFormat="1" x14ac:dyDescent="0.2">
      <c r="E52" s="3">
        <f t="shared" si="9"/>
        <v>5</v>
      </c>
      <c r="F52" s="3" t="str">
        <f>_xlfn.TEXTJOIN(",",TRUE,E32,E27,E24,E15)</f>
        <v>30,25,22,13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5:47" s="3" customFormat="1" x14ac:dyDescent="0.2">
      <c r="E53" s="3">
        <f t="shared" si="9"/>
        <v>6</v>
      </c>
      <c r="F53" s="3" t="str">
        <f>_xlfn.TEXTJOIN(",",TRUE,E19,E4,E20)</f>
        <v>17,2,18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5:47" s="3" customFormat="1" x14ac:dyDescent="0.2">
      <c r="E54" s="3">
        <f t="shared" si="9"/>
        <v>7</v>
      </c>
      <c r="F54" s="3" t="str">
        <f>_xlfn.TEXTJOIN(",",TRUE,E2,E13,E6,E5,E9)</f>
        <v>0,11,4,3,7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5:47" s="3" customFormat="1" x14ac:dyDescent="0.2">
      <c r="E55" s="3">
        <f t="shared" si="9"/>
        <v>8</v>
      </c>
      <c r="F55" s="3" t="str">
        <f>_xlfn.TEXTJOIN(",",TRUE,E16,E29,E12,E7,E11)</f>
        <v>14,27,10,5,9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5:47" s="3" customFormat="1" x14ac:dyDescent="0.2">
      <c r="E56" s="3">
        <f t="shared" si="9"/>
        <v>9</v>
      </c>
      <c r="F56" s="3" t="e">
        <f>_xlfn.TEXTJOIN(",",TRUE,E8,#REF!,E28,E31,E26)</f>
        <v>#REF!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5:47" s="3" customFormat="1" x14ac:dyDescent="0.2"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5:47" s="3" customFormat="1" x14ac:dyDescent="0.2"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5:47" s="3" customFormat="1" x14ac:dyDescent="0.2">
      <c r="F59" s="3" t="s">
        <v>76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5:47" s="3" customFormat="1" x14ac:dyDescent="0.2"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5:47" s="3" customFormat="1" x14ac:dyDescent="0.2"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5:47" s="3" customFormat="1" x14ac:dyDescent="0.2"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5:47" s="3" customFormat="1" x14ac:dyDescent="0.2"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5:47" s="3" customFormat="1" x14ac:dyDescent="0.2"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0:47" s="3" customFormat="1" x14ac:dyDescent="0.2"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10:47" s="3" customFormat="1" x14ac:dyDescent="0.2"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0:47" s="3" customFormat="1" x14ac:dyDescent="0.2"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0:47" s="3" customFormat="1" x14ac:dyDescent="0.2"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0:47" s="3" customFormat="1" x14ac:dyDescent="0.2"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0:47" s="3" customFormat="1" x14ac:dyDescent="0.2"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0:47" s="3" customFormat="1" x14ac:dyDescent="0.2"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0:47" s="3" customFormat="1" x14ac:dyDescent="0.2"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0:47" s="3" customFormat="1" x14ac:dyDescent="0.2"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0:47" s="3" customFormat="1" x14ac:dyDescent="0.2"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0:47" s="3" customFormat="1" x14ac:dyDescent="0.2"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0:47" s="3" customFormat="1" x14ac:dyDescent="0.2"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0:47" s="3" customFormat="1" x14ac:dyDescent="0.2"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0:47" s="3" customFormat="1" x14ac:dyDescent="0.2"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0:47" s="3" customFormat="1" x14ac:dyDescent="0.2"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0:47" s="3" customFormat="1" x14ac:dyDescent="0.2"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0:47" s="3" customFormat="1" x14ac:dyDescent="0.2"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0:47" s="3" customFormat="1" x14ac:dyDescent="0.2"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0:47" s="3" customFormat="1" x14ac:dyDescent="0.2"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0:47" s="3" customFormat="1" x14ac:dyDescent="0.2"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0:47" s="3" customFormat="1" x14ac:dyDescent="0.2"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0:47" s="3" customFormat="1" x14ac:dyDescent="0.2"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0:47" s="3" customFormat="1" x14ac:dyDescent="0.2"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0:47" s="3" customFormat="1" x14ac:dyDescent="0.2"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0:47" s="3" customFormat="1" x14ac:dyDescent="0.2"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0:47" s="3" customFormat="1" x14ac:dyDescent="0.2"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0:47" s="3" customFormat="1" x14ac:dyDescent="0.2"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0:47" s="3" customFormat="1" x14ac:dyDescent="0.2"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0:47" s="3" customFormat="1" x14ac:dyDescent="0.2"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0:47" s="3" customFormat="1" x14ac:dyDescent="0.2"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0:47" s="3" customFormat="1" x14ac:dyDescent="0.2"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0:47" s="3" customFormat="1" x14ac:dyDescent="0.2"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2022-03-16T07:36:59Z</dcterms:created>
  <dcterms:modified xsi:type="dcterms:W3CDTF">2022-05-09T13:41:08Z</dcterms:modified>
</cp:coreProperties>
</file>