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480" yWindow="390" windowWidth="14880" windowHeight="7395" tabRatio="926" activeTab="4"/>
  </bookViews>
  <sheets>
    <sheet name="CBU 2x6015, 14M BN 100010088243" sheetId="10" r:id="rId1"/>
    <sheet name="CBU 2X6015+1XD8T " sheetId="11" r:id="rId2"/>
    <sheet name="CBU Unit support" sheetId="12" r:id="rId3"/>
    <sheet name="CBU CRANE Under CK" sheetId="5" r:id="rId4"/>
    <sheet name="Time frame" sheetId="8" r:id="rId5"/>
    <sheet name="Master" sheetId="6" r:id="rId6"/>
    <sheet name="Sheet2" sheetId="9" r:id="rId7"/>
  </sheets>
  <externalReferences>
    <externalReference r:id="rId8"/>
    <externalReference r:id="rId9"/>
  </externalReferences>
  <definedNames>
    <definedName name="_xlnm._FilterDatabase" localSheetId="5" hidden="1">Master!$C$1:$D$83</definedName>
    <definedName name="Actual" localSheetId="0">('CBU 2x6015, 14M BN 100010088243'!PeriodInActual*('CBU 2x6015, 14M BN 100010088243'!$R1&gt;0))*'CBU 2x6015, 14M BN 100010088243'!PeriodInPlan</definedName>
    <definedName name="Actual" localSheetId="1">('CBU 2X6015+1XD8T '!PeriodInActual*('CBU 2X6015+1XD8T '!$R1&gt;0))*'CBU 2X6015+1XD8T '!PeriodInPlan</definedName>
    <definedName name="Actual" localSheetId="3">('CBU CRANE Under CK'!PeriodInActual*('CBU CRANE Under CK'!$R1&gt;0))*'CBU CRANE Under CK'!PeriodInPlan</definedName>
    <definedName name="Actual" localSheetId="2">('CBU Unit support'!PeriodInActual*('CBU Unit support'!$R1&gt;0))*'CBU Unit support'!PeriodInPlan</definedName>
    <definedName name="Actual">(PeriodInActual*([1]LCT!$N1&gt;0))*PeriodInPlan</definedName>
    <definedName name="ActualBeyond" localSheetId="0">'CBU 2x6015, 14M BN 100010088243'!PeriodInActual*('CBU 2x6015, 14M BN 100010088243'!$R1&gt;0)</definedName>
    <definedName name="ActualBeyond" localSheetId="1">'CBU 2X6015+1XD8T '!PeriodInActual*('CBU 2X6015+1XD8T '!$R1&gt;0)</definedName>
    <definedName name="ActualBeyond" localSheetId="3">'CBU CRANE Under CK'!PeriodInActual*('CBU CRANE Under CK'!$R1&gt;0)</definedName>
    <definedName name="ActualBeyond" localSheetId="2">'CBU Unit support'!PeriodInActual*('CBU Unit support'!$R1&gt;0)</definedName>
    <definedName name="ActualBeyond">PeriodInActual*([1]LCT!$N1&gt;0)</definedName>
    <definedName name="PercentComplete" localSheetId="0">'CBU 2x6015, 14M BN 100010088243'!PercentCompleteBeyond*'CBU 2x6015, 14M BN 100010088243'!PeriodInPlan</definedName>
    <definedName name="PercentComplete" localSheetId="1">'CBU 2X6015+1XD8T '!PercentCompleteBeyond*'CBU 2X6015+1XD8T '!PeriodInPlan</definedName>
    <definedName name="PercentComplete" localSheetId="3">'CBU CRANE Under CK'!PercentCompleteBeyond*'CBU CRANE Under CK'!PeriodInPlan</definedName>
    <definedName name="PercentComplete" localSheetId="2">'CBU Unit support'!PercentCompleteBeyond*'CBU Unit support'!PeriodInPlan</definedName>
    <definedName name="PercentComplete">PercentCompleteBeyond*PeriodInPlan</definedName>
    <definedName name="PercentCompleteBeyond" localSheetId="0">('CBU 2x6015, 14M BN 100010088243'!A$8=MEDIAN('CBU 2x6015, 14M BN 100010088243'!A$8,'CBU 2x6015, 14M BN 100010088243'!$R1,'CBU 2x6015, 14M BN 100010088243'!$R1+'CBU 2x6015, 14M BN 100010088243'!$S1)*('CBU 2x6015, 14M BN 100010088243'!$R1&gt;0))*(('CBU 2x6015, 14M BN 100010088243'!A$8&lt;(INT('CBU 2x6015, 14M BN 100010088243'!$R1+'CBU 2x6015, 14M BN 100010088243'!$S1*'CBU 2x6015, 14M BN 100010088243'!#REF!)))+('CBU 2x6015, 14M BN 100010088243'!A$8='CBU 2x6015, 14M BN 100010088243'!$R1))*('CBU 2x6015, 14M BN 100010088243'!#REF!&gt;0)</definedName>
    <definedName name="PercentCompleteBeyond" localSheetId="1">('CBU 2X6015+1XD8T '!A$8=MEDIAN('CBU 2X6015+1XD8T '!A$8,'CBU 2X6015+1XD8T '!$R1,'CBU 2X6015+1XD8T '!$R1+'CBU 2X6015+1XD8T '!$S1)*('CBU 2X6015+1XD8T '!$R1&gt;0))*(('CBU 2X6015+1XD8T '!A$8&lt;(INT('CBU 2X6015+1XD8T '!$R1+'CBU 2X6015+1XD8T '!$S1*'CBU 2X6015+1XD8T '!#REF!)))+('CBU 2X6015+1XD8T '!A$8='CBU 2X6015+1XD8T '!$R1))*('CBU 2X6015+1XD8T '!#REF!&gt;0)</definedName>
    <definedName name="PercentCompleteBeyond" localSheetId="3">('CBU CRANE Under CK'!A$8=MEDIAN('CBU CRANE Under CK'!A$8,'CBU CRANE Under CK'!$R1,'CBU CRANE Under CK'!$R1+'CBU CRANE Under CK'!$S1)*('CBU CRANE Under CK'!$R1&gt;0))*(('CBU CRANE Under CK'!A$8&lt;(INT('CBU CRANE Under CK'!$R1+'CBU CRANE Under CK'!$S1*'CBU CRANE Under CK'!#REF!)))+('CBU CRANE Under CK'!A$8='CBU CRANE Under CK'!$R1))*('CBU CRANE Under CK'!#REF!&gt;0)</definedName>
    <definedName name="PercentCompleteBeyond" localSheetId="2">('CBU Unit support'!A$8=MEDIAN('CBU Unit support'!A$8,'CBU Unit support'!$R1,'CBU Unit support'!$R1+'CBU Unit support'!$S1)*('CBU Unit support'!$R1&gt;0))*(('CBU Unit support'!A$8&lt;(INT('CBU Unit support'!$R1+'CBU Unit support'!$S1*'CBU Unit support'!#REF!)))+('CBU Unit support'!A$8='CBU Unit support'!$R1))*('CBU Unit support'!#REF!&gt;0)</definedName>
    <definedName name="PercentCompleteBeyond">([1]LCT!A$10=MEDIAN([1]LCT!A$10,[1]LCT!$N1,[1]LCT!$N1+[1]LCT!$O1)*([1]LCT!$N1&gt;0))*(([1]LCT!A$10&lt;(INT([1]LCT!$N1+[1]LCT!$O1*[1]LCT!$P1)))+([1]LCT!A$10=[1]LCT!$N1))*([1]LCT!$P1&gt;0)</definedName>
    <definedName name="period_selected" localSheetId="0">'CBU 2x6015, 14M BN 100010088243'!$Z$1</definedName>
    <definedName name="period_selected" localSheetId="1">'CBU 2X6015+1XD8T '!$Z$1</definedName>
    <definedName name="period_selected" localSheetId="3">'CBU CRANE Under CK'!$Z$1</definedName>
    <definedName name="period_selected" localSheetId="2">'CBU Unit support'!$Z$1</definedName>
    <definedName name="period_selected">[1]LCT!$W$3</definedName>
    <definedName name="PeriodInActual" localSheetId="0">'CBU 2x6015, 14M BN 100010088243'!A$8=MEDIAN('CBU 2x6015, 14M BN 100010088243'!A$8,'CBU 2x6015, 14M BN 100010088243'!$R1,'CBU 2x6015, 14M BN 100010088243'!$R1+'CBU 2x6015, 14M BN 100010088243'!$S1-1)</definedName>
    <definedName name="PeriodInActual" localSheetId="1">'CBU 2X6015+1XD8T '!A$8=MEDIAN('CBU 2X6015+1XD8T '!A$8,'CBU 2X6015+1XD8T '!$R1,'CBU 2X6015+1XD8T '!$R1+'CBU 2X6015+1XD8T '!$S1-1)</definedName>
    <definedName name="PeriodInActual" localSheetId="3">'CBU CRANE Under CK'!A$8=MEDIAN('CBU CRANE Under CK'!A$8,'CBU CRANE Under CK'!$R1,'CBU CRANE Under CK'!$R1+'CBU CRANE Under CK'!$S1-1)</definedName>
    <definedName name="PeriodInActual" localSheetId="2">'CBU Unit support'!A$8=MEDIAN('CBU Unit support'!A$8,'CBU Unit support'!$R1,'CBU Unit support'!$R1+'CBU Unit support'!$S1-1)</definedName>
    <definedName name="PeriodInActual">[1]LCT!A$10=MEDIAN([1]LCT!A$10,[1]LCT!$N1,[1]LCT!$N1+[1]LCT!$O1-1)</definedName>
    <definedName name="PeriodInPlan" localSheetId="0">'CBU 2x6015, 14M BN 100010088243'!A$8=MEDIAN('CBU 2x6015, 14M BN 100010088243'!A$8,'CBU 2x6015, 14M BN 100010088243'!$P1,'CBU 2x6015, 14M BN 100010088243'!$P1+'CBU 2x6015, 14M BN 100010088243'!$Q1-1)</definedName>
    <definedName name="PeriodInPlan" localSheetId="1">'CBU 2X6015+1XD8T '!A$8=MEDIAN('CBU 2X6015+1XD8T '!A$8,'CBU 2X6015+1XD8T '!$P1,'CBU 2X6015+1XD8T '!$P1+'CBU 2X6015+1XD8T '!$Q1-1)</definedName>
    <definedName name="PeriodInPlan" localSheetId="3">'CBU CRANE Under CK'!A$8=MEDIAN('CBU CRANE Under CK'!A$8,'CBU CRANE Under CK'!$P1,'CBU CRANE Under CK'!$P1+'CBU CRANE Under CK'!$Q1-1)</definedName>
    <definedName name="PeriodInPlan" localSheetId="2">'CBU Unit support'!A$8=MEDIAN('CBU Unit support'!A$8,'CBU Unit support'!$P1,'CBU Unit support'!$P1+'CBU Unit support'!$Q1-1)</definedName>
    <definedName name="PeriodInPlan">[1]LCT!A$10=MEDIAN([1]LCT!A$10,[1]LCT!$L1,[1]LCT!$L1+[1]LCT!$M1-1)</definedName>
    <definedName name="Plan" localSheetId="0">'CBU 2x6015, 14M BN 100010088243'!PeriodInPlan*('CBU 2x6015, 14M BN 100010088243'!$P1&gt;0)</definedName>
    <definedName name="Plan" localSheetId="1">'CBU 2X6015+1XD8T '!PeriodInPlan*('CBU 2X6015+1XD8T '!$P1&gt;0)</definedName>
    <definedName name="Plan" localSheetId="3">'CBU CRANE Under CK'!PeriodInPlan*('CBU CRANE Under CK'!$P1&gt;0)</definedName>
    <definedName name="Plan" localSheetId="2">'CBU Unit support'!PeriodInPlan*('CBU Unit support'!$P1&gt;0)</definedName>
    <definedName name="Plan">PeriodInPlan*([1]LCT!$L1&gt;0)</definedName>
  </definedNames>
  <calcPr calcId="145621"/>
</workbook>
</file>

<file path=xl/calcChain.xml><?xml version="1.0" encoding="utf-8"?>
<calcChain xmlns="http://schemas.openxmlformats.org/spreadsheetml/2006/main">
  <c r="I13" i="5" l="1"/>
  <c r="L16" i="11" l="1"/>
  <c r="L20" i="12" l="1"/>
  <c r="L19" i="12"/>
  <c r="L18" i="12"/>
  <c r="L10" i="12"/>
  <c r="L11" i="12"/>
  <c r="L12" i="12"/>
  <c r="L13" i="12"/>
  <c r="L14" i="12"/>
  <c r="L15" i="12"/>
  <c r="L16" i="12"/>
  <c r="L17" i="12"/>
  <c r="L9" i="12" l="1"/>
  <c r="BL7" i="12"/>
  <c r="BM7" i="12" s="1"/>
  <c r="BN7" i="12" s="1"/>
  <c r="BO7" i="12" s="1"/>
  <c r="BP7" i="12" s="1"/>
  <c r="BQ7" i="12" s="1"/>
  <c r="BR7" i="12" s="1"/>
  <c r="BS7" i="12" s="1"/>
  <c r="BT7" i="12" s="1"/>
  <c r="BU7" i="12" s="1"/>
  <c r="BV7" i="12" s="1"/>
  <c r="BW7" i="12" s="1"/>
  <c r="BX7" i="12" s="1"/>
  <c r="BY7" i="12" s="1"/>
  <c r="BZ7" i="12" s="1"/>
  <c r="CA7" i="12" s="1"/>
  <c r="CB7" i="12" s="1"/>
  <c r="U7" i="12"/>
  <c r="U6" i="12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AI6" i="12" s="1"/>
  <c r="AJ6" i="12" s="1"/>
  <c r="AK6" i="12" s="1"/>
  <c r="AL6" i="12" s="1"/>
  <c r="AM6" i="12" s="1"/>
  <c r="AN6" i="12" s="1"/>
  <c r="AO6" i="12" s="1"/>
  <c r="AP6" i="12" s="1"/>
  <c r="AQ6" i="12" s="1"/>
  <c r="AR6" i="12" s="1"/>
  <c r="AS6" i="12" s="1"/>
  <c r="AT6" i="12" s="1"/>
  <c r="AU6" i="12" s="1"/>
  <c r="AV6" i="12" s="1"/>
  <c r="AW6" i="12" s="1"/>
  <c r="AX6" i="12" s="1"/>
  <c r="AY6" i="12" s="1"/>
  <c r="AZ6" i="12" s="1"/>
  <c r="BA6" i="12" s="1"/>
  <c r="BB6" i="12" s="1"/>
  <c r="BC6" i="12" s="1"/>
  <c r="BD6" i="12" s="1"/>
  <c r="BE6" i="12" s="1"/>
  <c r="BF6" i="12" s="1"/>
  <c r="BG6" i="12" s="1"/>
  <c r="BH6" i="12" s="1"/>
  <c r="BI6" i="12" s="1"/>
  <c r="BJ6" i="12" s="1"/>
  <c r="BK6" i="12" s="1"/>
  <c r="BL6" i="12" s="1"/>
  <c r="BM6" i="12" s="1"/>
  <c r="BN6" i="12" s="1"/>
  <c r="BO6" i="12" s="1"/>
  <c r="BP6" i="12" s="1"/>
  <c r="BQ6" i="12" s="1"/>
  <c r="BR6" i="12" s="1"/>
  <c r="BS6" i="12" s="1"/>
  <c r="BT6" i="12" s="1"/>
  <c r="BU6" i="12" s="1"/>
  <c r="BV6" i="12" s="1"/>
  <c r="BW6" i="12" s="1"/>
  <c r="BX6" i="12" s="1"/>
  <c r="BY6" i="12" s="1"/>
  <c r="BZ6" i="12" s="1"/>
  <c r="CA6" i="12" s="1"/>
  <c r="CB6" i="12" s="1"/>
  <c r="M2" i="12"/>
  <c r="L2" i="12"/>
  <c r="K20" i="12" s="1"/>
  <c r="L17" i="11"/>
  <c r="L15" i="11"/>
  <c r="L14" i="11"/>
  <c r="L13" i="11"/>
  <c r="L12" i="11"/>
  <c r="L11" i="11"/>
  <c r="L10" i="11"/>
  <c r="L9" i="11"/>
  <c r="BL7" i="11"/>
  <c r="BM7" i="11" s="1"/>
  <c r="BN7" i="11" s="1"/>
  <c r="BO7" i="11" s="1"/>
  <c r="BP7" i="11" s="1"/>
  <c r="BQ7" i="11" s="1"/>
  <c r="BR7" i="11" s="1"/>
  <c r="BS7" i="11" s="1"/>
  <c r="BT7" i="11" s="1"/>
  <c r="BU7" i="11" s="1"/>
  <c r="BV7" i="11" s="1"/>
  <c r="BW7" i="11" s="1"/>
  <c r="BX7" i="11" s="1"/>
  <c r="BY7" i="11" s="1"/>
  <c r="BZ7" i="11" s="1"/>
  <c r="CA7" i="11" s="1"/>
  <c r="CB7" i="11" s="1"/>
  <c r="U7" i="11"/>
  <c r="U6" i="1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AI6" i="11" s="1"/>
  <c r="AJ6" i="11" s="1"/>
  <c r="AK6" i="11" s="1"/>
  <c r="AL6" i="11" s="1"/>
  <c r="AM6" i="11" s="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AY6" i="11" s="1"/>
  <c r="AZ6" i="11" s="1"/>
  <c r="BA6" i="11" s="1"/>
  <c r="BB6" i="11" s="1"/>
  <c r="BC6" i="11" s="1"/>
  <c r="BD6" i="11" s="1"/>
  <c r="BE6" i="11" s="1"/>
  <c r="BF6" i="11" s="1"/>
  <c r="BG6" i="11" s="1"/>
  <c r="BH6" i="11" s="1"/>
  <c r="BI6" i="11" s="1"/>
  <c r="BJ6" i="11" s="1"/>
  <c r="BK6" i="11" s="1"/>
  <c r="BL6" i="11" s="1"/>
  <c r="BM6" i="11" s="1"/>
  <c r="BN6" i="11" s="1"/>
  <c r="BO6" i="11" s="1"/>
  <c r="BP6" i="11" s="1"/>
  <c r="BQ6" i="11" s="1"/>
  <c r="BR6" i="11" s="1"/>
  <c r="BS6" i="11" s="1"/>
  <c r="BT6" i="11" s="1"/>
  <c r="BU6" i="11" s="1"/>
  <c r="BV6" i="11" s="1"/>
  <c r="BW6" i="11" s="1"/>
  <c r="BX6" i="11" s="1"/>
  <c r="BY6" i="11" s="1"/>
  <c r="BZ6" i="11" s="1"/>
  <c r="CA6" i="11" s="1"/>
  <c r="CB6" i="11" s="1"/>
  <c r="M2" i="11"/>
  <c r="AR5" i="8"/>
  <c r="AS5" i="8" s="1"/>
  <c r="AT5" i="8" s="1"/>
  <c r="AU5" i="8" s="1"/>
  <c r="K18" i="12" l="1"/>
  <c r="K19" i="12"/>
  <c r="K10" i="12"/>
  <c r="K14" i="12"/>
  <c r="K15" i="12"/>
  <c r="K11" i="12"/>
  <c r="K13" i="12"/>
  <c r="K17" i="12"/>
  <c r="K16" i="12"/>
  <c r="K12" i="12"/>
  <c r="K9" i="12"/>
  <c r="L2" i="11"/>
  <c r="L17" i="10"/>
  <c r="L16" i="10"/>
  <c r="L15" i="10"/>
  <c r="L14" i="10"/>
  <c r="L13" i="10"/>
  <c r="L12" i="10"/>
  <c r="L11" i="10"/>
  <c r="L10" i="10"/>
  <c r="L9" i="10"/>
  <c r="BL7" i="10"/>
  <c r="BM7" i="10" s="1"/>
  <c r="BN7" i="10" s="1"/>
  <c r="BO7" i="10" s="1"/>
  <c r="BP7" i="10" s="1"/>
  <c r="BQ7" i="10" s="1"/>
  <c r="BR7" i="10" s="1"/>
  <c r="BS7" i="10" s="1"/>
  <c r="BT7" i="10" s="1"/>
  <c r="BU7" i="10" s="1"/>
  <c r="BV7" i="10" s="1"/>
  <c r="BW7" i="10" s="1"/>
  <c r="BX7" i="10" s="1"/>
  <c r="BY7" i="10" s="1"/>
  <c r="BZ7" i="10" s="1"/>
  <c r="CA7" i="10" s="1"/>
  <c r="CB7" i="10" s="1"/>
  <c r="U7" i="10"/>
  <c r="U6" i="10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AI6" i="10" s="1"/>
  <c r="AJ6" i="10" s="1"/>
  <c r="AK6" i="10" s="1"/>
  <c r="AL6" i="10" s="1"/>
  <c r="AM6" i="10" s="1"/>
  <c r="AN6" i="10" s="1"/>
  <c r="AO6" i="10" s="1"/>
  <c r="AP6" i="10" s="1"/>
  <c r="AQ6" i="10" s="1"/>
  <c r="AR6" i="10" s="1"/>
  <c r="AS6" i="10" s="1"/>
  <c r="AT6" i="10" s="1"/>
  <c r="AU6" i="10" s="1"/>
  <c r="AV6" i="10" s="1"/>
  <c r="AW6" i="10" s="1"/>
  <c r="AX6" i="10" s="1"/>
  <c r="AY6" i="10" s="1"/>
  <c r="AZ6" i="10" s="1"/>
  <c r="BA6" i="10" s="1"/>
  <c r="BB6" i="10" s="1"/>
  <c r="BC6" i="10" s="1"/>
  <c r="BD6" i="10" s="1"/>
  <c r="BE6" i="10" s="1"/>
  <c r="BF6" i="10" s="1"/>
  <c r="BG6" i="10" s="1"/>
  <c r="BH6" i="10" s="1"/>
  <c r="BI6" i="10" s="1"/>
  <c r="BJ6" i="10" s="1"/>
  <c r="BK6" i="10" s="1"/>
  <c r="BL6" i="10" s="1"/>
  <c r="BM6" i="10" s="1"/>
  <c r="BN6" i="10" s="1"/>
  <c r="BO6" i="10" s="1"/>
  <c r="BP6" i="10" s="1"/>
  <c r="BQ6" i="10" s="1"/>
  <c r="BR6" i="10" s="1"/>
  <c r="BS6" i="10" s="1"/>
  <c r="BT6" i="10" s="1"/>
  <c r="BU6" i="10" s="1"/>
  <c r="BV6" i="10" s="1"/>
  <c r="BW6" i="10" s="1"/>
  <c r="BX6" i="10" s="1"/>
  <c r="BY6" i="10" s="1"/>
  <c r="BZ6" i="10" s="1"/>
  <c r="CA6" i="10" s="1"/>
  <c r="CB6" i="10" s="1"/>
  <c r="M2" i="10"/>
  <c r="K10" i="11" l="1"/>
  <c r="K16" i="11"/>
  <c r="K12" i="11"/>
  <c r="K13" i="11"/>
  <c r="K9" i="11"/>
  <c r="K15" i="11"/>
  <c r="K11" i="11"/>
  <c r="K14" i="11"/>
  <c r="K17" i="11"/>
  <c r="L2" i="10"/>
  <c r="K16" i="10" s="1"/>
  <c r="K15" i="10" l="1"/>
  <c r="K12" i="10"/>
  <c r="K11" i="10"/>
  <c r="K17" i="10"/>
  <c r="K10" i="10"/>
  <c r="K13" i="10"/>
  <c r="K14" i="10"/>
  <c r="K9" i="10"/>
  <c r="L9" i="5" l="1"/>
  <c r="L10" i="5"/>
  <c r="L11" i="5"/>
  <c r="L12" i="5"/>
  <c r="L13" i="5"/>
  <c r="L14" i="5"/>
  <c r="L15" i="5"/>
  <c r="L16" i="5"/>
  <c r="L17" i="5"/>
  <c r="L18" i="5"/>
  <c r="L19" i="5"/>
  <c r="L20" i="5"/>
  <c r="L21" i="5"/>
  <c r="H5" i="8" l="1"/>
  <c r="I5" i="8" s="1"/>
  <c r="J5" i="8" s="1"/>
  <c r="K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AJ5" i="8" s="1"/>
  <c r="AK5" i="8" s="1"/>
  <c r="AL5" i="8" s="1"/>
  <c r="AM5" i="8" s="1"/>
  <c r="AN5" i="8" s="1"/>
  <c r="AO5" i="8" s="1"/>
  <c r="AP5" i="8" s="1"/>
  <c r="M2" i="5" l="1"/>
  <c r="L2" i="5" l="1"/>
  <c r="U7" i="5"/>
  <c r="U6" i="5"/>
  <c r="K12" i="5" l="1"/>
  <c r="K16" i="5"/>
  <c r="K19" i="5"/>
  <c r="K9" i="5"/>
  <c r="K13" i="5"/>
  <c r="K17" i="5"/>
  <c r="K20" i="5"/>
  <c r="K10" i="5"/>
  <c r="K14" i="5"/>
  <c r="K21" i="5"/>
  <c r="K11" i="5"/>
  <c r="K18" i="5"/>
  <c r="K15" i="5"/>
  <c r="BL7" i="5"/>
  <c r="BM7" i="5" s="1"/>
  <c r="BN7" i="5" s="1"/>
  <c r="BO7" i="5" s="1"/>
  <c r="BP7" i="5" s="1"/>
  <c r="BQ7" i="5" s="1"/>
  <c r="BR7" i="5" s="1"/>
  <c r="BS7" i="5" s="1"/>
  <c r="BT7" i="5" s="1"/>
  <c r="BU7" i="5" s="1"/>
  <c r="BV7" i="5" s="1"/>
  <c r="BW7" i="5" s="1"/>
  <c r="BX7" i="5" s="1"/>
  <c r="BY7" i="5" s="1"/>
  <c r="BZ7" i="5" s="1"/>
  <c r="CA7" i="5" s="1"/>
  <c r="CB7" i="5" s="1"/>
  <c r="V6" i="5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AY6" i="5" s="1"/>
  <c r="AZ6" i="5" s="1"/>
  <c r="BA6" i="5" s="1"/>
  <c r="BB6" i="5" s="1"/>
  <c r="BC6" i="5" s="1"/>
  <c r="BD6" i="5" s="1"/>
  <c r="BE6" i="5" s="1"/>
  <c r="BF6" i="5" s="1"/>
  <c r="BG6" i="5" s="1"/>
  <c r="BH6" i="5" s="1"/>
  <c r="BI6" i="5" s="1"/>
  <c r="BJ6" i="5" s="1"/>
  <c r="BK6" i="5" s="1"/>
  <c r="BL6" i="5" s="1"/>
  <c r="BM6" i="5" s="1"/>
  <c r="BN6" i="5" s="1"/>
  <c r="BO6" i="5" s="1"/>
  <c r="BP6" i="5" s="1"/>
  <c r="BQ6" i="5" s="1"/>
  <c r="BR6" i="5" s="1"/>
  <c r="BS6" i="5" s="1"/>
  <c r="BT6" i="5" s="1"/>
  <c r="BU6" i="5" s="1"/>
  <c r="BV6" i="5" s="1"/>
  <c r="BW6" i="5" s="1"/>
  <c r="BX6" i="5" s="1"/>
  <c r="BY6" i="5" s="1"/>
  <c r="BZ6" i="5" s="1"/>
  <c r="CA6" i="5" s="1"/>
  <c r="CB6" i="5" s="1"/>
</calcChain>
</file>

<file path=xl/comments1.xml><?xml version="1.0" encoding="utf-8"?>
<comments xmlns="http://schemas.openxmlformats.org/spreadsheetml/2006/main">
  <authors>
    <author>Ipan Sopandy</author>
  </authors>
  <commentList>
    <comment ref="I13" authorId="0">
      <text>
        <r>
          <rPr>
            <b/>
            <sz val="9"/>
            <color indexed="81"/>
            <rFont val="Tahoma"/>
            <charset val="1"/>
          </rPr>
          <t>31 hari x 12 jam</t>
        </r>
      </text>
    </comment>
  </commentList>
</comments>
</file>

<file path=xl/sharedStrings.xml><?xml version="1.0" encoding="utf-8"?>
<sst xmlns="http://schemas.openxmlformats.org/spreadsheetml/2006/main" count="703" uniqueCount="242">
  <si>
    <t xml:space="preserve"> Period Highlight:</t>
  </si>
  <si>
    <t>Plan</t>
  </si>
  <si>
    <t>Actual</t>
  </si>
  <si>
    <r>
      <rPr>
        <sz val="12"/>
        <color indexed="63"/>
        <rFont val="Calibri"/>
        <family val="2"/>
      </rPr>
      <t>Actual (beyond plan</t>
    </r>
    <r>
      <rPr>
        <sz val="11"/>
        <color theme="1" tint="0.24994659260841701"/>
        <rFont val="Cambria"/>
        <family val="2"/>
        <scheme val="major"/>
      </rPr>
      <t>)</t>
    </r>
  </si>
  <si>
    <t>No</t>
  </si>
  <si>
    <t>UOM</t>
  </si>
  <si>
    <t>PERIODS</t>
  </si>
  <si>
    <t>Booking Number</t>
  </si>
  <si>
    <t>Project Name / Cargo</t>
  </si>
  <si>
    <t>Origin</t>
  </si>
  <si>
    <t>Destination</t>
  </si>
  <si>
    <t>Rev No</t>
  </si>
  <si>
    <t>Total CBU Amount</t>
  </si>
  <si>
    <t>Estimate Start Execution Date :</t>
  </si>
  <si>
    <t xml:space="preserve">Total Cost Actual </t>
  </si>
  <si>
    <t>Location</t>
  </si>
  <si>
    <t>Cost Category</t>
  </si>
  <si>
    <t>Component Cost</t>
  </si>
  <si>
    <t>Additional Note</t>
  </si>
  <si>
    <t>Cost Ratio  / Activity</t>
  </si>
  <si>
    <t>Base Cost</t>
  </si>
  <si>
    <t>Qty</t>
  </si>
  <si>
    <t>Amount Plan</t>
  </si>
  <si>
    <t>Amount Actual</t>
  </si>
  <si>
    <t>WO Number</t>
  </si>
  <si>
    <t>Category
Work Order</t>
  </si>
  <si>
    <t>Plan Start</t>
  </si>
  <si>
    <t>Plan Duration</t>
  </si>
  <si>
    <t>Actual Start</t>
  </si>
  <si>
    <t>Actual Duration</t>
  </si>
  <si>
    <t>CATEGORY</t>
  </si>
  <si>
    <t>COMPONENT COST</t>
  </si>
  <si>
    <t>OPP/OPT</t>
  </si>
  <si>
    <t>Handling, Permits, and Formalities</t>
  </si>
  <si>
    <t>Supervisi</t>
  </si>
  <si>
    <t>CDD</t>
  </si>
  <si>
    <t>LCT</t>
  </si>
  <si>
    <t>Equipment, Tools and Materials</t>
  </si>
  <si>
    <t>Land Transportation</t>
  </si>
  <si>
    <t>Sea Freight</t>
  </si>
  <si>
    <t>Air Ticket</t>
  </si>
  <si>
    <t>Accomodation</t>
  </si>
  <si>
    <t>Labour</t>
  </si>
  <si>
    <t>Escort</t>
  </si>
  <si>
    <t>Security</t>
  </si>
  <si>
    <t>Communinty Coordination</t>
  </si>
  <si>
    <t>Operator</t>
  </si>
  <si>
    <t>Retribusi</t>
  </si>
  <si>
    <t>Overtime</t>
  </si>
  <si>
    <t>Public Road Transport Ticket</t>
  </si>
  <si>
    <t>Storage</t>
  </si>
  <si>
    <t>Custom Clearance</t>
  </si>
  <si>
    <t>Fumigation</t>
  </si>
  <si>
    <t>Crane 200T</t>
  </si>
  <si>
    <t>Crane 150T</t>
  </si>
  <si>
    <t>Crane 100T</t>
  </si>
  <si>
    <t>Crane 75T</t>
  </si>
  <si>
    <t>Crane 50T</t>
  </si>
  <si>
    <t>Truck Crane</t>
  </si>
  <si>
    <t>Mob Cost Crane</t>
  </si>
  <si>
    <t>Demob Cost Crane</t>
  </si>
  <si>
    <t>Forklift 75T</t>
  </si>
  <si>
    <t>Forklift 50T</t>
  </si>
  <si>
    <t>Forklift 25T</t>
  </si>
  <si>
    <t>Forklift 15 T</t>
  </si>
  <si>
    <t>Forklift 10T</t>
  </si>
  <si>
    <t>Forklift 5T</t>
  </si>
  <si>
    <t>Forklift 2.5T</t>
  </si>
  <si>
    <t>Mob Cost Forklift</t>
  </si>
  <si>
    <t>Demob Cost Forklift</t>
  </si>
  <si>
    <t>Multiaxle</t>
  </si>
  <si>
    <t>Mob Cost Multiaxle</t>
  </si>
  <si>
    <t>Demob Cost Multiaxle</t>
  </si>
  <si>
    <t>Jacking Tools</t>
  </si>
  <si>
    <t>Mob cost Jacking</t>
  </si>
  <si>
    <t>Demob Cost Jacking</t>
  </si>
  <si>
    <t>Plate</t>
  </si>
  <si>
    <t>H Beam</t>
  </si>
  <si>
    <t>Lashing</t>
  </si>
  <si>
    <t>Balok</t>
  </si>
  <si>
    <t>Fly Over Bridge</t>
  </si>
  <si>
    <t>Fuels</t>
  </si>
  <si>
    <t>Container Rental</t>
  </si>
  <si>
    <t>Lowbed 90T</t>
  </si>
  <si>
    <t>Lowbed 60T</t>
  </si>
  <si>
    <t>Lowbed 50T</t>
  </si>
  <si>
    <t>Lowbed 40T</t>
  </si>
  <si>
    <t>Lowbed 30T</t>
  </si>
  <si>
    <t>Lowbed 20T</t>
  </si>
  <si>
    <t>Flat Bed Trailer 40 Feet</t>
  </si>
  <si>
    <t>Flat Bed Trailer 20 Feet</t>
  </si>
  <si>
    <t>Tronton</t>
  </si>
  <si>
    <t>Fuso</t>
  </si>
  <si>
    <t>Tug and Barge</t>
  </si>
  <si>
    <t>Demurage</t>
  </si>
  <si>
    <t>Fuel Bunker</t>
  </si>
  <si>
    <t>Fresh Water</t>
  </si>
  <si>
    <t>Capt/Crew Incentives</t>
  </si>
  <si>
    <t>Vessel Piloting</t>
  </si>
  <si>
    <t>Surveyor</t>
  </si>
  <si>
    <t>Sailing Permit (SIB)</t>
  </si>
  <si>
    <t>Breakbulk</t>
  </si>
  <si>
    <t>Container Vessel</t>
  </si>
  <si>
    <t>Ship Agency</t>
  </si>
  <si>
    <t>Lashing Survey</t>
  </si>
  <si>
    <t>Condition Survey</t>
  </si>
  <si>
    <t>Towing Car</t>
  </si>
  <si>
    <t>Selfloader</t>
  </si>
  <si>
    <t>Pickup</t>
  </si>
  <si>
    <t>Roro</t>
  </si>
  <si>
    <t>Operating Plan
(Activity List)</t>
  </si>
  <si>
    <t>Terms &amp; Condition</t>
  </si>
  <si>
    <t xml:space="preserve">* Terms of delivery </t>
  </si>
  <si>
    <t xml:space="preserve">* LCT/Vessel Name &amp; terms of LCT/Vessel </t>
  </si>
  <si>
    <t xml:space="preserve">* LCT will beaching at </t>
  </si>
  <si>
    <t xml:space="preserve">* Readiness of vessel/ETD Orig/ETA Dest </t>
  </si>
  <si>
    <t>* Subject to P.List</t>
  </si>
  <si>
    <t xml:space="preserve">* Subject to availability LCT/Vessel at </t>
  </si>
  <si>
    <t xml:space="preserve">* Subject to jetty/port/site condition </t>
  </si>
  <si>
    <t>: Good</t>
  </si>
  <si>
    <t xml:space="preserve">* Subject to weather condition </t>
  </si>
  <si>
    <t xml:space="preserve">* Subject exchange Rate/BAF </t>
  </si>
  <si>
    <t xml:space="preserve">* Cost included </t>
  </si>
  <si>
    <t xml:space="preserve">* Cost excluded </t>
  </si>
  <si>
    <t xml:space="preserve">* Demurrage Fee </t>
  </si>
  <si>
    <t>Term &amp; Condition Demurrage :</t>
  </si>
  <si>
    <t xml:space="preserve">Demurrage apply since Vessel is ready at POL based on agreed Laycan </t>
  </si>
  <si>
    <t>Demurrage apply on daily basis or 24 hours from 00.00 hrs -24.00 hrs</t>
  </si>
  <si>
    <t>Demurrage remains apply which ever:</t>
  </si>
  <si>
    <t xml:space="preserve">1. Port is not available due to queuing process. </t>
  </si>
  <si>
    <t>2. Jetty's Master approval has not been released.</t>
  </si>
  <si>
    <t xml:space="preserve">3. Loading / Unloading cannot be performed due to readiness of the stevedoring company. </t>
  </si>
  <si>
    <t xml:space="preserve">4. Loading / Unloading time has exceed its free time. </t>
  </si>
  <si>
    <t>5. Jetty's Authorized Personel is not available at the office due to National Holiday / Weekend.</t>
  </si>
  <si>
    <t xml:space="preserve">6. Low/high tide or </t>
  </si>
  <si>
    <t xml:space="preserve">7. Military activities occurance at the port. </t>
  </si>
  <si>
    <t>* Subject to safety max load</t>
  </si>
  <si>
    <t>:</t>
  </si>
  <si>
    <t>Handling Container</t>
  </si>
  <si>
    <t>Lashing Charge</t>
  </si>
  <si>
    <t>Handling</t>
  </si>
  <si>
    <t>Loading / Unloading</t>
  </si>
  <si>
    <t>Lumpsum</t>
  </si>
  <si>
    <t>* Free Demurrage</t>
  </si>
  <si>
    <t>* Above rates quoted are applicable for general cargo only NOT applicable for DGR, PER, AVI, HUM, and DIP</t>
  </si>
  <si>
    <t>* Above rates quoted which will be subject to the space availability</t>
  </si>
  <si>
    <t xml:space="preserve">* Subject to local charges at origin and destination. </t>
  </si>
  <si>
    <t>* Rates Quoted excludes other charges, if any, not specified aboveare subject to change with our without prior notice.</t>
  </si>
  <si>
    <t>* Subject to carrier space and equipment availability.</t>
  </si>
  <si>
    <t>* Above rates, exclude marine insurance, overtime, urgent delivery and special arrangement / requirements</t>
  </si>
  <si>
    <t>* Above rates are subject to any duty / taxes at destination</t>
  </si>
  <si>
    <t>* Rates are subject to any increase on inclusive charges where applicable.</t>
  </si>
  <si>
    <t>* Rates are subject to any demurrage/additional charges at origin/destination due to shipper/consignee issue</t>
  </si>
  <si>
    <t>* Charges quoted are inclusive of any regulation/requirement to adhere/complied with Singapore &amp; Destination custom</t>
  </si>
  <si>
    <t>* For customer's premises that do not permit fumigation, additional transportation &amp; warehouse handling charges are applicable</t>
  </si>
  <si>
    <t>Crane 10T</t>
  </si>
  <si>
    <t>: IDR 15.000,-</t>
  </si>
  <si>
    <t>: 4 days</t>
  </si>
  <si>
    <t>: Rp 25.000.000</t>
  </si>
  <si>
    <t>* Subject to confirmation</t>
  </si>
  <si>
    <t>Driven</t>
  </si>
  <si>
    <t>: DTD</t>
  </si>
  <si>
    <t xml:space="preserve">: </t>
  </si>
  <si>
    <t>: Dump Truck 30 T</t>
  </si>
  <si>
    <t xml:space="preserve">:  </t>
  </si>
  <si>
    <t>: Ship insurance,  fuel.</t>
  </si>
  <si>
    <t>: Quantity and quality (marine and land) insurance, additional local charges, inspection, storage, demurrage, community issues, taxes,</t>
  </si>
  <si>
    <t>supervisi</t>
  </si>
  <si>
    <t>person/day</t>
  </si>
  <si>
    <t>CAKUNG</t>
  </si>
  <si>
    <t>MIFA</t>
  </si>
  <si>
    <t>Cakung</t>
  </si>
  <si>
    <t>Unit/shift</t>
  </si>
  <si>
    <t>Cakung - Mifa</t>
  </si>
  <si>
    <t>Dolly</t>
  </si>
  <si>
    <t>unit/trip</t>
  </si>
  <si>
    <t>trucking Bucket, stick, counterweight</t>
  </si>
  <si>
    <t>trucking boom</t>
  </si>
  <si>
    <t>trucking aksesoris</t>
  </si>
  <si>
    <t>Mifa</t>
  </si>
  <si>
    <t>Tiket Pesawat</t>
  </si>
  <si>
    <t>Rental LV</t>
  </si>
  <si>
    <t>Sewa Crane 50T</t>
  </si>
  <si>
    <t>mobdemob crane</t>
  </si>
  <si>
    <t>Gaji operator</t>
  </si>
  <si>
    <t>Makan Operator</t>
  </si>
  <si>
    <t>Penginapan operator</t>
  </si>
  <si>
    <t>Trucking Main Unit 6015</t>
  </si>
  <si>
    <t>unit/job</t>
  </si>
  <si>
    <t>room/day</t>
  </si>
  <si>
    <t>Project</t>
  </si>
  <si>
    <t>Operating Plan</t>
  </si>
  <si>
    <t>Days</t>
  </si>
  <si>
    <t>Loading 2 x 6015 at CKB Cakung</t>
  </si>
  <si>
    <t>2 x Trucking Dolly untuk main unit</t>
  </si>
  <si>
    <t>2 x Trucking Lowbed 30 untuk Counterweight, stick, bucket</t>
  </si>
  <si>
    <t>2 x Trucking Lowbed 20 untuk Boom</t>
  </si>
  <si>
    <t>2 x Trucking Trailer 40untuk Track + Accs</t>
  </si>
  <si>
    <t>Demob Crane</t>
  </si>
  <si>
    <t>Total</t>
  </si>
  <si>
    <t>commisioning</t>
  </si>
  <si>
    <t xml:space="preserve">min sewa 200 jam </t>
  </si>
  <si>
    <t>Trucking 14 M</t>
  </si>
  <si>
    <t>MCU</t>
  </si>
  <si>
    <t>Person/job</t>
  </si>
  <si>
    <t>2 X 6015, 1 X 14 M</t>
  </si>
  <si>
    <t>Rigger</t>
  </si>
  <si>
    <t>Person/day</t>
  </si>
  <si>
    <t>makan rigger</t>
  </si>
  <si>
    <t>November</t>
  </si>
  <si>
    <t>DESEMBER</t>
  </si>
  <si>
    <t xml:space="preserve">CKN </t>
  </si>
  <si>
    <t>CKN - Meulaboh (6015 Trip 1)</t>
  </si>
  <si>
    <t>CKN - Meulaboh (14 M)</t>
  </si>
  <si>
    <t>Trucking 14M</t>
  </si>
  <si>
    <t>CKN - Meulaboh (6015 Trip 2)</t>
  </si>
  <si>
    <t>JAKARTA</t>
  </si>
  <si>
    <t>Mob 4 x CAT 6015 (CKB CKN - CK MIFA)</t>
  </si>
  <si>
    <t>Assembly 6015 (1)</t>
  </si>
  <si>
    <t>Assembly 6015 (2)</t>
  </si>
  <si>
    <t>Assembly 6015 (3)</t>
  </si>
  <si>
    <t>Assembly 6015 (4)</t>
  </si>
  <si>
    <t>Manitau, Forklift 10T, Genset, Air Compressor</t>
  </si>
  <si>
    <t>Manitau</t>
  </si>
  <si>
    <t>Mob demob Forklift 10T</t>
  </si>
  <si>
    <t>Mob demob Manitau</t>
  </si>
  <si>
    <t>Mob demob Genset</t>
  </si>
  <si>
    <t>Mob demob air compressor</t>
  </si>
  <si>
    <t>Mob 2 x Crane 50T + unit support</t>
  </si>
  <si>
    <t>job</t>
  </si>
  <si>
    <t>200 jam</t>
  </si>
  <si>
    <t>unit support</t>
  </si>
  <si>
    <t>Genset 50 KVA</t>
  </si>
  <si>
    <t>Air Compressor 175 pds airman</t>
  </si>
  <si>
    <t>bulan</t>
  </si>
  <si>
    <t>Gaji operator manlift &amp; forklift</t>
  </si>
  <si>
    <t>akomodasi operator manlift &amp; forklift</t>
  </si>
  <si>
    <t>Penginapan Operator</t>
  </si>
  <si>
    <t>Trucking D8T</t>
  </si>
  <si>
    <t>CKN - Meulaboh (D8T)</t>
  </si>
  <si>
    <t>Trucking D8</t>
  </si>
  <si>
    <t>unit/jam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</si>
</sst>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_-* #,##0.00_-;\-* #,##0.00_-;_-* &quot;-&quot;??_-;_-@_-"/>
    <numFmt numFmtId="167" formatCode="_([$IDR]\ * #,##0_);_([$IDR]\ * \(#,##0\);_([$IDR]\ * &quot;-&quot;_);_(@_)"/>
  </numFmts>
  <fonts count="44">
    <font>
      <sz val="11"/>
      <color theme="1" tint="0.24994659260841701"/>
      <name val="Cambria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24994659260841701"/>
      <name val="Cambria"/>
      <family val="2"/>
      <scheme val="major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42"/>
      <color theme="7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sz val="12"/>
      <color indexed="63"/>
      <name val="Calibri"/>
      <family val="2"/>
    </font>
    <font>
      <b/>
      <sz val="9.5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Frutiger-Light"/>
    </font>
    <font>
      <b/>
      <i/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2"/>
      <color theme="1" tint="0.24994659260841701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8"/>
      <color theme="1" tint="0.2499465926084170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</font>
    <font>
      <b/>
      <i/>
      <u/>
      <sz val="12"/>
      <color rgb="FF000000"/>
      <name val="Calibri"/>
      <family val="2"/>
      <scheme val="minor"/>
    </font>
    <font>
      <i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rgb="FFFFC000"/>
      <name val="Arial"/>
      <family val="2"/>
    </font>
    <font>
      <b/>
      <sz val="12"/>
      <color theme="1" tint="0.24994659260841701"/>
      <name val="Arial"/>
      <family val="2"/>
    </font>
    <font>
      <sz val="12"/>
      <color rgb="FFFF0000"/>
      <name val="Arial"/>
      <family val="2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vertical="center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Fill="0" applyBorder="0" applyProtection="0">
      <alignment horizontal="left"/>
    </xf>
    <xf numFmtId="9" fontId="6" fillId="0" borderId="0" applyFill="0" applyBorder="0" applyProtection="0">
      <alignment horizontal="center" vertical="center"/>
    </xf>
    <xf numFmtId="0" fontId="8" fillId="2" borderId="1" applyNumberFormat="0" applyProtection="0">
      <alignment horizontal="left" vertical="center"/>
    </xf>
    <xf numFmtId="0" fontId="10" fillId="0" borderId="0" applyNumberFormat="0" applyFill="0" applyBorder="0" applyProtection="0">
      <alignment horizontal="left" vertical="center"/>
    </xf>
    <xf numFmtId="0" fontId="13" fillId="0" borderId="0" applyFill="0" applyBorder="0" applyProtection="0">
      <alignment horizontal="center"/>
    </xf>
    <xf numFmtId="3" fontId="13" fillId="0" borderId="5" applyFill="0" applyProtection="0">
      <alignment horizontal="center"/>
    </xf>
    <xf numFmtId="0" fontId="16" fillId="0" borderId="0"/>
    <xf numFmtId="166" fontId="16" fillId="0" borderId="0" applyFont="0" applyFill="0" applyBorder="0" applyAlignment="0" applyProtection="0"/>
    <xf numFmtId="0" fontId="20" fillId="0" borderId="0"/>
    <xf numFmtId="0" fontId="3" fillId="0" borderId="0"/>
    <xf numFmtId="9" fontId="16" fillId="0" borderId="0" applyFont="0" applyFill="0" applyBorder="0" applyAlignment="0" applyProtection="0"/>
    <xf numFmtId="41" fontId="20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</cellStyleXfs>
  <cellXfs count="234">
    <xf numFmtId="0" fontId="0" fillId="0" borderId="0" xfId="0">
      <alignment vertical="center"/>
    </xf>
    <xf numFmtId="0" fontId="5" fillId="0" borderId="0" xfId="3">
      <alignment horizontal="left"/>
    </xf>
    <xf numFmtId="1" fontId="5" fillId="0" borderId="0" xfId="3" applyNumberFormat="1" applyAlignment="1">
      <alignment horizontal="center"/>
    </xf>
    <xf numFmtId="164" fontId="5" fillId="0" borderId="0" xfId="1" applyNumberFormat="1" applyFont="1" applyAlignment="1">
      <alignment horizontal="left"/>
    </xf>
    <xf numFmtId="0" fontId="8" fillId="2" borderId="1" xfId="5">
      <alignment horizontal="left" vertical="center"/>
    </xf>
    <xf numFmtId="0" fontId="9" fillId="2" borderId="1" xfId="5" applyFont="1">
      <alignment horizontal="left" vertical="center"/>
    </xf>
    <xf numFmtId="0" fontId="0" fillId="3" borderId="2" xfId="0" applyFill="1" applyBorder="1" applyAlignment="1">
      <alignment horizontal="center"/>
    </xf>
    <xf numFmtId="0" fontId="11" fillId="0" borderId="0" xfId="6" applyFont="1">
      <alignment horizontal="left" vertical="center"/>
    </xf>
    <xf numFmtId="0" fontId="0" fillId="4" borderId="2" xfId="0" applyFill="1" applyBorder="1" applyAlignment="1">
      <alignment horizontal="center"/>
    </xf>
    <xf numFmtId="0" fontId="4" fillId="0" borderId="0" xfId="6" applyFont="1">
      <alignment horizontal="left" vertical="center"/>
    </xf>
    <xf numFmtId="0" fontId="0" fillId="5" borderId="2" xfId="0" applyFill="1" applyBorder="1" applyAlignment="1">
      <alignment horizontal="center"/>
    </xf>
    <xf numFmtId="0" fontId="13" fillId="0" borderId="0" xfId="7">
      <alignment horizontal="center"/>
    </xf>
    <xf numFmtId="165" fontId="13" fillId="0" borderId="0" xfId="7" applyNumberFormat="1">
      <alignment horizontal="center"/>
    </xf>
    <xf numFmtId="16" fontId="13" fillId="0" borderId="0" xfId="7" applyNumberFormat="1">
      <alignment horizontal="center"/>
    </xf>
    <xf numFmtId="3" fontId="13" fillId="0" borderId="5" xfId="8">
      <alignment horizontal="center"/>
    </xf>
    <xf numFmtId="9" fontId="5" fillId="0" borderId="0" xfId="2" applyFont="1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18" fillId="0" borderId="0" xfId="16" applyFont="1" applyBorder="1" applyAlignment="1"/>
    <xf numFmtId="0" fontId="14" fillId="0" borderId="0" xfId="7" applyFont="1" applyBorder="1" applyAlignment="1">
      <alignment horizontal="center" vertical="center"/>
    </xf>
    <xf numFmtId="0" fontId="18" fillId="0" borderId="0" xfId="16" applyFont="1" applyBorder="1" applyAlignment="1">
      <alignment horizontal="center"/>
    </xf>
    <xf numFmtId="0" fontId="22" fillId="0" borderId="0" xfId="16" applyFont="1" applyBorder="1" applyAlignment="1"/>
    <xf numFmtId="164" fontId="22" fillId="0" borderId="0" xfId="10" applyNumberFormat="1" applyFont="1" applyBorder="1" applyAlignment="1"/>
    <xf numFmtId="0" fontId="7" fillId="0" borderId="0" xfId="16" applyBorder="1" applyAlignment="1"/>
    <xf numFmtId="15" fontId="14" fillId="0" borderId="0" xfId="7" applyNumberFormat="1" applyFont="1" applyBorder="1" applyAlignment="1">
      <alignment horizontal="center" vertical="center"/>
    </xf>
    <xf numFmtId="0" fontId="19" fillId="0" borderId="0" xfId="16" applyFont="1" applyBorder="1" applyAlignment="1"/>
    <xf numFmtId="0" fontId="19" fillId="0" borderId="3" xfId="16" applyFont="1" applyBorder="1" applyAlignment="1">
      <alignment vertical="top"/>
    </xf>
    <xf numFmtId="0" fontId="19" fillId="0" borderId="3" xfId="16" applyFont="1" applyBorder="1" applyAlignment="1">
      <alignment horizontal="left" vertical="top"/>
    </xf>
    <xf numFmtId="0" fontId="19" fillId="0" borderId="0" xfId="16" applyFont="1" applyBorder="1" applyAlignment="1">
      <alignment vertical="top"/>
    </xf>
    <xf numFmtId="164" fontId="23" fillId="0" borderId="0" xfId="10" applyNumberFormat="1" applyFont="1" applyBorder="1" applyAlignment="1">
      <alignment vertical="top"/>
    </xf>
    <xf numFmtId="0" fontId="19" fillId="0" borderId="0" xfId="16" applyFont="1" applyBorder="1" applyAlignment="1">
      <alignment horizontal="center" vertical="top"/>
    </xf>
    <xf numFmtId="164" fontId="23" fillId="0" borderId="0" xfId="10" applyNumberFormat="1" applyFont="1" applyBorder="1" applyAlignment="1">
      <alignment horizontal="center" vertical="top"/>
    </xf>
    <xf numFmtId="0" fontId="4" fillId="0" borderId="0" xfId="6" applyFont="1" applyFill="1">
      <alignment horizontal="left" vertical="center"/>
    </xf>
    <xf numFmtId="0" fontId="0" fillId="0" borderId="0" xfId="0" applyFill="1">
      <alignment vertical="center"/>
    </xf>
    <xf numFmtId="3" fontId="17" fillId="6" borderId="6" xfId="9" applyNumberFormat="1" applyFont="1" applyFill="1" applyBorder="1" applyAlignment="1">
      <alignment horizontal="right" vertical="center" wrapText="1"/>
    </xf>
    <xf numFmtId="3" fontId="17" fillId="7" borderId="6" xfId="9" applyNumberFormat="1" applyFont="1" applyFill="1" applyBorder="1" applyAlignment="1">
      <alignment horizontal="right" vertical="center" wrapText="1"/>
    </xf>
    <xf numFmtId="0" fontId="18" fillId="0" borderId="11" xfId="16" applyFont="1" applyBorder="1" applyAlignment="1"/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6" fillId="0" borderId="0" xfId="0" applyFont="1" applyFill="1">
      <alignment vertical="center"/>
    </xf>
    <xf numFmtId="0" fontId="25" fillId="0" borderId="0" xfId="0" applyFont="1" applyFill="1">
      <alignment vertical="center"/>
    </xf>
    <xf numFmtId="3" fontId="27" fillId="0" borderId="3" xfId="9" applyNumberFormat="1" applyFont="1" applyFill="1" applyBorder="1" applyAlignment="1">
      <alignment horizontal="left" vertical="center" wrapText="1"/>
    </xf>
    <xf numFmtId="0" fontId="28" fillId="0" borderId="3" xfId="0" applyFont="1" applyBorder="1">
      <alignment vertical="center"/>
    </xf>
    <xf numFmtId="3" fontId="28" fillId="0" borderId="3" xfId="9" applyNumberFormat="1" applyFont="1" applyFill="1" applyBorder="1" applyAlignment="1">
      <alignment horizontal="left" vertical="center" wrapText="1"/>
    </xf>
    <xf numFmtId="0" fontId="28" fillId="0" borderId="3" xfId="0" applyFont="1" applyFill="1" applyBorder="1" applyAlignment="1">
      <alignment horizontal="left" vertical="center"/>
    </xf>
    <xf numFmtId="9" fontId="31" fillId="7" borderId="6" xfId="2" applyFont="1" applyFill="1" applyBorder="1" applyAlignment="1">
      <alignment horizontal="center"/>
    </xf>
    <xf numFmtId="0" fontId="28" fillId="6" borderId="6" xfId="0" applyFont="1" applyFill="1" applyBorder="1" applyAlignment="1">
      <alignment horizontal="center"/>
    </xf>
    <xf numFmtId="164" fontId="18" fillId="0" borderId="0" xfId="1" applyNumberFormat="1" applyFont="1" applyBorder="1" applyAlignment="1"/>
    <xf numFmtId="164" fontId="5" fillId="0" borderId="0" xfId="1" applyNumberFormat="1" applyFont="1" applyAlignment="1">
      <alignment horizontal="center"/>
    </xf>
    <xf numFmtId="167" fontId="22" fillId="0" borderId="3" xfId="16" applyNumberFormat="1" applyFont="1" applyBorder="1" applyAlignment="1">
      <alignment vertical="top"/>
    </xf>
    <xf numFmtId="0" fontId="32" fillId="0" borderId="12" xfId="0" applyFont="1" applyBorder="1" applyAlignment="1">
      <alignment horizontal="left" vertical="top" wrapText="1"/>
    </xf>
    <xf numFmtId="0" fontId="32" fillId="0" borderId="13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9" fontId="6" fillId="0" borderId="0" xfId="4">
      <alignment horizontal="center" vertical="center"/>
    </xf>
    <xf numFmtId="0" fontId="19" fillId="0" borderId="15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19" fillId="0" borderId="15" xfId="0" applyFont="1" applyBorder="1" applyAlignment="1">
      <alignment vertical="top" wrapText="1"/>
    </xf>
    <xf numFmtId="0" fontId="19" fillId="0" borderId="0" xfId="0" applyFont="1" applyBorder="1" applyAlignment="1">
      <alignment vertical="top" wrapText="1"/>
    </xf>
    <xf numFmtId="0" fontId="19" fillId="0" borderId="16" xfId="0" applyFont="1" applyBorder="1" applyAlignment="1">
      <alignment vertical="top" wrapText="1"/>
    </xf>
    <xf numFmtId="0" fontId="19" fillId="0" borderId="15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9" fillId="0" borderId="16" xfId="0" applyFont="1" applyFill="1" applyBorder="1" applyAlignment="1">
      <alignment vertical="top" wrapText="1"/>
    </xf>
    <xf numFmtId="0" fontId="19" fillId="0" borderId="15" xfId="0" applyFont="1" applyBorder="1" applyAlignment="1"/>
    <xf numFmtId="0" fontId="19" fillId="0" borderId="0" xfId="0" applyFont="1" applyBorder="1" applyAlignment="1"/>
    <xf numFmtId="0" fontId="19" fillId="0" borderId="16" xfId="0" applyFont="1" applyBorder="1" applyAlignment="1"/>
    <xf numFmtId="0" fontId="33" fillId="0" borderId="15" xfId="0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6" fillId="0" borderId="15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6" fillId="0" borderId="17" xfId="0" applyFont="1" applyFill="1" applyBorder="1" applyAlignment="1">
      <alignment vertical="center"/>
    </xf>
    <xf numFmtId="0" fontId="0" fillId="0" borderId="18" xfId="0" applyBorder="1">
      <alignment vertical="center"/>
    </xf>
    <xf numFmtId="0" fontId="5" fillId="0" borderId="18" xfId="3" applyBorder="1">
      <alignment horizontal="left"/>
    </xf>
    <xf numFmtId="9" fontId="5" fillId="0" borderId="18" xfId="2" applyFont="1" applyFill="1" applyBorder="1" applyAlignment="1">
      <alignment horizontal="center" vertical="center"/>
    </xf>
    <xf numFmtId="0" fontId="5" fillId="0" borderId="19" xfId="3" applyBorder="1">
      <alignment horizontal="left"/>
    </xf>
    <xf numFmtId="0" fontId="19" fillId="0" borderId="0" xfId="0" applyFont="1" applyBorder="1" applyAlignment="1">
      <alignment horizontal="left" vertical="top"/>
    </xf>
    <xf numFmtId="0" fontId="19" fillId="0" borderId="16" xfId="0" applyFont="1" applyBorder="1" applyAlignment="1">
      <alignment horizontal="left" vertical="top"/>
    </xf>
    <xf numFmtId="0" fontId="19" fillId="0" borderId="0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29" fillId="0" borderId="3" xfId="0" applyFont="1" applyFill="1" applyBorder="1" applyAlignment="1">
      <alignment vertical="center"/>
    </xf>
    <xf numFmtId="3" fontId="30" fillId="0" borderId="6" xfId="9" applyNumberFormat="1" applyFont="1" applyFill="1" applyBorder="1" applyAlignment="1">
      <alignment horizontal="left" vertical="center" wrapText="1"/>
    </xf>
    <xf numFmtId="0" fontId="31" fillId="0" borderId="6" xfId="3" applyFont="1" applyFill="1" applyBorder="1">
      <alignment horizontal="left"/>
    </xf>
    <xf numFmtId="164" fontId="31" fillId="0" borderId="6" xfId="1" applyNumberFormat="1" applyFont="1" applyFill="1" applyBorder="1" applyAlignment="1">
      <alignment horizontal="center"/>
    </xf>
    <xf numFmtId="164" fontId="31" fillId="0" borderId="6" xfId="1" applyNumberFormat="1" applyFont="1" applyFill="1" applyBorder="1" applyAlignment="1">
      <alignment horizontal="left"/>
    </xf>
    <xf numFmtId="3" fontId="17" fillId="0" borderId="6" xfId="9" applyNumberFormat="1" applyFont="1" applyFill="1" applyBorder="1" applyAlignment="1">
      <alignment horizontal="right" vertical="center" wrapText="1"/>
    </xf>
    <xf numFmtId="3" fontId="30" fillId="0" borderId="6" xfId="9" applyNumberFormat="1" applyFont="1" applyFill="1" applyBorder="1" applyAlignment="1">
      <alignment horizontal="left" vertical="center"/>
    </xf>
    <xf numFmtId="3" fontId="17" fillId="0" borderId="6" xfId="9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Fill="1" applyBorder="1" applyAlignment="1">
      <alignment vertical="top"/>
    </xf>
    <xf numFmtId="3" fontId="37" fillId="8" borderId="6" xfId="9" applyNumberFormat="1" applyFont="1" applyFill="1" applyBorder="1" applyAlignment="1">
      <alignment horizontal="center" vertical="center" wrapText="1"/>
    </xf>
    <xf numFmtId="3" fontId="30" fillId="9" borderId="3" xfId="9" applyNumberFormat="1" applyFont="1" applyFill="1" applyBorder="1" applyAlignment="1">
      <alignment horizontal="left" vertical="center" wrapText="1"/>
    </xf>
    <xf numFmtId="3" fontId="30" fillId="9" borderId="6" xfId="9" applyNumberFormat="1" applyFont="1" applyFill="1" applyBorder="1" applyAlignment="1">
      <alignment horizontal="left" vertical="center"/>
    </xf>
    <xf numFmtId="0" fontId="19" fillId="9" borderId="0" xfId="0" applyFont="1" applyFill="1" applyBorder="1" applyAlignment="1">
      <alignment vertical="top"/>
    </xf>
    <xf numFmtId="164" fontId="31" fillId="9" borderId="6" xfId="1" applyNumberFormat="1" applyFont="1" applyFill="1" applyBorder="1" applyAlignment="1">
      <alignment horizontal="center"/>
    </xf>
    <xf numFmtId="3" fontId="37" fillId="9" borderId="6" xfId="9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vertical="center"/>
    </xf>
    <xf numFmtId="3" fontId="30" fillId="0" borderId="0" xfId="9" applyNumberFormat="1" applyFont="1" applyFill="1" applyBorder="1" applyAlignment="1">
      <alignment horizontal="left" vertical="center"/>
    </xf>
    <xf numFmtId="3" fontId="30" fillId="0" borderId="0" xfId="9" applyNumberFormat="1" applyFont="1" applyFill="1" applyBorder="1" applyAlignment="1">
      <alignment horizontal="left" vertical="center" wrapText="1"/>
    </xf>
    <xf numFmtId="0" fontId="31" fillId="0" borderId="0" xfId="3" applyFont="1" applyFill="1" applyBorder="1">
      <alignment horizontal="left"/>
    </xf>
    <xf numFmtId="164" fontId="31" fillId="0" borderId="0" xfId="1" applyNumberFormat="1" applyFont="1" applyFill="1" applyBorder="1" applyAlignment="1">
      <alignment horizontal="center"/>
    </xf>
    <xf numFmtId="164" fontId="31" fillId="0" borderId="0" xfId="1" applyNumberFormat="1" applyFont="1" applyFill="1" applyBorder="1" applyAlignment="1">
      <alignment horizontal="left"/>
    </xf>
    <xf numFmtId="3" fontId="17" fillId="0" borderId="0" xfId="9" applyNumberFormat="1" applyFont="1" applyFill="1" applyBorder="1" applyAlignment="1">
      <alignment horizontal="right" vertical="center" wrapText="1"/>
    </xf>
    <xf numFmtId="9" fontId="31" fillId="7" borderId="0" xfId="2" applyFont="1" applyFill="1" applyBorder="1" applyAlignment="1">
      <alignment horizontal="center"/>
    </xf>
    <xf numFmtId="3" fontId="17" fillId="7" borderId="0" xfId="9" applyNumberFormat="1" applyFont="1" applyFill="1" applyBorder="1" applyAlignment="1">
      <alignment horizontal="right" vertical="center" wrapText="1"/>
    </xf>
    <xf numFmtId="3" fontId="17" fillId="6" borderId="0" xfId="9" applyNumberFormat="1" applyFont="1" applyFill="1" applyBorder="1" applyAlignment="1">
      <alignment horizontal="right" vertical="center" wrapText="1"/>
    </xf>
    <xf numFmtId="0" fontId="28" fillId="6" borderId="0" xfId="0" applyFont="1" applyFill="1" applyBorder="1" applyAlignment="1">
      <alignment horizontal="center"/>
    </xf>
    <xf numFmtId="164" fontId="31" fillId="9" borderId="6" xfId="1" applyNumberFormat="1" applyFont="1" applyFill="1" applyBorder="1" applyAlignment="1">
      <alignment horizontal="left"/>
    </xf>
    <xf numFmtId="3" fontId="17" fillId="9" borderId="6" xfId="9" applyNumberFormat="1" applyFont="1" applyFill="1" applyBorder="1" applyAlignment="1">
      <alignment horizontal="right" vertical="center"/>
    </xf>
    <xf numFmtId="0" fontId="39" fillId="0" borderId="3" xfId="0" applyFont="1" applyBorder="1" applyAlignment="1">
      <alignment horizontal="center" vertical="center"/>
    </xf>
    <xf numFmtId="0" fontId="39" fillId="0" borderId="3" xfId="0" applyFont="1" applyFill="1" applyBorder="1">
      <alignment vertical="center"/>
    </xf>
    <xf numFmtId="0" fontId="38" fillId="9" borderId="9" xfId="0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vertical="center"/>
    </xf>
    <xf numFmtId="0" fontId="39" fillId="11" borderId="3" xfId="0" applyFont="1" applyFill="1" applyBorder="1" applyAlignment="1">
      <alignment horizontal="center" vertical="center"/>
    </xf>
    <xf numFmtId="0" fontId="39" fillId="11" borderId="3" xfId="0" applyFont="1" applyFill="1" applyBorder="1">
      <alignment vertical="center"/>
    </xf>
    <xf numFmtId="0" fontId="38" fillId="0" borderId="9" xfId="0" applyFont="1" applyBorder="1">
      <alignment vertical="center"/>
    </xf>
    <xf numFmtId="0" fontId="40" fillId="0" borderId="3" xfId="0" applyFont="1" applyFill="1" applyBorder="1">
      <alignment vertical="center"/>
    </xf>
    <xf numFmtId="0" fontId="39" fillId="13" borderId="3" xfId="0" applyFont="1" applyFill="1" applyBorder="1">
      <alignment vertical="center"/>
    </xf>
    <xf numFmtId="0" fontId="39" fillId="14" borderId="3" xfId="0" applyFont="1" applyFill="1" applyBorder="1">
      <alignment vertical="center"/>
    </xf>
    <xf numFmtId="0" fontId="39" fillId="0" borderId="8" xfId="0" applyFont="1" applyBorder="1" applyAlignment="1">
      <alignment horizontal="center" vertical="center"/>
    </xf>
    <xf numFmtId="0" fontId="39" fillId="10" borderId="24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12" borderId="31" xfId="0" applyFont="1" applyFill="1" applyBorder="1" applyAlignment="1">
      <alignment horizontal="center" vertical="center"/>
    </xf>
    <xf numFmtId="0" fontId="38" fillId="0" borderId="37" xfId="0" applyFont="1" applyBorder="1">
      <alignment vertical="center"/>
    </xf>
    <xf numFmtId="0" fontId="39" fillId="0" borderId="7" xfId="0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/>
    </xf>
    <xf numFmtId="0" fontId="39" fillId="0" borderId="39" xfId="0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horizontal="center" vertical="center"/>
    </xf>
    <xf numFmtId="0" fontId="39" fillId="0" borderId="7" xfId="0" applyFont="1" applyFill="1" applyBorder="1">
      <alignment vertical="center"/>
    </xf>
    <xf numFmtId="0" fontId="40" fillId="0" borderId="7" xfId="0" applyFont="1" applyFill="1" applyBorder="1">
      <alignment vertical="center"/>
    </xf>
    <xf numFmtId="0" fontId="39" fillId="0" borderId="29" xfId="0" applyFont="1" applyBorder="1">
      <alignment vertical="center"/>
    </xf>
    <xf numFmtId="0" fontId="39" fillId="0" borderId="29" xfId="0" applyFont="1" applyBorder="1" applyAlignment="1">
      <alignment horizontal="center" vertical="center"/>
    </xf>
    <xf numFmtId="0" fontId="39" fillId="0" borderId="42" xfId="0" applyFont="1" applyBorder="1">
      <alignment vertical="center"/>
    </xf>
    <xf numFmtId="164" fontId="31" fillId="10" borderId="6" xfId="1" applyNumberFormat="1" applyFont="1" applyFill="1" applyBorder="1" applyAlignment="1">
      <alignment horizontal="center"/>
    </xf>
    <xf numFmtId="0" fontId="19" fillId="0" borderId="0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center" wrapText="1"/>
    </xf>
    <xf numFmtId="0" fontId="38" fillId="0" borderId="41" xfId="0" applyFont="1" applyBorder="1" applyAlignment="1">
      <alignment horizontal="center" vertical="center"/>
    </xf>
    <xf numFmtId="0" fontId="39" fillId="0" borderId="9" xfId="0" applyFont="1" applyFill="1" applyBorder="1" applyAlignment="1">
      <alignment horizontal="center" vertical="center"/>
    </xf>
    <xf numFmtId="0" fontId="39" fillId="11" borderId="9" xfId="0" applyFont="1" applyFill="1" applyBorder="1" applyAlignment="1">
      <alignment horizontal="center" vertical="center"/>
    </xf>
    <xf numFmtId="0" fontId="39" fillId="0" borderId="37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39" fillId="11" borderId="25" xfId="0" applyFont="1" applyFill="1" applyBorder="1" applyAlignment="1">
      <alignment horizontal="center" vertical="center"/>
    </xf>
    <xf numFmtId="0" fontId="39" fillId="0" borderId="26" xfId="0" applyFont="1" applyFill="1" applyBorder="1" applyAlignment="1">
      <alignment horizontal="center" vertical="center"/>
    </xf>
    <xf numFmtId="0" fontId="39" fillId="0" borderId="20" xfId="0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8" fillId="9" borderId="31" xfId="0" applyFont="1" applyFill="1" applyBorder="1" applyAlignment="1">
      <alignment horizontal="left" vertical="center"/>
    </xf>
    <xf numFmtId="0" fontId="39" fillId="0" borderId="43" xfId="0" applyFont="1" applyFill="1" applyBorder="1" applyAlignment="1">
      <alignment horizontal="center" vertical="center"/>
    </xf>
    <xf numFmtId="0" fontId="39" fillId="9" borderId="3" xfId="0" applyFont="1" applyFill="1" applyBorder="1" applyAlignment="1">
      <alignment horizontal="center" vertical="center"/>
    </xf>
    <xf numFmtId="0" fontId="39" fillId="9" borderId="9" xfId="0" applyFont="1" applyFill="1" applyBorder="1" applyAlignment="1">
      <alignment horizontal="center" vertical="center"/>
    </xf>
    <xf numFmtId="0" fontId="40" fillId="11" borderId="3" xfId="0" applyFont="1" applyFill="1" applyBorder="1">
      <alignment vertical="center"/>
    </xf>
    <xf numFmtId="0" fontId="39" fillId="0" borderId="8" xfId="0" applyFont="1" applyFill="1" applyBorder="1">
      <alignment vertical="center"/>
    </xf>
    <xf numFmtId="0" fontId="39" fillId="0" borderId="38" xfId="0" applyFont="1" applyFill="1" applyBorder="1">
      <alignment vertical="center"/>
    </xf>
    <xf numFmtId="0" fontId="38" fillId="0" borderId="44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38" fillId="0" borderId="42" xfId="0" applyFont="1" applyBorder="1" applyAlignment="1">
      <alignment horizontal="center" vertical="center"/>
    </xf>
    <xf numFmtId="0" fontId="38" fillId="0" borderId="45" xfId="0" applyFont="1" applyBorder="1" applyAlignment="1">
      <alignment horizontal="center" vertical="center"/>
    </xf>
    <xf numFmtId="0" fontId="39" fillId="13" borderId="20" xfId="0" applyFont="1" applyFill="1" applyBorder="1">
      <alignment vertical="center"/>
    </xf>
    <xf numFmtId="0" fontId="39" fillId="0" borderId="8" xfId="0" applyFont="1" applyBorder="1" applyAlignment="1">
      <alignment horizontal="center" vertical="center"/>
    </xf>
    <xf numFmtId="0" fontId="42" fillId="11" borderId="24" xfId="0" applyFont="1" applyFill="1" applyBorder="1" applyAlignment="1">
      <alignment horizontal="center" vertical="center"/>
    </xf>
    <xf numFmtId="0" fontId="39" fillId="0" borderId="40" xfId="0" applyFont="1" applyFill="1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7" xfId="0" applyBorder="1">
      <alignment vertical="center"/>
    </xf>
    <xf numFmtId="0" fontId="0" fillId="0" borderId="40" xfId="0" applyBorder="1">
      <alignment vertical="center"/>
    </xf>
    <xf numFmtId="0" fontId="39" fillId="15" borderId="3" xfId="0" applyFont="1" applyFill="1" applyBorder="1">
      <alignment vertical="center"/>
    </xf>
    <xf numFmtId="3" fontId="30" fillId="10" borderId="6" xfId="9" applyNumberFormat="1" applyFont="1" applyFill="1" applyBorder="1" applyAlignment="1">
      <alignment horizontal="left" vertical="center"/>
    </xf>
    <xf numFmtId="3" fontId="30" fillId="10" borderId="3" xfId="9" applyNumberFormat="1" applyFont="1" applyFill="1" applyBorder="1" applyAlignment="1">
      <alignment horizontal="left" vertical="center" wrapText="1"/>
    </xf>
    <xf numFmtId="0" fontId="19" fillId="0" borderId="8" xfId="16" applyFont="1" applyBorder="1" applyAlignment="1">
      <alignment horizontal="left" vertical="top"/>
    </xf>
    <xf numFmtId="0" fontId="19" fillId="0" borderId="10" xfId="16" applyFont="1" applyBorder="1" applyAlignment="1">
      <alignment horizontal="left" vertical="top"/>
    </xf>
    <xf numFmtId="0" fontId="19" fillId="0" borderId="9" xfId="16" applyFont="1" applyBorder="1" applyAlignment="1">
      <alignment horizontal="left" vertical="top"/>
    </xf>
    <xf numFmtId="0" fontId="19" fillId="0" borderId="3" xfId="16" applyFont="1" applyBorder="1" applyAlignment="1">
      <alignment horizontal="center" vertical="top"/>
    </xf>
    <xf numFmtId="0" fontId="21" fillId="0" borderId="3" xfId="9" applyFont="1" applyBorder="1" applyAlignment="1">
      <alignment horizontal="left" vertical="top"/>
    </xf>
    <xf numFmtId="0" fontId="19" fillId="0" borderId="8" xfId="16" applyFont="1" applyBorder="1" applyAlignment="1">
      <alignment horizontal="center" vertical="top"/>
    </xf>
    <xf numFmtId="0" fontId="19" fillId="0" borderId="10" xfId="16" applyFont="1" applyBorder="1" applyAlignment="1">
      <alignment horizontal="center" vertical="top"/>
    </xf>
    <xf numFmtId="0" fontId="19" fillId="0" borderId="9" xfId="16" applyFont="1" applyBorder="1" applyAlignment="1">
      <alignment horizontal="center" vertical="top"/>
    </xf>
    <xf numFmtId="167" fontId="23" fillId="0" borderId="3" xfId="10" applyNumberFormat="1" applyFont="1" applyBorder="1" applyAlignment="1">
      <alignment horizontal="center" vertical="top"/>
    </xf>
    <xf numFmtId="15" fontId="24" fillId="0" borderId="3" xfId="7" applyNumberFormat="1" applyFont="1" applyBorder="1" applyAlignment="1">
      <alignment horizontal="center" vertical="top"/>
    </xf>
    <xf numFmtId="0" fontId="24" fillId="0" borderId="3" xfId="7" applyFont="1" applyBorder="1" applyAlignment="1">
      <alignment horizontal="center" vertical="top"/>
    </xf>
    <xf numFmtId="0" fontId="15" fillId="0" borderId="3" xfId="7" applyFont="1" applyBorder="1" applyAlignment="1">
      <alignment horizontal="center" vertical="center"/>
    </xf>
    <xf numFmtId="0" fontId="15" fillId="0" borderId="3" xfId="7" applyFont="1" applyBorder="1" applyAlignment="1">
      <alignment horizontal="center" vertical="center" wrapText="1"/>
    </xf>
    <xf numFmtId="0" fontId="15" fillId="0" borderId="3" xfId="7" applyFont="1" applyFill="1" applyBorder="1" applyAlignment="1">
      <alignment horizontal="center" vertical="center" wrapText="1"/>
    </xf>
    <xf numFmtId="0" fontId="15" fillId="0" borderId="7" xfId="7" applyFont="1" applyBorder="1" applyAlignment="1">
      <alignment horizontal="center" vertical="center" wrapText="1"/>
    </xf>
    <xf numFmtId="0" fontId="15" fillId="0" borderId="4" xfId="7" applyFont="1" applyBorder="1" applyAlignment="1">
      <alignment horizontal="center" vertical="center" wrapText="1"/>
    </xf>
    <xf numFmtId="0" fontId="15" fillId="0" borderId="6" xfId="7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center" wrapText="1"/>
    </xf>
    <xf numFmtId="164" fontId="15" fillId="0" borderId="7" xfId="1" applyNumberFormat="1" applyFont="1" applyBorder="1" applyAlignment="1">
      <alignment horizontal="center" vertical="center"/>
    </xf>
    <xf numFmtId="164" fontId="15" fillId="0" borderId="4" xfId="1" applyNumberFormat="1" applyFont="1" applyBorder="1" applyAlignment="1">
      <alignment horizontal="center" vertical="center"/>
    </xf>
    <xf numFmtId="164" fontId="15" fillId="0" borderId="6" xfId="1" applyNumberFormat="1" applyFont="1" applyBorder="1" applyAlignment="1">
      <alignment horizontal="center" vertical="center"/>
    </xf>
    <xf numFmtId="1" fontId="15" fillId="0" borderId="7" xfId="7" applyNumberFormat="1" applyFont="1" applyBorder="1" applyAlignment="1">
      <alignment horizontal="center" vertical="center" wrapText="1"/>
    </xf>
    <xf numFmtId="1" fontId="15" fillId="0" borderId="4" xfId="7" applyNumberFormat="1" applyFont="1" applyBorder="1" applyAlignment="1">
      <alignment horizontal="center" vertical="center" wrapText="1"/>
    </xf>
    <xf numFmtId="1" fontId="15" fillId="0" borderId="6" xfId="7" applyNumberFormat="1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/>
    </xf>
    <xf numFmtId="0" fontId="39" fillId="0" borderId="41" xfId="0" applyFont="1" applyBorder="1" applyAlignment="1">
      <alignment horizontal="center" vertical="center"/>
    </xf>
    <xf numFmtId="0" fontId="38" fillId="0" borderId="32" xfId="0" applyFont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0" xfId="0" applyFont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36" xfId="0" applyFont="1" applyBorder="1" applyAlignment="1">
      <alignment horizontal="center" vertical="center"/>
    </xf>
    <xf numFmtId="0" fontId="38" fillId="0" borderId="35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15" xfId="0" applyFont="1" applyBorder="1" applyAlignment="1">
      <alignment horizontal="left" vertical="center" wrapText="1"/>
    </xf>
    <xf numFmtId="0" fontId="39" fillId="0" borderId="16" xfId="0" applyFont="1" applyBorder="1" applyAlignment="1">
      <alignment horizontal="left" vertical="center" wrapText="1"/>
    </xf>
    <xf numFmtId="0" fontId="39" fillId="0" borderId="15" xfId="0" applyFont="1" applyBorder="1" applyAlignment="1">
      <alignment horizontal="left" vertical="center" wrapText="1"/>
    </xf>
    <xf numFmtId="0" fontId="39" fillId="0" borderId="8" xfId="0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39" fillId="0" borderId="49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39" fillId="0" borderId="21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0" fontId="39" fillId="0" borderId="48" xfId="0" applyFont="1" applyBorder="1" applyAlignment="1">
      <alignment horizontal="center" vertical="center"/>
    </xf>
    <xf numFmtId="17" fontId="38" fillId="0" borderId="21" xfId="0" applyNumberFormat="1" applyFont="1" applyBorder="1" applyAlignment="1">
      <alignment horizontal="center" vertical="center"/>
    </xf>
    <xf numFmtId="17" fontId="38" fillId="0" borderId="22" xfId="0" applyNumberFormat="1" applyFont="1" applyBorder="1" applyAlignment="1">
      <alignment horizontal="center" vertical="center"/>
    </xf>
    <xf numFmtId="17" fontId="38" fillId="0" borderId="23" xfId="0" applyNumberFormat="1" applyFont="1" applyBorder="1" applyAlignment="1">
      <alignment horizontal="center" vertical="center"/>
    </xf>
  </cellXfs>
  <cellStyles count="19">
    <cellStyle name="Activity" xfId="3"/>
    <cellStyle name="Comma" xfId="1" builtinId="3"/>
    <cellStyle name="Comma [0] 10 4 3" xfId="14"/>
    <cellStyle name="Comma 2" xfId="10"/>
    <cellStyle name="Heading 1 2" xfId="16"/>
    <cellStyle name="Label" xfId="6"/>
    <cellStyle name="Normal" xfId="0" builtinId="0"/>
    <cellStyle name="Normal 2" xfId="9"/>
    <cellStyle name="Normal 2 2 2" xfId="11"/>
    <cellStyle name="Normal 3" xfId="12"/>
    <cellStyle name="Normal 3 2" xfId="17"/>
    <cellStyle name="Normal 4" xfId="15"/>
    <cellStyle name="Normal 4 2" xfId="18"/>
    <cellStyle name="Percent" xfId="2" builtinId="5"/>
    <cellStyle name="Percent 2" xfId="13"/>
    <cellStyle name="Percent Complete" xfId="4"/>
    <cellStyle name="Period Headers" xfId="8"/>
    <cellStyle name="Period Highlight Control" xfId="5"/>
    <cellStyle name="Project Headers" xfId="7"/>
  </cellStyles>
  <dxfs count="100"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ctrlProps/ctrlProp2.xml><?xml version="1.0" encoding="utf-8"?>
<formControlPr xmlns="http://schemas.microsoft.com/office/spreadsheetml/2009/9/main" objectType="Spin" dx="16" fmlaLink="period_selected" max="60" min="1" page="10"/>
</file>

<file path=xl/ctrlProps/ctrlProp3.xml><?xml version="1.0" encoding="utf-8"?>
<formControlPr xmlns="http://schemas.microsoft.com/office/spreadsheetml/2009/9/main" objectType="Spin" dx="16" fmlaLink="period_selected" max="60" min="1" page="10"/>
</file>

<file path=xl/ctrlProps/ctrlProp4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66675</xdr:colOff>
          <xdr:row>0</xdr:row>
          <xdr:rowOff>28575</xdr:rowOff>
        </xdr:from>
        <xdr:to>
          <xdr:col>26</xdr:col>
          <xdr:colOff>200025</xdr:colOff>
          <xdr:row>0</xdr:row>
          <xdr:rowOff>257175</xdr:rowOff>
        </xdr:to>
        <xdr:sp macro="" textlink="">
          <xdr:nvSpPr>
            <xdr:cNvPr id="5121" name="Spinner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oneCell">
    <xdr:from>
      <xdr:col>0</xdr:col>
      <xdr:colOff>158003</xdr:colOff>
      <xdr:row>0</xdr:row>
      <xdr:rowOff>108211</xdr:rowOff>
    </xdr:from>
    <xdr:to>
      <xdr:col>1</xdr:col>
      <xdr:colOff>1190625</xdr:colOff>
      <xdr:row>3</xdr:row>
      <xdr:rowOff>67507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003" y="108211"/>
          <a:ext cx="1423147" cy="740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1479177</xdr:colOff>
      <xdr:row>0</xdr:row>
      <xdr:rowOff>280147</xdr:rowOff>
    </xdr:from>
    <xdr:to>
      <xdr:col>2</xdr:col>
      <xdr:colOff>11207</xdr:colOff>
      <xdr:row>2</xdr:row>
      <xdr:rowOff>156882</xdr:rowOff>
    </xdr:to>
    <xdr:sp macro="" textlink="">
      <xdr:nvSpPr>
        <xdr:cNvPr id="4" name="TextBox 3"/>
        <xdr:cNvSpPr txBox="1"/>
      </xdr:nvSpPr>
      <xdr:spPr>
        <a:xfrm>
          <a:off x="1869702" y="280147"/>
          <a:ext cx="1808630" cy="41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COST</a:t>
          </a:r>
          <a:r>
            <a:rPr lang="en-US" sz="2000" b="1" baseline="0"/>
            <a:t> BUILD UP</a:t>
          </a:r>
          <a:endParaRPr lang="en-US" sz="2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66675</xdr:colOff>
          <xdr:row>0</xdr:row>
          <xdr:rowOff>28575</xdr:rowOff>
        </xdr:from>
        <xdr:to>
          <xdr:col>26</xdr:col>
          <xdr:colOff>200025</xdr:colOff>
          <xdr:row>0</xdr:row>
          <xdr:rowOff>257175</xdr:rowOff>
        </xdr:to>
        <xdr:sp macro="" textlink="">
          <xdr:nvSpPr>
            <xdr:cNvPr id="10241" name="Spinner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oneCell">
    <xdr:from>
      <xdr:col>0</xdr:col>
      <xdr:colOff>158003</xdr:colOff>
      <xdr:row>0</xdr:row>
      <xdr:rowOff>108211</xdr:rowOff>
    </xdr:from>
    <xdr:to>
      <xdr:col>1</xdr:col>
      <xdr:colOff>1190625</xdr:colOff>
      <xdr:row>3</xdr:row>
      <xdr:rowOff>67507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003" y="108211"/>
          <a:ext cx="1423147" cy="740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1479177</xdr:colOff>
      <xdr:row>0</xdr:row>
      <xdr:rowOff>280147</xdr:rowOff>
    </xdr:from>
    <xdr:to>
      <xdr:col>2</xdr:col>
      <xdr:colOff>11207</xdr:colOff>
      <xdr:row>2</xdr:row>
      <xdr:rowOff>156882</xdr:rowOff>
    </xdr:to>
    <xdr:sp macro="" textlink="">
      <xdr:nvSpPr>
        <xdr:cNvPr id="4" name="TextBox 3"/>
        <xdr:cNvSpPr txBox="1"/>
      </xdr:nvSpPr>
      <xdr:spPr>
        <a:xfrm>
          <a:off x="1869702" y="280147"/>
          <a:ext cx="1808630" cy="41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COST</a:t>
          </a:r>
          <a:r>
            <a:rPr lang="en-US" sz="2000" b="1" baseline="0"/>
            <a:t> BUILD UP</a:t>
          </a:r>
          <a:endParaRPr lang="en-US" sz="20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66675</xdr:colOff>
          <xdr:row>0</xdr:row>
          <xdr:rowOff>28575</xdr:rowOff>
        </xdr:from>
        <xdr:to>
          <xdr:col>26</xdr:col>
          <xdr:colOff>200025</xdr:colOff>
          <xdr:row>0</xdr:row>
          <xdr:rowOff>257175</xdr:rowOff>
        </xdr:to>
        <xdr:sp macro="" textlink="">
          <xdr:nvSpPr>
            <xdr:cNvPr id="11265" name="Spinner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oneCell">
    <xdr:from>
      <xdr:col>0</xdr:col>
      <xdr:colOff>158003</xdr:colOff>
      <xdr:row>0</xdr:row>
      <xdr:rowOff>108211</xdr:rowOff>
    </xdr:from>
    <xdr:to>
      <xdr:col>1</xdr:col>
      <xdr:colOff>1190625</xdr:colOff>
      <xdr:row>3</xdr:row>
      <xdr:rowOff>67507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003" y="108211"/>
          <a:ext cx="1423147" cy="740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1479177</xdr:colOff>
      <xdr:row>0</xdr:row>
      <xdr:rowOff>280147</xdr:rowOff>
    </xdr:from>
    <xdr:to>
      <xdr:col>2</xdr:col>
      <xdr:colOff>11207</xdr:colOff>
      <xdr:row>2</xdr:row>
      <xdr:rowOff>156882</xdr:rowOff>
    </xdr:to>
    <xdr:sp macro="" textlink="">
      <xdr:nvSpPr>
        <xdr:cNvPr id="4" name="TextBox 3"/>
        <xdr:cNvSpPr txBox="1"/>
      </xdr:nvSpPr>
      <xdr:spPr>
        <a:xfrm>
          <a:off x="1869702" y="280147"/>
          <a:ext cx="1808630" cy="41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COST</a:t>
          </a:r>
          <a:r>
            <a:rPr lang="en-US" sz="2000" b="1" baseline="0"/>
            <a:t> BUILD UP</a:t>
          </a:r>
          <a:endParaRPr lang="en-US" sz="20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66675</xdr:colOff>
          <xdr:row>0</xdr:row>
          <xdr:rowOff>28575</xdr:rowOff>
        </xdr:from>
        <xdr:to>
          <xdr:col>26</xdr:col>
          <xdr:colOff>200025</xdr:colOff>
          <xdr:row>0</xdr:row>
          <xdr:rowOff>257175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oneCell">
    <xdr:from>
      <xdr:col>0</xdr:col>
      <xdr:colOff>158003</xdr:colOff>
      <xdr:row>0</xdr:row>
      <xdr:rowOff>108211</xdr:rowOff>
    </xdr:from>
    <xdr:to>
      <xdr:col>1</xdr:col>
      <xdr:colOff>1190625</xdr:colOff>
      <xdr:row>3</xdr:row>
      <xdr:rowOff>67507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003" y="108211"/>
          <a:ext cx="1423147" cy="740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1479177</xdr:colOff>
      <xdr:row>0</xdr:row>
      <xdr:rowOff>280147</xdr:rowOff>
    </xdr:from>
    <xdr:to>
      <xdr:col>2</xdr:col>
      <xdr:colOff>11207</xdr:colOff>
      <xdr:row>2</xdr:row>
      <xdr:rowOff>156882</xdr:rowOff>
    </xdr:to>
    <xdr:sp macro="" textlink="">
      <xdr:nvSpPr>
        <xdr:cNvPr id="2" name="TextBox 1"/>
        <xdr:cNvSpPr txBox="1"/>
      </xdr:nvSpPr>
      <xdr:spPr>
        <a:xfrm>
          <a:off x="1871383" y="280147"/>
          <a:ext cx="2005853" cy="4146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COST</a:t>
          </a:r>
          <a:r>
            <a:rPr lang="en-US" sz="2000" b="1" baseline="0"/>
            <a:t> BUILD UP</a:t>
          </a:r>
          <a:endParaRPr lang="en-US" sz="20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pan.sopandy/AppData/Local/Microsoft/Windows/Temporary%20Internet%20Files/Content.Outlook/ZQITRDNN/WORK/JOB%20CKB/FANNY%20JOB/PCS/CK/2017/CBU%20CK%20RINJANI%20-%20AGM%20(%20OPSI%20VIA%20SOMBER%20BPN%20)%20REV.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pan.sopandy/AppData/Local/Microsoft/Windows/Temporary%20Internet%20Files/Content.Outlook/ZQITRDNN/CBU%201X6015,%201XD10,%201X340%20JAKARTA%20-%20CK%20KIM%20(%20MUARA%20BUNGO).%20rev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TA"/>
      <sheetName val="PL"/>
      <sheetName val="LCT"/>
      <sheetName val="trucking ME "/>
      <sheetName val="trucking (SE) (ANE)"/>
      <sheetName val="Sheet1"/>
      <sheetName val="Master"/>
    </sheetNames>
    <sheetDataSet>
      <sheetData sheetId="0" refreshError="1"/>
      <sheetData sheetId="1" refreshError="1"/>
      <sheetData sheetId="2">
        <row r="3">
          <cell r="W3">
            <v>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U 1x6015 (2)"/>
      <sheetName val="CBU 1xD10, 1X340"/>
      <sheetName val="Master"/>
      <sheetName val="Packing Lis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  <pageSetUpPr fitToPage="1"/>
  </sheetPr>
  <dimension ref="A1:CC58"/>
  <sheetViews>
    <sheetView showGridLines="0" topLeftCell="B1" zoomScale="80" zoomScaleNormal="80" workbookViewId="0">
      <selection activeCell="D18" sqref="D18"/>
    </sheetView>
  </sheetViews>
  <sheetFormatPr defaultRowHeight="16.5"/>
  <cols>
    <col min="1" max="1" width="5.125" customWidth="1"/>
    <col min="2" max="2" width="43" customWidth="1"/>
    <col min="3" max="3" width="17.5" customWidth="1"/>
    <col min="4" max="4" width="28.375" style="1" customWidth="1"/>
    <col min="5" max="5" width="22.5" style="15" customWidth="1"/>
    <col min="6" max="6" width="19.625" style="1" bestFit="1" customWidth="1"/>
    <col min="7" max="7" width="14.875" style="49" customWidth="1"/>
    <col min="8" max="9" width="12.375" style="2" customWidth="1"/>
    <col min="10" max="10" width="13.625" style="3" customWidth="1"/>
    <col min="11" max="11" width="11.75" style="1" customWidth="1"/>
    <col min="12" max="12" width="23.75" style="1" customWidth="1"/>
    <col min="13" max="13" width="20.5" style="1" customWidth="1"/>
    <col min="14" max="15" width="17" style="1" customWidth="1"/>
    <col min="16" max="16" width="10" style="17" customWidth="1"/>
    <col min="17" max="17" width="11.625" style="17" customWidth="1"/>
    <col min="18" max="18" width="10.5" style="17" customWidth="1"/>
    <col min="19" max="19" width="12.5" style="17" customWidth="1"/>
    <col min="20" max="20" width="4.125" style="17" customWidth="1"/>
    <col min="21" max="40" width="5.625" style="17" customWidth="1"/>
    <col min="41" max="80" width="5.625" customWidth="1"/>
    <col min="106" max="106" width="2.625" customWidth="1"/>
  </cols>
  <sheetData>
    <row r="1" spans="1:81" ht="24" customHeight="1">
      <c r="A1" s="16"/>
      <c r="B1" s="16"/>
      <c r="C1" s="16"/>
      <c r="D1" s="27" t="s">
        <v>7</v>
      </c>
      <c r="E1" s="180" t="s">
        <v>8</v>
      </c>
      <c r="F1" s="181"/>
      <c r="G1" s="182"/>
      <c r="H1" s="28" t="s">
        <v>9</v>
      </c>
      <c r="I1" s="28"/>
      <c r="J1" s="28" t="s">
        <v>10</v>
      </c>
      <c r="K1" s="27" t="s">
        <v>11</v>
      </c>
      <c r="L1" s="27" t="s">
        <v>12</v>
      </c>
      <c r="M1" s="183" t="s">
        <v>14</v>
      </c>
      <c r="N1" s="183"/>
      <c r="O1" s="31"/>
      <c r="P1" s="29"/>
      <c r="Q1" s="184" t="s">
        <v>13</v>
      </c>
      <c r="R1" s="184"/>
      <c r="S1" s="184"/>
      <c r="U1" s="4" t="s">
        <v>0</v>
      </c>
      <c r="V1" s="4"/>
      <c r="W1" s="4"/>
      <c r="X1" s="4"/>
      <c r="Y1" s="4"/>
      <c r="Z1" s="5">
        <v>1</v>
      </c>
      <c r="AA1" s="4"/>
      <c r="AC1" s="6"/>
      <c r="AD1" s="7" t="s">
        <v>1</v>
      </c>
      <c r="AF1" s="8"/>
      <c r="AG1" s="7" t="s">
        <v>2</v>
      </c>
      <c r="AI1" s="10"/>
      <c r="AJ1" s="9" t="s">
        <v>3</v>
      </c>
      <c r="AK1"/>
      <c r="AL1"/>
      <c r="AS1" s="17"/>
      <c r="AT1" s="17"/>
      <c r="AU1" s="17"/>
      <c r="AV1" s="17"/>
      <c r="AW1" s="18"/>
      <c r="AX1" s="33"/>
      <c r="AY1" s="34"/>
      <c r="AZ1" s="34"/>
    </row>
    <row r="2" spans="1:81" ht="18.75" customHeight="1">
      <c r="A2" s="16"/>
      <c r="B2" s="19"/>
      <c r="C2" s="37"/>
      <c r="D2" s="27"/>
      <c r="E2" s="185" t="s">
        <v>205</v>
      </c>
      <c r="F2" s="186"/>
      <c r="G2" s="187"/>
      <c r="H2" s="27" t="s">
        <v>169</v>
      </c>
      <c r="I2" s="27"/>
      <c r="J2" s="27" t="s">
        <v>170</v>
      </c>
      <c r="K2" s="27"/>
      <c r="L2" s="50">
        <f>IFERROR(SUM(L9:L17),"")</f>
        <v>884800000</v>
      </c>
      <c r="M2" s="188">
        <f>IFERROR(SUM(M9:M17),"")</f>
        <v>0</v>
      </c>
      <c r="N2" s="188"/>
      <c r="O2" s="32"/>
      <c r="P2" s="30"/>
      <c r="Q2" s="189">
        <v>43101</v>
      </c>
      <c r="R2" s="190"/>
      <c r="S2" s="190"/>
      <c r="BF2" s="17"/>
      <c r="BG2" s="17"/>
      <c r="BH2" s="17"/>
      <c r="BI2" s="17"/>
      <c r="BJ2" s="17"/>
    </row>
    <row r="3" spans="1:81" ht="18.75" customHeight="1">
      <c r="A3" s="16"/>
      <c r="B3" s="21"/>
      <c r="C3" s="21"/>
      <c r="D3" s="19"/>
      <c r="E3" s="19"/>
      <c r="F3" s="19"/>
      <c r="G3" s="48"/>
      <c r="H3" s="19"/>
      <c r="I3" s="19"/>
      <c r="J3" s="19"/>
      <c r="K3" s="19"/>
      <c r="L3" s="22"/>
      <c r="M3" s="23"/>
      <c r="N3" s="23"/>
      <c r="O3" s="23"/>
      <c r="P3" s="24"/>
      <c r="Q3" s="25"/>
      <c r="R3" s="20"/>
      <c r="S3" s="20"/>
      <c r="BF3" s="17"/>
      <c r="BG3" s="17"/>
      <c r="BH3" s="17"/>
      <c r="BI3" s="17"/>
      <c r="BJ3" s="17"/>
    </row>
    <row r="4" spans="1:81" ht="18.75" customHeight="1">
      <c r="A4" s="16"/>
      <c r="B4" s="19"/>
      <c r="C4" s="21"/>
      <c r="E4" s="19"/>
      <c r="F4" s="19"/>
      <c r="G4" s="48"/>
      <c r="H4" s="19"/>
      <c r="I4" s="19"/>
      <c r="J4" s="19"/>
      <c r="K4" s="19"/>
      <c r="L4" s="26"/>
      <c r="M4" s="23"/>
      <c r="N4" s="23"/>
      <c r="O4" s="23"/>
      <c r="P4" s="24"/>
      <c r="Q4" s="25"/>
      <c r="R4" s="20"/>
      <c r="S4" s="20"/>
      <c r="BF4" s="17"/>
      <c r="BG4" s="17"/>
      <c r="BH4" s="17"/>
      <c r="BI4" s="17"/>
      <c r="BJ4" s="17"/>
    </row>
    <row r="5" spans="1:81" ht="13.5" customHeight="1">
      <c r="A5" s="191" t="s">
        <v>4</v>
      </c>
      <c r="B5" s="192" t="s">
        <v>110</v>
      </c>
      <c r="C5" s="191" t="s">
        <v>15</v>
      </c>
      <c r="D5" s="191" t="s">
        <v>16</v>
      </c>
      <c r="E5" s="193" t="s">
        <v>17</v>
      </c>
      <c r="F5" s="194" t="s">
        <v>18</v>
      </c>
      <c r="G5" s="200" t="s">
        <v>20</v>
      </c>
      <c r="H5" s="200" t="s">
        <v>21</v>
      </c>
      <c r="I5" s="200" t="s">
        <v>21</v>
      </c>
      <c r="J5" s="191" t="s">
        <v>5</v>
      </c>
      <c r="K5" s="203" t="s">
        <v>19</v>
      </c>
      <c r="L5" s="191" t="s">
        <v>22</v>
      </c>
      <c r="M5" s="192" t="s">
        <v>23</v>
      </c>
      <c r="N5" s="192" t="s">
        <v>24</v>
      </c>
      <c r="O5" s="192" t="s">
        <v>25</v>
      </c>
      <c r="P5" s="192" t="s">
        <v>26</v>
      </c>
      <c r="Q5" s="192" t="s">
        <v>27</v>
      </c>
      <c r="R5" s="192" t="s">
        <v>28</v>
      </c>
      <c r="S5" s="192" t="s">
        <v>29</v>
      </c>
      <c r="T5" s="11"/>
      <c r="U5" s="11" t="s">
        <v>6</v>
      </c>
      <c r="V5" s="11"/>
    </row>
    <row r="6" spans="1:81" ht="13.5" customHeight="1">
      <c r="A6" s="191"/>
      <c r="B6" s="191"/>
      <c r="C6" s="191"/>
      <c r="D6" s="191"/>
      <c r="E6" s="193"/>
      <c r="F6" s="195"/>
      <c r="G6" s="201"/>
      <c r="H6" s="201"/>
      <c r="I6" s="201"/>
      <c r="J6" s="191"/>
      <c r="K6" s="204"/>
      <c r="L6" s="191"/>
      <c r="M6" s="192"/>
      <c r="N6" s="192"/>
      <c r="O6" s="192"/>
      <c r="P6" s="192"/>
      <c r="Q6" s="192"/>
      <c r="R6" s="192"/>
      <c r="S6" s="192"/>
      <c r="T6" s="11"/>
      <c r="U6" s="12">
        <f>Q2</f>
        <v>43101</v>
      </c>
      <c r="V6" s="12">
        <f>U6+1</f>
        <v>43102</v>
      </c>
      <c r="W6" s="12">
        <f t="shared" ref="W6:AL6" si="0">V6+1</f>
        <v>43103</v>
      </c>
      <c r="X6" s="12">
        <f t="shared" si="0"/>
        <v>43104</v>
      </c>
      <c r="Y6" s="12">
        <f t="shared" si="0"/>
        <v>43105</v>
      </c>
      <c r="Z6" s="12">
        <f t="shared" si="0"/>
        <v>43106</v>
      </c>
      <c r="AA6" s="12">
        <f t="shared" si="0"/>
        <v>43107</v>
      </c>
      <c r="AB6" s="12">
        <f t="shared" si="0"/>
        <v>43108</v>
      </c>
      <c r="AC6" s="12">
        <f t="shared" si="0"/>
        <v>43109</v>
      </c>
      <c r="AD6" s="12">
        <f t="shared" si="0"/>
        <v>43110</v>
      </c>
      <c r="AE6" s="12">
        <f t="shared" si="0"/>
        <v>43111</v>
      </c>
      <c r="AF6" s="12">
        <f t="shared" si="0"/>
        <v>43112</v>
      </c>
      <c r="AG6" s="12">
        <f t="shared" si="0"/>
        <v>43113</v>
      </c>
      <c r="AH6" s="12">
        <f t="shared" si="0"/>
        <v>43114</v>
      </c>
      <c r="AI6" s="12">
        <f t="shared" si="0"/>
        <v>43115</v>
      </c>
      <c r="AJ6" s="12">
        <f t="shared" si="0"/>
        <v>43116</v>
      </c>
      <c r="AK6" s="12">
        <f t="shared" si="0"/>
        <v>43117</v>
      </c>
      <c r="AL6" s="12">
        <f t="shared" si="0"/>
        <v>43118</v>
      </c>
      <c r="AM6" s="12">
        <f t="shared" ref="AM6:BB6" si="1">AL6+1</f>
        <v>43119</v>
      </c>
      <c r="AN6" s="12">
        <f t="shared" si="1"/>
        <v>43120</v>
      </c>
      <c r="AO6" s="12">
        <f t="shared" si="1"/>
        <v>43121</v>
      </c>
      <c r="AP6" s="12">
        <f t="shared" si="1"/>
        <v>43122</v>
      </c>
      <c r="AQ6" s="12">
        <f t="shared" si="1"/>
        <v>43123</v>
      </c>
      <c r="AR6" s="12">
        <f t="shared" si="1"/>
        <v>43124</v>
      </c>
      <c r="AS6" s="12">
        <f t="shared" si="1"/>
        <v>43125</v>
      </c>
      <c r="AT6" s="12">
        <f t="shared" si="1"/>
        <v>43126</v>
      </c>
      <c r="AU6" s="12">
        <f t="shared" si="1"/>
        <v>43127</v>
      </c>
      <c r="AV6" s="12">
        <f t="shared" si="1"/>
        <v>43128</v>
      </c>
      <c r="AW6" s="12">
        <f t="shared" si="1"/>
        <v>43129</v>
      </c>
      <c r="AX6" s="12">
        <f t="shared" si="1"/>
        <v>43130</v>
      </c>
      <c r="AY6" s="12">
        <f t="shared" si="1"/>
        <v>43131</v>
      </c>
      <c r="AZ6" s="12">
        <f t="shared" si="1"/>
        <v>43132</v>
      </c>
      <c r="BA6" s="12">
        <f t="shared" si="1"/>
        <v>43133</v>
      </c>
      <c r="BB6" s="12">
        <f t="shared" si="1"/>
        <v>43134</v>
      </c>
      <c r="BC6" s="12">
        <f t="shared" ref="BC6:BR7" si="2">BB6+1</f>
        <v>43135</v>
      </c>
      <c r="BD6" s="12">
        <f t="shared" si="2"/>
        <v>43136</v>
      </c>
      <c r="BE6" s="12">
        <f t="shared" si="2"/>
        <v>43137</v>
      </c>
      <c r="BF6" s="12">
        <f t="shared" si="2"/>
        <v>43138</v>
      </c>
      <c r="BG6" s="12">
        <f t="shared" si="2"/>
        <v>43139</v>
      </c>
      <c r="BH6" s="12">
        <f t="shared" si="2"/>
        <v>43140</v>
      </c>
      <c r="BI6" s="12">
        <f t="shared" si="2"/>
        <v>43141</v>
      </c>
      <c r="BJ6" s="12">
        <f t="shared" si="2"/>
        <v>43142</v>
      </c>
      <c r="BK6" s="12">
        <f t="shared" si="2"/>
        <v>43143</v>
      </c>
      <c r="BL6" s="12">
        <f t="shared" si="2"/>
        <v>43144</v>
      </c>
      <c r="BM6" s="12">
        <f t="shared" si="2"/>
        <v>43145</v>
      </c>
      <c r="BN6" s="12">
        <f t="shared" si="2"/>
        <v>43146</v>
      </c>
      <c r="BO6" s="12">
        <f t="shared" si="2"/>
        <v>43147</v>
      </c>
      <c r="BP6" s="12">
        <f t="shared" si="2"/>
        <v>43148</v>
      </c>
      <c r="BQ6" s="12">
        <f t="shared" si="2"/>
        <v>43149</v>
      </c>
      <c r="BR6" s="12">
        <f t="shared" si="2"/>
        <v>43150</v>
      </c>
      <c r="BS6" s="12">
        <f t="shared" ref="BS6:CB7" si="3">BR6+1</f>
        <v>43151</v>
      </c>
      <c r="BT6" s="12">
        <f t="shared" si="3"/>
        <v>43152</v>
      </c>
      <c r="BU6" s="12">
        <f t="shared" si="3"/>
        <v>43153</v>
      </c>
      <c r="BV6" s="12">
        <f t="shared" si="3"/>
        <v>43154</v>
      </c>
      <c r="BW6" s="12">
        <f t="shared" si="3"/>
        <v>43155</v>
      </c>
      <c r="BX6" s="12">
        <f t="shared" si="3"/>
        <v>43156</v>
      </c>
      <c r="BY6" s="12">
        <f t="shared" si="3"/>
        <v>43157</v>
      </c>
      <c r="BZ6" s="12">
        <f t="shared" si="3"/>
        <v>43158</v>
      </c>
      <c r="CA6" s="12">
        <f t="shared" si="3"/>
        <v>43159</v>
      </c>
      <c r="CB6" s="12">
        <f t="shared" si="3"/>
        <v>43160</v>
      </c>
    </row>
    <row r="7" spans="1:81" ht="13.5" customHeight="1">
      <c r="A7" s="191"/>
      <c r="B7" s="191"/>
      <c r="C7" s="191"/>
      <c r="D7" s="191"/>
      <c r="E7" s="193"/>
      <c r="F7" s="195"/>
      <c r="G7" s="201"/>
      <c r="H7" s="201"/>
      <c r="I7" s="201"/>
      <c r="J7" s="191"/>
      <c r="K7" s="204"/>
      <c r="L7" s="191"/>
      <c r="M7" s="192"/>
      <c r="N7" s="192"/>
      <c r="O7" s="192"/>
      <c r="P7" s="192"/>
      <c r="Q7" s="192"/>
      <c r="R7" s="192"/>
      <c r="S7" s="192"/>
      <c r="T7" s="11"/>
      <c r="U7" s="13">
        <f>Q2</f>
        <v>43101</v>
      </c>
      <c r="V7" s="13">
        <v>42945</v>
      </c>
      <c r="W7" s="13">
        <v>42946</v>
      </c>
      <c r="X7" s="13">
        <v>42947</v>
      </c>
      <c r="Y7" s="13">
        <v>42948</v>
      </c>
      <c r="Z7" s="13">
        <v>42949</v>
      </c>
      <c r="AA7" s="13">
        <v>42950</v>
      </c>
      <c r="AB7" s="13">
        <v>42951</v>
      </c>
      <c r="AC7" s="13">
        <v>42952</v>
      </c>
      <c r="AD7" s="13">
        <v>42953</v>
      </c>
      <c r="AE7" s="13">
        <v>42954</v>
      </c>
      <c r="AF7" s="13">
        <v>42955</v>
      </c>
      <c r="AG7" s="13">
        <v>42956</v>
      </c>
      <c r="AH7" s="13">
        <v>42957</v>
      </c>
      <c r="AI7" s="13">
        <v>42958</v>
      </c>
      <c r="AJ7" s="13">
        <v>42959</v>
      </c>
      <c r="AK7" s="13">
        <v>42960</v>
      </c>
      <c r="AL7" s="13">
        <v>42961</v>
      </c>
      <c r="AM7" s="13">
        <v>42962</v>
      </c>
      <c r="AN7" s="13">
        <v>42963</v>
      </c>
      <c r="AO7" s="13">
        <v>42964</v>
      </c>
      <c r="AP7" s="13">
        <v>42965</v>
      </c>
      <c r="AQ7" s="13">
        <v>42966</v>
      </c>
      <c r="AR7" s="13">
        <v>42967</v>
      </c>
      <c r="AS7" s="13">
        <v>42968</v>
      </c>
      <c r="AT7" s="13">
        <v>42969</v>
      </c>
      <c r="AU7" s="13">
        <v>42970</v>
      </c>
      <c r="AV7" s="13">
        <v>42971</v>
      </c>
      <c r="AW7" s="13">
        <v>42972</v>
      </c>
      <c r="AX7" s="13">
        <v>42973</v>
      </c>
      <c r="AY7" s="13">
        <v>42974</v>
      </c>
      <c r="AZ7" s="13">
        <v>42975</v>
      </c>
      <c r="BA7" s="13">
        <v>42976</v>
      </c>
      <c r="BB7" s="13">
        <v>42977</v>
      </c>
      <c r="BC7" s="13">
        <v>42978</v>
      </c>
      <c r="BD7" s="13">
        <v>42979</v>
      </c>
      <c r="BE7" s="13">
        <v>42980</v>
      </c>
      <c r="BF7" s="13">
        <v>42981</v>
      </c>
      <c r="BG7" s="13">
        <v>42982</v>
      </c>
      <c r="BH7" s="13">
        <v>42983</v>
      </c>
      <c r="BI7" s="13">
        <v>42984</v>
      </c>
      <c r="BJ7" s="13">
        <v>42985</v>
      </c>
      <c r="BK7" s="13">
        <v>42986</v>
      </c>
      <c r="BL7" s="13">
        <f t="shared" si="2"/>
        <v>42987</v>
      </c>
      <c r="BM7" s="13">
        <f t="shared" si="2"/>
        <v>42988</v>
      </c>
      <c r="BN7" s="13">
        <f t="shared" si="2"/>
        <v>42989</v>
      </c>
      <c r="BO7" s="13">
        <f t="shared" si="2"/>
        <v>42990</v>
      </c>
      <c r="BP7" s="13">
        <f t="shared" si="2"/>
        <v>42991</v>
      </c>
      <c r="BQ7" s="13">
        <f t="shared" si="2"/>
        <v>42992</v>
      </c>
      <c r="BR7" s="13">
        <f t="shared" si="2"/>
        <v>42993</v>
      </c>
      <c r="BS7" s="13">
        <f t="shared" si="3"/>
        <v>42994</v>
      </c>
      <c r="BT7" s="13">
        <f t="shared" si="3"/>
        <v>42995</v>
      </c>
      <c r="BU7" s="13">
        <f t="shared" si="3"/>
        <v>42996</v>
      </c>
      <c r="BV7" s="13">
        <f t="shared" si="3"/>
        <v>42997</v>
      </c>
      <c r="BW7" s="13">
        <f t="shared" si="3"/>
        <v>42998</v>
      </c>
      <c r="BX7" s="13">
        <f t="shared" si="3"/>
        <v>42999</v>
      </c>
      <c r="BY7" s="13">
        <f t="shared" si="3"/>
        <v>43000</v>
      </c>
      <c r="BZ7" s="13">
        <f t="shared" si="3"/>
        <v>43001</v>
      </c>
      <c r="CA7" s="13">
        <f t="shared" si="3"/>
        <v>43002</v>
      </c>
      <c r="CB7" s="13">
        <f t="shared" si="3"/>
        <v>43003</v>
      </c>
    </row>
    <row r="8" spans="1:81" ht="15.75" customHeight="1">
      <c r="A8" s="191"/>
      <c r="B8" s="191"/>
      <c r="C8" s="191"/>
      <c r="D8" s="191"/>
      <c r="E8" s="193"/>
      <c r="F8" s="196"/>
      <c r="G8" s="202"/>
      <c r="H8" s="202"/>
      <c r="I8" s="202"/>
      <c r="J8" s="191"/>
      <c r="K8" s="205"/>
      <c r="L8" s="191"/>
      <c r="M8" s="192"/>
      <c r="N8" s="192"/>
      <c r="O8" s="192"/>
      <c r="P8" s="192"/>
      <c r="Q8" s="192"/>
      <c r="R8" s="192"/>
      <c r="S8" s="192"/>
      <c r="T8" s="14"/>
      <c r="U8" s="14">
        <v>1</v>
      </c>
      <c r="V8" s="14">
        <v>2</v>
      </c>
      <c r="W8" s="14">
        <v>3</v>
      </c>
      <c r="X8" s="14">
        <v>4</v>
      </c>
      <c r="Y8" s="14">
        <v>5</v>
      </c>
      <c r="Z8" s="14">
        <v>6</v>
      </c>
      <c r="AA8" s="14">
        <v>7</v>
      </c>
      <c r="AB8" s="14">
        <v>8</v>
      </c>
      <c r="AC8" s="14">
        <v>9</v>
      </c>
      <c r="AD8" s="14">
        <v>10</v>
      </c>
      <c r="AE8" s="14">
        <v>11</v>
      </c>
      <c r="AF8" s="14">
        <v>12</v>
      </c>
      <c r="AG8" s="14">
        <v>13</v>
      </c>
      <c r="AH8" s="14">
        <v>14</v>
      </c>
      <c r="AI8" s="14">
        <v>15</v>
      </c>
      <c r="AJ8" s="14">
        <v>16</v>
      </c>
      <c r="AK8" s="14">
        <v>17</v>
      </c>
      <c r="AL8" s="14">
        <v>18</v>
      </c>
      <c r="AM8" s="14">
        <v>19</v>
      </c>
      <c r="AN8" s="14">
        <v>20</v>
      </c>
      <c r="AO8" s="14">
        <v>21</v>
      </c>
      <c r="AP8" s="14">
        <v>22</v>
      </c>
      <c r="AQ8" s="14">
        <v>23</v>
      </c>
      <c r="AR8" s="14">
        <v>24</v>
      </c>
      <c r="AS8" s="14">
        <v>25</v>
      </c>
      <c r="AT8" s="14">
        <v>26</v>
      </c>
      <c r="AU8" s="14">
        <v>27</v>
      </c>
      <c r="AV8" s="14">
        <v>28</v>
      </c>
      <c r="AW8" s="14">
        <v>29</v>
      </c>
      <c r="AX8" s="14">
        <v>30</v>
      </c>
      <c r="AY8" s="14">
        <v>31</v>
      </c>
      <c r="AZ8" s="14">
        <v>32</v>
      </c>
      <c r="BA8" s="14">
        <v>33</v>
      </c>
      <c r="BB8" s="14">
        <v>34</v>
      </c>
      <c r="BC8" s="14">
        <v>35</v>
      </c>
      <c r="BD8" s="14">
        <v>36</v>
      </c>
      <c r="BE8" s="14">
        <v>37</v>
      </c>
      <c r="BF8" s="14">
        <v>38</v>
      </c>
      <c r="BG8" s="14">
        <v>39</v>
      </c>
      <c r="BH8" s="14">
        <v>40</v>
      </c>
      <c r="BI8" s="14">
        <v>41</v>
      </c>
      <c r="BJ8" s="14">
        <v>42</v>
      </c>
      <c r="BK8" s="14">
        <v>43</v>
      </c>
      <c r="BL8" s="14">
        <v>44</v>
      </c>
      <c r="BM8" s="14">
        <v>45</v>
      </c>
      <c r="BN8" s="14">
        <v>46</v>
      </c>
      <c r="BO8" s="14">
        <v>47</v>
      </c>
      <c r="BP8" s="14">
        <v>48</v>
      </c>
      <c r="BQ8" s="14">
        <v>49</v>
      </c>
      <c r="BR8" s="14">
        <v>50</v>
      </c>
      <c r="BS8" s="14">
        <v>51</v>
      </c>
      <c r="BT8" s="14">
        <v>52</v>
      </c>
      <c r="BU8" s="14">
        <v>53</v>
      </c>
      <c r="BV8" s="14">
        <v>54</v>
      </c>
      <c r="BW8" s="14">
        <v>55</v>
      </c>
      <c r="BX8" s="14">
        <v>56</v>
      </c>
      <c r="BY8" s="14">
        <v>57</v>
      </c>
      <c r="BZ8" s="14">
        <v>58</v>
      </c>
      <c r="CA8" s="14">
        <v>59</v>
      </c>
      <c r="CB8" s="14">
        <v>60</v>
      </c>
      <c r="CC8" s="17"/>
    </row>
    <row r="9" spans="1:81" ht="14.25">
      <c r="A9" s="82"/>
      <c r="B9" s="94" t="s">
        <v>171</v>
      </c>
      <c r="C9" s="83"/>
      <c r="D9" s="83"/>
      <c r="E9" s="83"/>
      <c r="F9" s="84"/>
      <c r="G9" s="85"/>
      <c r="H9" s="86"/>
      <c r="I9" s="86"/>
      <c r="J9" s="87"/>
      <c r="K9" s="46">
        <f>(L9/$L$2)*100%</f>
        <v>0</v>
      </c>
      <c r="L9" s="36">
        <f>G9*H9*I9</f>
        <v>0</v>
      </c>
      <c r="M9" s="35"/>
      <c r="N9" s="35"/>
      <c r="O9" s="35"/>
      <c r="P9" s="47"/>
      <c r="Q9" s="47"/>
      <c r="R9" s="47"/>
      <c r="S9" s="47"/>
    </row>
    <row r="10" spans="1:81" ht="14.25">
      <c r="A10" s="82"/>
      <c r="B10" s="96" t="s">
        <v>34</v>
      </c>
      <c r="C10" s="83"/>
      <c r="D10" s="83" t="s">
        <v>33</v>
      </c>
      <c r="E10" s="83"/>
      <c r="F10" s="84"/>
      <c r="G10" s="98">
        <v>150000</v>
      </c>
      <c r="H10" s="86">
        <v>1</v>
      </c>
      <c r="I10" s="86">
        <v>2</v>
      </c>
      <c r="J10" s="87" t="s">
        <v>168</v>
      </c>
      <c r="K10" s="46">
        <f t="shared" ref="K10:K17" si="4">(L10/$L$2)*100%</f>
        <v>3.3905967450271248E-4</v>
      </c>
      <c r="L10" s="36">
        <f t="shared" ref="L10:L17" si="5">G10*H10*I10</f>
        <v>300000</v>
      </c>
      <c r="M10" s="35"/>
      <c r="N10" s="35"/>
      <c r="O10" s="35"/>
      <c r="P10" s="47"/>
      <c r="Q10" s="47"/>
      <c r="R10" s="47"/>
      <c r="S10" s="47"/>
    </row>
    <row r="11" spans="1:81" ht="14.25">
      <c r="A11" s="82"/>
      <c r="B11" s="95" t="s">
        <v>57</v>
      </c>
      <c r="C11" s="83"/>
      <c r="D11" s="83" t="s">
        <v>33</v>
      </c>
      <c r="E11" s="83"/>
      <c r="F11" s="84"/>
      <c r="G11" s="85">
        <v>9500000</v>
      </c>
      <c r="H11" s="86">
        <v>2</v>
      </c>
      <c r="I11" s="111">
        <v>1</v>
      </c>
      <c r="J11" s="87" t="s">
        <v>172</v>
      </c>
      <c r="K11" s="46">
        <f t="shared" si="4"/>
        <v>2.1473779385171789E-2</v>
      </c>
      <c r="L11" s="36">
        <f t="shared" si="5"/>
        <v>19000000</v>
      </c>
      <c r="M11" s="35"/>
      <c r="N11" s="35"/>
      <c r="O11" s="35"/>
      <c r="P11" s="47"/>
      <c r="Q11" s="47"/>
      <c r="R11" s="47"/>
      <c r="S11" s="47"/>
    </row>
    <row r="12" spans="1:81" ht="14.25">
      <c r="A12" s="82"/>
      <c r="B12" s="94" t="s">
        <v>173</v>
      </c>
      <c r="C12" s="83"/>
      <c r="D12" s="83"/>
      <c r="E12" s="83"/>
      <c r="F12" s="84"/>
      <c r="G12" s="85"/>
      <c r="H12" s="86"/>
      <c r="I12" s="86"/>
      <c r="J12" s="89"/>
      <c r="K12" s="46">
        <f t="shared" si="4"/>
        <v>0</v>
      </c>
      <c r="L12" s="36">
        <f t="shared" si="5"/>
        <v>0</v>
      </c>
      <c r="M12" s="35"/>
      <c r="N12" s="35"/>
      <c r="O12" s="35"/>
      <c r="P12" s="47"/>
      <c r="Q12" s="47"/>
      <c r="R12" s="47"/>
      <c r="S12" s="47"/>
    </row>
    <row r="13" spans="1:81" ht="14.25">
      <c r="A13" s="82"/>
      <c r="B13" s="99" t="s">
        <v>187</v>
      </c>
      <c r="C13" s="83"/>
      <c r="D13" s="83" t="s">
        <v>38</v>
      </c>
      <c r="E13" s="83" t="s">
        <v>174</v>
      </c>
      <c r="F13" s="84"/>
      <c r="G13" s="141">
        <v>105000000</v>
      </c>
      <c r="H13" s="86">
        <v>2</v>
      </c>
      <c r="I13" s="86">
        <v>1</v>
      </c>
      <c r="J13" s="89" t="s">
        <v>175</v>
      </c>
      <c r="K13" s="46">
        <f t="shared" si="4"/>
        <v>0.23734177215189872</v>
      </c>
      <c r="L13" s="36">
        <f t="shared" si="5"/>
        <v>210000000</v>
      </c>
      <c r="M13" s="35"/>
      <c r="N13" s="35"/>
      <c r="O13" s="35"/>
      <c r="P13" s="47"/>
      <c r="Q13" s="47"/>
      <c r="R13" s="47"/>
      <c r="S13" s="47"/>
    </row>
    <row r="14" spans="1:81" ht="14.25">
      <c r="A14" s="82"/>
      <c r="B14" s="99" t="s">
        <v>176</v>
      </c>
      <c r="C14" s="83"/>
      <c r="D14" s="83" t="s">
        <v>38</v>
      </c>
      <c r="E14" s="83" t="s">
        <v>87</v>
      </c>
      <c r="F14" s="84"/>
      <c r="G14" s="141">
        <v>82500000</v>
      </c>
      <c r="H14" s="86">
        <v>2</v>
      </c>
      <c r="I14" s="86">
        <v>1</v>
      </c>
      <c r="J14" s="89" t="s">
        <v>175</v>
      </c>
      <c r="K14" s="46">
        <f t="shared" si="4"/>
        <v>0.18648282097649185</v>
      </c>
      <c r="L14" s="36">
        <f t="shared" si="5"/>
        <v>165000000</v>
      </c>
      <c r="M14" s="35"/>
      <c r="N14" s="35"/>
      <c r="O14" s="35"/>
      <c r="P14" s="47"/>
      <c r="Q14" s="47"/>
      <c r="R14" s="47"/>
      <c r="S14" s="47"/>
    </row>
    <row r="15" spans="1:81" ht="14.25">
      <c r="A15" s="82"/>
      <c r="B15" s="96" t="s">
        <v>177</v>
      </c>
      <c r="C15" s="83"/>
      <c r="D15" s="83" t="s">
        <v>38</v>
      </c>
      <c r="E15" s="83" t="s">
        <v>88</v>
      </c>
      <c r="F15" s="84"/>
      <c r="G15" s="141">
        <v>80000000</v>
      </c>
      <c r="H15" s="86">
        <v>2</v>
      </c>
      <c r="I15" s="86">
        <v>1</v>
      </c>
      <c r="J15" s="89" t="s">
        <v>175</v>
      </c>
      <c r="K15" s="46">
        <f t="shared" si="4"/>
        <v>0.18083182640144665</v>
      </c>
      <c r="L15" s="36">
        <f t="shared" si="5"/>
        <v>160000000</v>
      </c>
      <c r="M15" s="35"/>
      <c r="N15" s="35"/>
      <c r="O15" s="35"/>
      <c r="P15" s="47"/>
      <c r="Q15" s="47"/>
      <c r="R15" s="47"/>
      <c r="S15" s="47"/>
    </row>
    <row r="16" spans="1:81" ht="14.25">
      <c r="A16" s="82"/>
      <c r="B16" s="96" t="s">
        <v>178</v>
      </c>
      <c r="C16" s="83"/>
      <c r="D16" s="83" t="s">
        <v>38</v>
      </c>
      <c r="E16" s="83" t="s">
        <v>89</v>
      </c>
      <c r="F16" s="84"/>
      <c r="G16" s="141">
        <v>62000000</v>
      </c>
      <c r="H16" s="86">
        <v>4</v>
      </c>
      <c r="I16" s="86">
        <v>1</v>
      </c>
      <c r="J16" s="89" t="s">
        <v>175</v>
      </c>
      <c r="K16" s="46">
        <f t="shared" si="4"/>
        <v>0.28028933092224234</v>
      </c>
      <c r="L16" s="36">
        <f t="shared" si="5"/>
        <v>248000000</v>
      </c>
      <c r="M16" s="35"/>
      <c r="N16" s="35"/>
      <c r="O16" s="35"/>
      <c r="P16" s="47"/>
      <c r="Q16" s="47"/>
      <c r="R16" s="47"/>
      <c r="S16" s="47"/>
    </row>
    <row r="17" spans="1:81" ht="14.25">
      <c r="A17" s="82"/>
      <c r="B17" s="96" t="s">
        <v>202</v>
      </c>
      <c r="C17" s="83"/>
      <c r="D17" s="83" t="s">
        <v>38</v>
      </c>
      <c r="E17" s="83" t="s">
        <v>87</v>
      </c>
      <c r="F17" s="84"/>
      <c r="G17" s="141">
        <v>82500000</v>
      </c>
      <c r="H17" s="86">
        <v>1</v>
      </c>
      <c r="I17" s="86">
        <v>1</v>
      </c>
      <c r="J17" s="89" t="s">
        <v>175</v>
      </c>
      <c r="K17" s="46">
        <f t="shared" si="4"/>
        <v>9.3241410488245927E-2</v>
      </c>
      <c r="L17" s="36">
        <f t="shared" si="5"/>
        <v>82500000</v>
      </c>
      <c r="M17" s="35"/>
      <c r="N17" s="35"/>
      <c r="O17" s="35"/>
      <c r="P17" s="47"/>
      <c r="Q17" s="47"/>
      <c r="R17" s="47"/>
      <c r="S17" s="47"/>
    </row>
    <row r="18" spans="1:81" s="17" customFormat="1" ht="14.25">
      <c r="A18" s="100"/>
      <c r="B18" s="101"/>
      <c r="C18" s="102"/>
      <c r="D18" s="102"/>
      <c r="E18" s="102"/>
      <c r="F18" s="103"/>
      <c r="G18" s="104"/>
      <c r="H18" s="105"/>
      <c r="I18" s="105"/>
      <c r="J18" s="106"/>
      <c r="K18" s="107"/>
      <c r="L18" s="108"/>
      <c r="M18" s="109"/>
      <c r="N18" s="109"/>
      <c r="O18" s="109"/>
      <c r="P18" s="110"/>
      <c r="Q18" s="110"/>
      <c r="R18" s="110"/>
      <c r="S18" s="110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</row>
    <row r="19" spans="1:81" s="17" customFormat="1" ht="17.25" thickBot="1">
      <c r="A19"/>
      <c r="B19"/>
      <c r="C19"/>
      <c r="D19" s="1"/>
      <c r="E19" s="15"/>
      <c r="F19" s="1"/>
      <c r="G19" s="49"/>
      <c r="H19" s="2"/>
      <c r="I19" s="2"/>
      <c r="J19" s="3"/>
      <c r="K19" s="1"/>
      <c r="L19" s="1"/>
      <c r="M19" s="1"/>
      <c r="N19" s="1"/>
      <c r="O19" s="1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</row>
    <row r="20" spans="1:81">
      <c r="B20" s="51" t="s">
        <v>111</v>
      </c>
      <c r="C20" s="52"/>
      <c r="D20" s="53"/>
      <c r="E20" s="53"/>
      <c r="F20" s="54"/>
      <c r="G20" s="2"/>
      <c r="N20" s="17"/>
      <c r="O20" s="17"/>
      <c r="R20" s="55"/>
      <c r="AN20"/>
    </row>
    <row r="21" spans="1:81">
      <c r="B21" s="56" t="s">
        <v>112</v>
      </c>
      <c r="C21" s="197" t="s">
        <v>161</v>
      </c>
      <c r="D21" s="197"/>
      <c r="E21" s="142"/>
      <c r="F21" s="143"/>
      <c r="G21" s="2"/>
      <c r="N21" s="17"/>
      <c r="O21" s="17"/>
      <c r="R21" s="55"/>
      <c r="AN21"/>
    </row>
    <row r="22" spans="1:81">
      <c r="B22" s="56" t="s">
        <v>113</v>
      </c>
      <c r="C22" s="197" t="s">
        <v>162</v>
      </c>
      <c r="D22" s="197"/>
      <c r="E22" s="197"/>
      <c r="F22" s="198"/>
      <c r="G22" s="1"/>
      <c r="N22" s="17"/>
      <c r="O22" s="17"/>
      <c r="R22" s="55"/>
      <c r="AN22"/>
    </row>
    <row r="23" spans="1:81">
      <c r="B23" s="57" t="s">
        <v>114</v>
      </c>
      <c r="C23" s="199" t="s">
        <v>162</v>
      </c>
      <c r="D23" s="199"/>
      <c r="E23" s="144"/>
      <c r="F23" s="58"/>
      <c r="G23" s="1"/>
      <c r="N23" s="17"/>
      <c r="O23" s="17"/>
      <c r="R23" s="55"/>
      <c r="AN23"/>
    </row>
    <row r="24" spans="1:81">
      <c r="B24" s="56" t="s">
        <v>115</v>
      </c>
      <c r="C24" s="142" t="s">
        <v>162</v>
      </c>
      <c r="D24" s="142"/>
      <c r="E24" s="142"/>
      <c r="F24" s="143"/>
      <c r="G24" s="2"/>
      <c r="N24" s="17"/>
      <c r="O24" s="17"/>
      <c r="R24" s="55"/>
      <c r="AN24"/>
    </row>
    <row r="25" spans="1:81" ht="16.5" customHeight="1">
      <c r="B25" s="56" t="s">
        <v>116</v>
      </c>
      <c r="C25" s="197" t="s">
        <v>163</v>
      </c>
      <c r="D25" s="197"/>
      <c r="E25" s="197"/>
      <c r="F25" s="198"/>
      <c r="G25" s="2"/>
      <c r="N25" s="17"/>
      <c r="O25" s="17"/>
      <c r="R25" s="55"/>
      <c r="AN25"/>
    </row>
    <row r="26" spans="1:81">
      <c r="B26" s="56" t="s">
        <v>117</v>
      </c>
      <c r="C26" s="78" t="s">
        <v>162</v>
      </c>
      <c r="D26" s="78"/>
      <c r="E26" s="78"/>
      <c r="F26" s="79"/>
      <c r="G26" s="2"/>
      <c r="N26" s="17"/>
      <c r="O26" s="17"/>
      <c r="R26" s="55"/>
      <c r="AN26"/>
    </row>
    <row r="27" spans="1:81" s="2" customFormat="1">
      <c r="A27"/>
      <c r="B27" s="59" t="s">
        <v>118</v>
      </c>
      <c r="C27" s="60" t="s">
        <v>119</v>
      </c>
      <c r="D27" s="60"/>
      <c r="E27" s="60"/>
      <c r="F27" s="61"/>
      <c r="J27" s="3"/>
      <c r="K27" s="1"/>
      <c r="L27" s="1"/>
      <c r="M27" s="1"/>
      <c r="N27" s="17"/>
      <c r="O27" s="17"/>
      <c r="P27" s="17"/>
      <c r="Q27" s="17"/>
      <c r="R27" s="55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</row>
    <row r="28" spans="1:81" s="2" customFormat="1">
      <c r="A28"/>
      <c r="B28" s="59" t="s">
        <v>120</v>
      </c>
      <c r="C28" s="60" t="s">
        <v>119</v>
      </c>
      <c r="D28" s="60"/>
      <c r="E28" s="60"/>
      <c r="F28" s="61"/>
      <c r="J28" s="3"/>
      <c r="K28" s="1"/>
      <c r="L28" s="1"/>
      <c r="M28" s="1"/>
      <c r="N28" s="17"/>
      <c r="O28" s="17"/>
      <c r="P28" s="17"/>
      <c r="Q28" s="17"/>
      <c r="R28" s="55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</row>
    <row r="29" spans="1:81" s="2" customFormat="1">
      <c r="A29"/>
      <c r="B29" s="62" t="s">
        <v>121</v>
      </c>
      <c r="C29" s="60" t="s">
        <v>156</v>
      </c>
      <c r="D29" s="63"/>
      <c r="E29" s="63"/>
      <c r="F29" s="64"/>
      <c r="J29" s="3"/>
      <c r="K29" s="1"/>
      <c r="L29" s="1"/>
      <c r="M29" s="1"/>
      <c r="N29" s="17"/>
      <c r="O29" s="17"/>
      <c r="P29" s="17"/>
      <c r="Q29" s="17"/>
      <c r="R29" s="55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</row>
    <row r="30" spans="1:81" s="2" customFormat="1">
      <c r="A30"/>
      <c r="B30" s="62" t="s">
        <v>159</v>
      </c>
      <c r="C30" s="93" t="s">
        <v>164</v>
      </c>
      <c r="D30" s="63"/>
      <c r="E30" s="63"/>
      <c r="F30" s="64"/>
      <c r="J30" s="3"/>
      <c r="K30" s="1"/>
      <c r="L30" s="1"/>
      <c r="M30" s="1"/>
      <c r="N30" s="17"/>
      <c r="O30" s="17"/>
      <c r="P30" s="17"/>
      <c r="Q30" s="17"/>
      <c r="R30" s="55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</row>
    <row r="31" spans="1:81" s="2" customFormat="1" ht="16.5" customHeight="1">
      <c r="A31"/>
      <c r="B31" s="59" t="s">
        <v>122</v>
      </c>
      <c r="C31" s="97" t="s">
        <v>165</v>
      </c>
      <c r="D31" s="80"/>
      <c r="E31" s="80"/>
      <c r="F31" s="81"/>
      <c r="J31" s="3"/>
      <c r="K31" s="1"/>
      <c r="L31" s="1"/>
      <c r="M31" s="1"/>
      <c r="N31" s="17"/>
      <c r="O31" s="17"/>
      <c r="P31" s="17"/>
      <c r="Q31" s="17"/>
      <c r="R31" s="55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</row>
    <row r="32" spans="1:81" s="2" customFormat="1" ht="16.5" customHeight="1">
      <c r="A32"/>
      <c r="B32" s="59" t="s">
        <v>123</v>
      </c>
      <c r="C32" s="97" t="s">
        <v>166</v>
      </c>
      <c r="D32" s="80"/>
      <c r="E32" s="80"/>
      <c r="F32" s="81"/>
      <c r="J32" s="3"/>
      <c r="K32" s="1"/>
      <c r="L32" s="1"/>
      <c r="M32" s="1"/>
      <c r="N32" s="17"/>
      <c r="O32" s="17"/>
      <c r="P32" s="17"/>
      <c r="Q32" s="17"/>
      <c r="R32" s="55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</row>
    <row r="33" spans="1:80" s="2" customFormat="1">
      <c r="A33"/>
      <c r="B33" s="65" t="s">
        <v>143</v>
      </c>
      <c r="C33" s="66" t="s">
        <v>157</v>
      </c>
      <c r="D33" s="66"/>
      <c r="E33" s="66"/>
      <c r="F33" s="67"/>
      <c r="J33" s="3"/>
      <c r="K33" s="1"/>
      <c r="L33" s="1"/>
      <c r="M33" s="1"/>
      <c r="N33" s="17"/>
      <c r="O33" s="17"/>
      <c r="P33" s="17"/>
      <c r="Q33" s="17"/>
      <c r="R33" s="55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</row>
    <row r="34" spans="1:80" s="2" customFormat="1">
      <c r="A34"/>
      <c r="B34" s="65" t="s">
        <v>124</v>
      </c>
      <c r="C34" s="66" t="s">
        <v>158</v>
      </c>
      <c r="D34" s="66"/>
      <c r="E34" s="66"/>
      <c r="F34" s="67"/>
      <c r="J34" s="3"/>
      <c r="K34" s="1"/>
      <c r="L34" s="1"/>
      <c r="M34" s="1"/>
      <c r="N34" s="17"/>
      <c r="O34" s="17"/>
      <c r="P34" s="17"/>
      <c r="Q34" s="17"/>
      <c r="R34" s="55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</row>
    <row r="35" spans="1:80" s="2" customFormat="1">
      <c r="A35"/>
      <c r="B35" s="65" t="s">
        <v>136</v>
      </c>
      <c r="C35" s="66" t="s">
        <v>137</v>
      </c>
      <c r="D35" s="66"/>
      <c r="E35" s="66"/>
      <c r="F35" s="67"/>
      <c r="J35" s="3"/>
      <c r="K35" s="1"/>
      <c r="L35" s="1"/>
      <c r="M35" s="1"/>
      <c r="N35" s="17"/>
      <c r="O35" s="17"/>
      <c r="P35" s="17"/>
      <c r="Q35" s="17"/>
      <c r="R35" s="55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</row>
    <row r="36" spans="1:80" s="2" customFormat="1">
      <c r="A36"/>
      <c r="B36" s="65" t="s">
        <v>144</v>
      </c>
      <c r="C36" s="66"/>
      <c r="D36" s="66"/>
      <c r="E36" s="66"/>
      <c r="F36" s="67"/>
      <c r="J36" s="3"/>
      <c r="K36" s="1"/>
      <c r="L36" s="1"/>
      <c r="M36" s="1"/>
      <c r="N36" s="17"/>
      <c r="O36" s="17"/>
      <c r="P36" s="17"/>
      <c r="Q36" s="17"/>
      <c r="R36" s="55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</row>
    <row r="37" spans="1:80" s="2" customFormat="1">
      <c r="A37"/>
      <c r="B37" s="65" t="s">
        <v>145</v>
      </c>
      <c r="C37" s="66"/>
      <c r="D37" s="66"/>
      <c r="E37" s="66"/>
      <c r="F37" s="67"/>
      <c r="J37" s="3"/>
      <c r="K37" s="1"/>
      <c r="L37" s="1"/>
      <c r="M37" s="1"/>
      <c r="N37" s="17"/>
      <c r="O37" s="17"/>
      <c r="P37" s="17"/>
      <c r="Q37" s="17"/>
      <c r="R37" s="55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</row>
    <row r="38" spans="1:80" s="2" customFormat="1">
      <c r="A38"/>
      <c r="B38" s="68" t="s">
        <v>146</v>
      </c>
      <c r="C38" s="66"/>
      <c r="D38" s="66"/>
      <c r="E38" s="66"/>
      <c r="F38" s="67"/>
      <c r="J38" s="3"/>
      <c r="K38" s="1"/>
      <c r="L38" s="1"/>
      <c r="M38" s="1"/>
      <c r="N38" s="17"/>
      <c r="O38" s="17"/>
      <c r="P38" s="17"/>
      <c r="Q38" s="17"/>
      <c r="R38" s="55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</row>
    <row r="39" spans="1:80" s="2" customFormat="1">
      <c r="A39"/>
      <c r="B39" s="68" t="s">
        <v>147</v>
      </c>
      <c r="C39" s="66"/>
      <c r="D39" s="66"/>
      <c r="E39" s="66"/>
      <c r="F39" s="67"/>
      <c r="J39" s="3"/>
      <c r="K39" s="1"/>
      <c r="L39" s="1"/>
      <c r="M39" s="1"/>
      <c r="N39" s="17"/>
      <c r="O39" s="17"/>
      <c r="P39" s="17"/>
      <c r="Q39" s="17"/>
      <c r="R39" s="55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</row>
    <row r="40" spans="1:80" s="2" customFormat="1">
      <c r="A40"/>
      <c r="B40" s="68" t="s">
        <v>148</v>
      </c>
      <c r="C40" s="66"/>
      <c r="D40" s="66"/>
      <c r="E40" s="66"/>
      <c r="F40" s="67"/>
      <c r="J40" s="3"/>
      <c r="K40" s="1"/>
      <c r="L40" s="1"/>
      <c r="M40" s="1"/>
      <c r="N40" s="17"/>
      <c r="O40" s="17"/>
      <c r="P40" s="17"/>
      <c r="Q40" s="17"/>
      <c r="R40" s="55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</row>
    <row r="41" spans="1:80" s="2" customFormat="1">
      <c r="A41"/>
      <c r="B41" s="68" t="s">
        <v>149</v>
      </c>
      <c r="C41" s="66"/>
      <c r="D41" s="66"/>
      <c r="E41" s="66"/>
      <c r="F41" s="67"/>
      <c r="J41" s="3"/>
      <c r="K41" s="1"/>
      <c r="L41" s="1"/>
      <c r="M41" s="1"/>
      <c r="N41" s="17"/>
      <c r="O41" s="17"/>
      <c r="P41" s="17"/>
      <c r="Q41" s="17"/>
      <c r="R41" s="55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</row>
    <row r="42" spans="1:80" s="2" customFormat="1">
      <c r="A42"/>
      <c r="B42" s="68" t="s">
        <v>150</v>
      </c>
      <c r="C42" s="66"/>
      <c r="D42" s="66"/>
      <c r="E42" s="66"/>
      <c r="F42" s="67"/>
      <c r="J42" s="3"/>
      <c r="K42" s="1"/>
      <c r="L42" s="1"/>
      <c r="M42" s="1"/>
      <c r="N42" s="17"/>
      <c r="O42" s="17"/>
      <c r="P42" s="17"/>
      <c r="Q42" s="17"/>
      <c r="R42" s="55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</row>
    <row r="43" spans="1:80" s="2" customFormat="1">
      <c r="A43"/>
      <c r="B43" s="68" t="s">
        <v>151</v>
      </c>
      <c r="C43" s="66"/>
      <c r="D43" s="66"/>
      <c r="E43" s="66"/>
      <c r="F43" s="67"/>
      <c r="J43" s="3"/>
      <c r="K43" s="1"/>
      <c r="L43" s="1"/>
      <c r="M43" s="1"/>
      <c r="N43" s="17"/>
      <c r="O43" s="17"/>
      <c r="P43" s="17"/>
      <c r="Q43" s="17"/>
      <c r="R43" s="55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</row>
    <row r="44" spans="1:80" s="2" customFormat="1">
      <c r="A44"/>
      <c r="B44" s="68" t="s">
        <v>152</v>
      </c>
      <c r="C44" s="66"/>
      <c r="D44" s="66"/>
      <c r="E44" s="66"/>
      <c r="F44" s="67"/>
      <c r="J44" s="3"/>
      <c r="K44" s="1"/>
      <c r="L44" s="1"/>
      <c r="M44" s="1"/>
      <c r="N44" s="17"/>
      <c r="O44" s="17"/>
      <c r="P44" s="17"/>
      <c r="Q44" s="17"/>
      <c r="R44" s="55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</row>
    <row r="45" spans="1:80" s="2" customFormat="1">
      <c r="A45"/>
      <c r="B45" s="68" t="s">
        <v>153</v>
      </c>
      <c r="C45" s="66"/>
      <c r="D45" s="66"/>
      <c r="E45" s="66"/>
      <c r="F45" s="67"/>
      <c r="J45" s="3"/>
      <c r="K45" s="1"/>
      <c r="L45" s="1"/>
      <c r="M45" s="1"/>
      <c r="N45" s="17"/>
      <c r="O45" s="17"/>
      <c r="P45" s="17"/>
      <c r="Q45" s="17"/>
      <c r="R45" s="55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</row>
    <row r="46" spans="1:80" s="2" customFormat="1">
      <c r="A46"/>
      <c r="B46" s="68" t="s">
        <v>154</v>
      </c>
      <c r="C46" s="66"/>
      <c r="D46" s="66"/>
      <c r="E46" s="66"/>
      <c r="F46" s="67"/>
      <c r="J46" s="3"/>
      <c r="K46" s="1"/>
      <c r="L46" s="1"/>
      <c r="M46" s="1"/>
      <c r="N46" s="17"/>
      <c r="O46" s="17"/>
      <c r="P46" s="17"/>
      <c r="Q46" s="17"/>
      <c r="R46" s="55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</row>
    <row r="47" spans="1:80" s="2" customFormat="1">
      <c r="A47"/>
      <c r="B47" s="68"/>
      <c r="C47" s="66"/>
      <c r="D47" s="66"/>
      <c r="E47" s="66"/>
      <c r="F47" s="67"/>
      <c r="J47" s="3"/>
      <c r="K47" s="1"/>
      <c r="L47" s="1"/>
      <c r="M47" s="1"/>
      <c r="N47" s="17"/>
      <c r="O47" s="17"/>
      <c r="P47" s="17"/>
      <c r="Q47" s="17"/>
      <c r="R47" s="55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</row>
    <row r="48" spans="1:80">
      <c r="B48" s="69" t="s">
        <v>125</v>
      </c>
      <c r="C48" s="70"/>
      <c r="D48" s="66"/>
      <c r="E48" s="66"/>
      <c r="F48" s="67"/>
    </row>
    <row r="49" spans="1:81">
      <c r="B49" s="71" t="s">
        <v>126</v>
      </c>
      <c r="C49" s="72"/>
      <c r="D49" s="66"/>
      <c r="E49" s="66"/>
      <c r="F49" s="67"/>
    </row>
    <row r="50" spans="1:81">
      <c r="B50" s="71" t="s">
        <v>127</v>
      </c>
      <c r="C50" s="72"/>
      <c r="D50" s="66"/>
      <c r="E50" s="66"/>
      <c r="F50" s="67"/>
    </row>
    <row r="51" spans="1:81">
      <c r="B51" s="71" t="s">
        <v>128</v>
      </c>
      <c r="C51" s="72"/>
      <c r="D51" s="66"/>
      <c r="E51" s="66"/>
      <c r="F51" s="67"/>
    </row>
    <row r="52" spans="1:81" s="49" customFormat="1">
      <c r="A52"/>
      <c r="B52" s="71" t="s">
        <v>129</v>
      </c>
      <c r="C52" s="72"/>
      <c r="D52" s="66"/>
      <c r="E52" s="66"/>
      <c r="F52" s="67"/>
      <c r="H52" s="2"/>
      <c r="I52" s="2"/>
      <c r="J52" s="3"/>
      <c r="K52" s="1"/>
      <c r="L52" s="1"/>
      <c r="M52" s="1"/>
      <c r="N52" s="1"/>
      <c r="O52" s="1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</row>
    <row r="53" spans="1:81" s="49" customFormat="1">
      <c r="A53"/>
      <c r="B53" s="71" t="s">
        <v>130</v>
      </c>
      <c r="C53" s="72"/>
      <c r="D53" s="66"/>
      <c r="E53" s="66"/>
      <c r="F53" s="67"/>
      <c r="H53" s="2"/>
      <c r="I53" s="2"/>
      <c r="J53" s="3"/>
      <c r="K53" s="1"/>
      <c r="L53" s="1"/>
      <c r="M53" s="1"/>
      <c r="N53" s="1"/>
      <c r="O53" s="1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1:81" s="49" customFormat="1">
      <c r="A54"/>
      <c r="B54" s="71" t="s">
        <v>131</v>
      </c>
      <c r="C54" s="72"/>
      <c r="D54" s="66"/>
      <c r="E54" s="66"/>
      <c r="F54" s="67"/>
      <c r="H54" s="2"/>
      <c r="I54" s="2"/>
      <c r="J54" s="3"/>
      <c r="K54" s="1"/>
      <c r="L54" s="1"/>
      <c r="M54" s="1"/>
      <c r="N54" s="1"/>
      <c r="O54" s="1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</row>
    <row r="55" spans="1:81" s="49" customFormat="1">
      <c r="A55"/>
      <c r="B55" s="71" t="s">
        <v>132</v>
      </c>
      <c r="C55" s="72"/>
      <c r="D55" s="66"/>
      <c r="E55" s="66"/>
      <c r="F55" s="67"/>
      <c r="H55" s="2"/>
      <c r="I55" s="2"/>
      <c r="J55" s="3"/>
      <c r="K55" s="1"/>
      <c r="L55" s="1"/>
      <c r="M55" s="1"/>
      <c r="N55" s="1"/>
      <c r="O55" s="1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</row>
    <row r="56" spans="1:81" s="49" customFormat="1">
      <c r="A56"/>
      <c r="B56" s="71" t="s">
        <v>133</v>
      </c>
      <c r="C56" s="72"/>
      <c r="D56" s="66"/>
      <c r="E56" s="66"/>
      <c r="F56" s="67"/>
      <c r="H56" s="2"/>
      <c r="I56" s="2"/>
      <c r="J56" s="3"/>
      <c r="K56" s="1"/>
      <c r="L56" s="1"/>
      <c r="M56" s="1"/>
      <c r="N56" s="1"/>
      <c r="O56" s="1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</row>
    <row r="57" spans="1:81" s="49" customFormat="1">
      <c r="A57"/>
      <c r="B57" s="71" t="s">
        <v>134</v>
      </c>
      <c r="C57" s="72"/>
      <c r="D57" s="66"/>
      <c r="E57" s="66"/>
      <c r="F57" s="67"/>
      <c r="H57" s="2"/>
      <c r="I57" s="2"/>
      <c r="J57" s="3"/>
      <c r="K57" s="1"/>
      <c r="L57" s="1"/>
      <c r="M57" s="1"/>
      <c r="N57" s="1"/>
      <c r="O57" s="1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</row>
    <row r="58" spans="1:81" s="49" customFormat="1" ht="17.25" thickBot="1">
      <c r="A58"/>
      <c r="B58" s="73" t="s">
        <v>135</v>
      </c>
      <c r="C58" s="74"/>
      <c r="D58" s="75"/>
      <c r="E58" s="76"/>
      <c r="F58" s="77"/>
      <c r="H58" s="2"/>
      <c r="I58" s="2"/>
      <c r="J58" s="3"/>
      <c r="K58" s="1"/>
      <c r="L58" s="1"/>
      <c r="M58" s="1"/>
      <c r="N58" s="1"/>
      <c r="O58" s="1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</row>
  </sheetData>
  <mergeCells count="29">
    <mergeCell ref="S5:S8"/>
    <mergeCell ref="C21:D21"/>
    <mergeCell ref="C22:F22"/>
    <mergeCell ref="C23:D23"/>
    <mergeCell ref="C25:F25"/>
    <mergeCell ref="M5:M8"/>
    <mergeCell ref="N5:N8"/>
    <mergeCell ref="O5:O8"/>
    <mergeCell ref="P5:P8"/>
    <mergeCell ref="Q5:Q8"/>
    <mergeCell ref="R5:R8"/>
    <mergeCell ref="G5:G8"/>
    <mergeCell ref="H5:H8"/>
    <mergeCell ref="I5:I8"/>
    <mergeCell ref="J5:J8"/>
    <mergeCell ref="K5:K8"/>
    <mergeCell ref="L5:L8"/>
    <mergeCell ref="A5:A8"/>
    <mergeCell ref="B5:B8"/>
    <mergeCell ref="C5:C8"/>
    <mergeCell ref="D5:D8"/>
    <mergeCell ref="E5:E8"/>
    <mergeCell ref="F5:F8"/>
    <mergeCell ref="E1:G1"/>
    <mergeCell ref="M1:N1"/>
    <mergeCell ref="Q1:S1"/>
    <mergeCell ref="E2:G2"/>
    <mergeCell ref="M2:N2"/>
    <mergeCell ref="Q2:S2"/>
  </mergeCells>
  <conditionalFormatting sqref="U11:CB12 U18:CB18">
    <cfRule type="expression" dxfId="99" priority="25">
      <formula>PercentComplete</formula>
    </cfRule>
    <cfRule type="expression" dxfId="98" priority="26">
      <formula>PercentCompleteBeyond</formula>
    </cfRule>
    <cfRule type="expression" dxfId="97" priority="27">
      <formula>Actual</formula>
    </cfRule>
    <cfRule type="expression" dxfId="96" priority="28">
      <formula>ActualBeyond</formula>
    </cfRule>
    <cfRule type="expression" dxfId="95" priority="29">
      <formula>Plan</formula>
    </cfRule>
    <cfRule type="expression" dxfId="94" priority="30">
      <formula>U$8=period_selected</formula>
    </cfRule>
    <cfRule type="expression" dxfId="93" priority="32">
      <formula>MOD(COLUMN(),2)</formula>
    </cfRule>
    <cfRule type="expression" dxfId="92" priority="33">
      <formula>MOD(COLUMN(),2)=0</formula>
    </cfRule>
  </conditionalFormatting>
  <conditionalFormatting sqref="U8:CB8">
    <cfRule type="expression" dxfId="91" priority="31">
      <formula>U$8=period_selected</formula>
    </cfRule>
  </conditionalFormatting>
  <conditionalFormatting sqref="U9:CB10">
    <cfRule type="expression" dxfId="90" priority="9">
      <formula>PercentComplete</formula>
    </cfRule>
    <cfRule type="expression" dxfId="89" priority="10">
      <formula>PercentCompleteBeyond</formula>
    </cfRule>
    <cfRule type="expression" dxfId="88" priority="11">
      <formula>Actual</formula>
    </cfRule>
    <cfRule type="expression" dxfId="87" priority="12">
      <formula>ActualBeyond</formula>
    </cfRule>
    <cfRule type="expression" dxfId="86" priority="13">
      <formula>Plan</formula>
    </cfRule>
    <cfRule type="expression" dxfId="85" priority="14">
      <formula>U$8=period_selected</formula>
    </cfRule>
    <cfRule type="expression" dxfId="84" priority="15">
      <formula>MOD(COLUMN(),2)</formula>
    </cfRule>
    <cfRule type="expression" dxfId="83" priority="16">
      <formula>MOD(COLUMN(),2)=0</formula>
    </cfRule>
  </conditionalFormatting>
  <conditionalFormatting sqref="U13:CB17">
    <cfRule type="expression" dxfId="82" priority="1">
      <formula>PercentComplete</formula>
    </cfRule>
    <cfRule type="expression" dxfId="81" priority="2">
      <formula>PercentCompleteBeyond</formula>
    </cfRule>
    <cfRule type="expression" dxfId="80" priority="3">
      <formula>Actual</formula>
    </cfRule>
    <cfRule type="expression" dxfId="79" priority="4">
      <formula>ActualBeyond</formula>
    </cfRule>
    <cfRule type="expression" dxfId="78" priority="5">
      <formula>Plan</formula>
    </cfRule>
    <cfRule type="expression" dxfId="77" priority="6">
      <formula>U$8=period_selected</formula>
    </cfRule>
    <cfRule type="expression" dxfId="76" priority="7">
      <formula>MOD(COLUMN(),2)</formula>
    </cfRule>
    <cfRule type="expression" dxfId="75" priority="8">
      <formula>MOD(COLUMN(),2)=0</formula>
    </cfRule>
  </conditionalFormatting>
  <dataValidations xWindow="887" yWindow="550" count="9">
    <dataValidation allowBlank="1" showInputMessage="1" showErrorMessage="1" prompt="Cost Amount untuk setiap Component Cost." sqref="L9:L18"/>
    <dataValidation allowBlank="1" showInputMessage="1" showErrorMessage="1" prompt="Ratio Component cost dengan total amount CBU" sqref="K9:K18"/>
    <dataValidation allowBlank="1" showInputMessage="1" showErrorMessage="1" prompt="Tentukan jenis UOM untuk tiap komponen biaya." sqref="J9:J18"/>
    <dataValidation allowBlank="1" showInputMessage="1" showErrorMessage="1" prompt="Tentukan banyaknya Qty untuk tiap komponen biaya." sqref="H9:I18"/>
    <dataValidation allowBlank="1" showInputMessage="1" showErrorMessage="1" prompt="Masukkan Nilai dari tiap komponen biaya." sqref="G9:G18"/>
    <dataValidation allowBlank="1" showInputMessage="1" showErrorMessage="1" prompt="Tambahan informasi untuk setiap component  cost yang dipilih" sqref="F9:F18"/>
    <dataValidation allowBlank="1" showInputMessage="1" showErrorMessage="1" prompt=" Masukkan lokasi untuk tiap operating plan / activity." sqref="C9:C18"/>
    <dataValidation allowBlank="1" showInputMessage="1" showErrorMessage="1" prompt=" Susun operating plan paling efektif dan efisien yang akan digunakan untuk pengiriman kargo dan dijelaskan dalam bentuk activity list." sqref="B9:B18"/>
    <dataValidation allowBlank="1" showInputMessage="1" showErrorMessage="1" prompt="Masukkan urutan langkah dari Operating Plan / Activity" sqref="A9:A18"/>
  </dataValidations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pinner 1">
              <controlPr defaultSize="0" print="0" autoPict="0" altText="Period Highlight Spin Control">
                <anchor moveWithCells="1">
                  <from>
                    <xdr:col>26</xdr:col>
                    <xdr:colOff>66675</xdr:colOff>
                    <xdr:row>0</xdr:row>
                    <xdr:rowOff>28575</xdr:rowOff>
                  </from>
                  <to>
                    <xdr:col>26</xdr:col>
                    <xdr:colOff>200025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887" yWindow="550" count="5">
        <x14:dataValidation type="list" allowBlank="1" showInputMessage="1" showErrorMessage="1" prompt="Tentukan komponen biaya apa saya yang dibutuhkan untuk setiap activity.">
          <x14:formula1>
            <xm:f>OFFSET([2]Master!#REF!,MATCH(D13,[2]Master!#REF!,0)-1,1,COUNTIF([2]Master!#REF!,D13),1)</xm:f>
          </x14:formula1>
          <xm:sqref>E13:E17</xm:sqref>
        </x14:dataValidation>
        <x14:dataValidation type="list" allowBlank="1" showInputMessage="1" showErrorMessage="1" prompt="Pilih jenis kategori komponen biaya yang dibutuhkan untuk setiap langkah operating plan / activity.">
          <x14:formula1>
            <xm:f>OFFSET([2]Master!#REF!,1,0,COUNTA([2]Master!#REF!)-1,1)</xm:f>
          </x14:formula1>
          <xm:sqref>D13:D17</xm:sqref>
        </x14:dataValidation>
        <x14:dataValidation type="list" allowBlank="1" showInputMessage="1" showErrorMessage="1" prompt="Tentukan komponen biaya apa saya yang dibutuhkan untuk setiap activity.">
          <x14:formula1>
            <xm:f>OFFSET(Master!$C$1,MATCH(D9,Master!$C:$C,0)-1,1,COUNTIF(Master!$C:$C,D9),1)</xm:f>
          </x14:formula1>
          <xm:sqref>E9:E12 E18</xm:sqref>
        </x14:dataValidation>
        <x14:dataValidation type="list" allowBlank="1" showInputMessage="1" showErrorMessage="1" prompt="Pilih jenis kategori komponen biaya yang dibutuhkan untuk setiap langkah operating plan / activity.">
          <x14:formula1>
            <xm:f>OFFSET(Master!$A$1,1,0,COUNTA(Master!A:A)-1,1)</xm:f>
          </x14:formula1>
          <xm:sqref>D18</xm:sqref>
        </x14:dataValidation>
        <x14:dataValidation type="list" allowBlank="1" showInputMessage="1" showErrorMessage="1" prompt="Pilih jenis kategori komponen biaya yang dibutuhkan untuk setiap langkah operating plan / activity.">
          <x14:formula1>
            <xm:f>OFFSET(Master!$A$1,1,0,COUNTA(Master!A:A)-1,1)</xm:f>
          </x14:formula1>
          <xm:sqref>D9:D12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  <pageSetUpPr fitToPage="1"/>
  </sheetPr>
  <dimension ref="A1:CC58"/>
  <sheetViews>
    <sheetView showGridLines="0" topLeftCell="C1" zoomScale="80" zoomScaleNormal="80" workbookViewId="0">
      <selection activeCell="G26" sqref="G26"/>
    </sheetView>
  </sheetViews>
  <sheetFormatPr defaultRowHeight="16.5"/>
  <cols>
    <col min="1" max="1" width="5.125" customWidth="1"/>
    <col min="2" max="2" width="43" customWidth="1"/>
    <col min="3" max="3" width="17.5" customWidth="1"/>
    <col min="4" max="4" width="28.375" style="1" customWidth="1"/>
    <col min="5" max="5" width="22.5" style="15" customWidth="1"/>
    <col min="6" max="6" width="19.625" style="1" bestFit="1" customWidth="1"/>
    <col min="7" max="7" width="14.875" style="49" customWidth="1"/>
    <col min="8" max="9" width="12.375" style="2" customWidth="1"/>
    <col min="10" max="10" width="13.625" style="3" customWidth="1"/>
    <col min="11" max="11" width="11.75" style="1" customWidth="1"/>
    <col min="12" max="12" width="23.75" style="1" customWidth="1"/>
    <col min="13" max="13" width="20.5" style="1" customWidth="1"/>
    <col min="14" max="15" width="17" style="1" customWidth="1"/>
    <col min="16" max="16" width="10" style="17" customWidth="1"/>
    <col min="17" max="17" width="11.625" style="17" customWidth="1"/>
    <col min="18" max="18" width="10.5" style="17" customWidth="1"/>
    <col min="19" max="19" width="12.5" style="17" customWidth="1"/>
    <col min="20" max="20" width="4.125" style="17" customWidth="1"/>
    <col min="21" max="40" width="5.625" style="17" customWidth="1"/>
    <col min="41" max="80" width="5.625" customWidth="1"/>
    <col min="106" max="106" width="2.625" customWidth="1"/>
  </cols>
  <sheetData>
    <row r="1" spans="1:81" ht="24" customHeight="1">
      <c r="A1" s="16"/>
      <c r="B1" s="16"/>
      <c r="C1" s="16"/>
      <c r="D1" s="27" t="s">
        <v>7</v>
      </c>
      <c r="E1" s="180" t="s">
        <v>8</v>
      </c>
      <c r="F1" s="181"/>
      <c r="G1" s="182"/>
      <c r="H1" s="28" t="s">
        <v>9</v>
      </c>
      <c r="I1" s="28"/>
      <c r="J1" s="28" t="s">
        <v>10</v>
      </c>
      <c r="K1" s="27" t="s">
        <v>11</v>
      </c>
      <c r="L1" s="27" t="s">
        <v>12</v>
      </c>
      <c r="M1" s="183" t="s">
        <v>14</v>
      </c>
      <c r="N1" s="183"/>
      <c r="O1" s="31"/>
      <c r="P1" s="29"/>
      <c r="Q1" s="184" t="s">
        <v>13</v>
      </c>
      <c r="R1" s="184"/>
      <c r="S1" s="184"/>
      <c r="U1" s="4" t="s">
        <v>0</v>
      </c>
      <c r="V1" s="4"/>
      <c r="W1" s="4"/>
      <c r="X1" s="4"/>
      <c r="Y1" s="4"/>
      <c r="Z1" s="5">
        <v>1</v>
      </c>
      <c r="AA1" s="4"/>
      <c r="AC1" s="6"/>
      <c r="AD1" s="7" t="s">
        <v>1</v>
      </c>
      <c r="AF1" s="8"/>
      <c r="AG1" s="7" t="s">
        <v>2</v>
      </c>
      <c r="AI1" s="10"/>
      <c r="AJ1" s="9" t="s">
        <v>3</v>
      </c>
      <c r="AK1"/>
      <c r="AL1"/>
      <c r="AS1" s="17"/>
      <c r="AT1" s="17"/>
      <c r="AU1" s="17"/>
      <c r="AV1" s="17"/>
      <c r="AW1" s="18"/>
      <c r="AX1" s="33"/>
      <c r="AY1" s="34"/>
      <c r="AZ1" s="34"/>
    </row>
    <row r="2" spans="1:81" ht="18.75" customHeight="1">
      <c r="A2" s="16"/>
      <c r="B2" s="19"/>
      <c r="C2" s="37"/>
      <c r="D2" s="27"/>
      <c r="E2" s="185" t="s">
        <v>205</v>
      </c>
      <c r="F2" s="186"/>
      <c r="G2" s="187"/>
      <c r="H2" s="27" t="s">
        <v>169</v>
      </c>
      <c r="I2" s="27"/>
      <c r="J2" s="27" t="s">
        <v>170</v>
      </c>
      <c r="K2" s="27"/>
      <c r="L2" s="50">
        <f>IFERROR(SUM(L9:L17),"")</f>
        <v>894300000</v>
      </c>
      <c r="M2" s="188">
        <f>IFERROR(SUM(M9:M17),"")</f>
        <v>0</v>
      </c>
      <c r="N2" s="188"/>
      <c r="O2" s="32"/>
      <c r="P2" s="30"/>
      <c r="Q2" s="189">
        <v>43101</v>
      </c>
      <c r="R2" s="190"/>
      <c r="S2" s="190"/>
      <c r="BF2" s="17"/>
      <c r="BG2" s="17"/>
      <c r="BH2" s="17"/>
      <c r="BI2" s="17"/>
      <c r="BJ2" s="17"/>
    </row>
    <row r="3" spans="1:81" ht="18.75" customHeight="1">
      <c r="A3" s="16"/>
      <c r="B3" s="21"/>
      <c r="C3" s="21"/>
      <c r="D3" s="19"/>
      <c r="E3" s="19"/>
      <c r="F3" s="19"/>
      <c r="G3" s="48"/>
      <c r="H3" s="19"/>
      <c r="I3" s="19"/>
      <c r="J3" s="19"/>
      <c r="K3" s="19"/>
      <c r="L3" s="22"/>
      <c r="M3" s="23"/>
      <c r="N3" s="23"/>
      <c r="O3" s="23"/>
      <c r="P3" s="24"/>
      <c r="Q3" s="25"/>
      <c r="R3" s="20"/>
      <c r="S3" s="20"/>
      <c r="BF3" s="17"/>
      <c r="BG3" s="17"/>
      <c r="BH3" s="17"/>
      <c r="BI3" s="17"/>
      <c r="BJ3" s="17"/>
    </row>
    <row r="4" spans="1:81" ht="18.75" customHeight="1">
      <c r="A4" s="16"/>
      <c r="B4" s="19"/>
      <c r="C4" s="21"/>
      <c r="E4" s="19"/>
      <c r="F4" s="19"/>
      <c r="G4" s="48"/>
      <c r="H4" s="19"/>
      <c r="I4" s="19"/>
      <c r="J4" s="19"/>
      <c r="K4" s="19"/>
      <c r="L4" s="26"/>
      <c r="M4" s="23"/>
      <c r="N4" s="23"/>
      <c r="O4" s="23"/>
      <c r="P4" s="24"/>
      <c r="Q4" s="25"/>
      <c r="R4" s="20"/>
      <c r="S4" s="20"/>
      <c r="BF4" s="17"/>
      <c r="BG4" s="17"/>
      <c r="BH4" s="17"/>
      <c r="BI4" s="17"/>
      <c r="BJ4" s="17"/>
    </row>
    <row r="5" spans="1:81" ht="13.5" customHeight="1">
      <c r="A5" s="191" t="s">
        <v>4</v>
      </c>
      <c r="B5" s="192" t="s">
        <v>110</v>
      </c>
      <c r="C5" s="191" t="s">
        <v>15</v>
      </c>
      <c r="D5" s="191" t="s">
        <v>16</v>
      </c>
      <c r="E5" s="193" t="s">
        <v>17</v>
      </c>
      <c r="F5" s="194" t="s">
        <v>18</v>
      </c>
      <c r="G5" s="200" t="s">
        <v>20</v>
      </c>
      <c r="H5" s="200" t="s">
        <v>21</v>
      </c>
      <c r="I5" s="200" t="s">
        <v>21</v>
      </c>
      <c r="J5" s="191" t="s">
        <v>5</v>
      </c>
      <c r="K5" s="203" t="s">
        <v>19</v>
      </c>
      <c r="L5" s="191" t="s">
        <v>22</v>
      </c>
      <c r="M5" s="192" t="s">
        <v>23</v>
      </c>
      <c r="N5" s="192" t="s">
        <v>24</v>
      </c>
      <c r="O5" s="192" t="s">
        <v>25</v>
      </c>
      <c r="P5" s="192" t="s">
        <v>26</v>
      </c>
      <c r="Q5" s="192" t="s">
        <v>27</v>
      </c>
      <c r="R5" s="192" t="s">
        <v>28</v>
      </c>
      <c r="S5" s="192" t="s">
        <v>29</v>
      </c>
      <c r="T5" s="11"/>
      <c r="U5" s="11" t="s">
        <v>6</v>
      </c>
      <c r="V5" s="11"/>
    </row>
    <row r="6" spans="1:81" ht="13.5" customHeight="1">
      <c r="A6" s="191"/>
      <c r="B6" s="191"/>
      <c r="C6" s="191"/>
      <c r="D6" s="191"/>
      <c r="E6" s="193"/>
      <c r="F6" s="195"/>
      <c r="G6" s="201"/>
      <c r="H6" s="201"/>
      <c r="I6" s="201"/>
      <c r="J6" s="191"/>
      <c r="K6" s="204"/>
      <c r="L6" s="191"/>
      <c r="M6" s="192"/>
      <c r="N6" s="192"/>
      <c r="O6" s="192"/>
      <c r="P6" s="192"/>
      <c r="Q6" s="192"/>
      <c r="R6" s="192"/>
      <c r="S6" s="192"/>
      <c r="T6" s="11"/>
      <c r="U6" s="12">
        <f>Q2</f>
        <v>43101</v>
      </c>
      <c r="V6" s="12">
        <f>U6+1</f>
        <v>43102</v>
      </c>
      <c r="W6" s="12">
        <f t="shared" ref="W6:CB7" si="0">V6+1</f>
        <v>43103</v>
      </c>
      <c r="X6" s="12">
        <f t="shared" si="0"/>
        <v>43104</v>
      </c>
      <c r="Y6" s="12">
        <f t="shared" si="0"/>
        <v>43105</v>
      </c>
      <c r="Z6" s="12">
        <f t="shared" si="0"/>
        <v>43106</v>
      </c>
      <c r="AA6" s="12">
        <f t="shared" si="0"/>
        <v>43107</v>
      </c>
      <c r="AB6" s="12">
        <f t="shared" si="0"/>
        <v>43108</v>
      </c>
      <c r="AC6" s="12">
        <f t="shared" si="0"/>
        <v>43109</v>
      </c>
      <c r="AD6" s="12">
        <f t="shared" si="0"/>
        <v>43110</v>
      </c>
      <c r="AE6" s="12">
        <f t="shared" si="0"/>
        <v>43111</v>
      </c>
      <c r="AF6" s="12">
        <f t="shared" si="0"/>
        <v>43112</v>
      </c>
      <c r="AG6" s="12">
        <f t="shared" si="0"/>
        <v>43113</v>
      </c>
      <c r="AH6" s="12">
        <f t="shared" si="0"/>
        <v>43114</v>
      </c>
      <c r="AI6" s="12">
        <f t="shared" si="0"/>
        <v>43115</v>
      </c>
      <c r="AJ6" s="12">
        <f t="shared" si="0"/>
        <v>43116</v>
      </c>
      <c r="AK6" s="12">
        <f t="shared" si="0"/>
        <v>43117</v>
      </c>
      <c r="AL6" s="12">
        <f t="shared" si="0"/>
        <v>43118</v>
      </c>
      <c r="AM6" s="12">
        <f t="shared" si="0"/>
        <v>43119</v>
      </c>
      <c r="AN6" s="12">
        <f t="shared" si="0"/>
        <v>43120</v>
      </c>
      <c r="AO6" s="12">
        <f t="shared" si="0"/>
        <v>43121</v>
      </c>
      <c r="AP6" s="12">
        <f t="shared" si="0"/>
        <v>43122</v>
      </c>
      <c r="AQ6" s="12">
        <f t="shared" si="0"/>
        <v>43123</v>
      </c>
      <c r="AR6" s="12">
        <f t="shared" si="0"/>
        <v>43124</v>
      </c>
      <c r="AS6" s="12">
        <f t="shared" si="0"/>
        <v>43125</v>
      </c>
      <c r="AT6" s="12">
        <f t="shared" si="0"/>
        <v>43126</v>
      </c>
      <c r="AU6" s="12">
        <f t="shared" si="0"/>
        <v>43127</v>
      </c>
      <c r="AV6" s="12">
        <f t="shared" si="0"/>
        <v>43128</v>
      </c>
      <c r="AW6" s="12">
        <f t="shared" si="0"/>
        <v>43129</v>
      </c>
      <c r="AX6" s="12">
        <f t="shared" si="0"/>
        <v>43130</v>
      </c>
      <c r="AY6" s="12">
        <f t="shared" si="0"/>
        <v>43131</v>
      </c>
      <c r="AZ6" s="12">
        <f t="shared" si="0"/>
        <v>43132</v>
      </c>
      <c r="BA6" s="12">
        <f t="shared" si="0"/>
        <v>43133</v>
      </c>
      <c r="BB6" s="12">
        <f t="shared" si="0"/>
        <v>43134</v>
      </c>
      <c r="BC6" s="12">
        <f t="shared" si="0"/>
        <v>43135</v>
      </c>
      <c r="BD6" s="12">
        <f t="shared" si="0"/>
        <v>43136</v>
      </c>
      <c r="BE6" s="12">
        <f t="shared" si="0"/>
        <v>43137</v>
      </c>
      <c r="BF6" s="12">
        <f t="shared" si="0"/>
        <v>43138</v>
      </c>
      <c r="BG6" s="12">
        <f t="shared" si="0"/>
        <v>43139</v>
      </c>
      <c r="BH6" s="12">
        <f t="shared" si="0"/>
        <v>43140</v>
      </c>
      <c r="BI6" s="12">
        <f t="shared" si="0"/>
        <v>43141</v>
      </c>
      <c r="BJ6" s="12">
        <f t="shared" si="0"/>
        <v>43142</v>
      </c>
      <c r="BK6" s="12">
        <f t="shared" si="0"/>
        <v>43143</v>
      </c>
      <c r="BL6" s="12">
        <f t="shared" si="0"/>
        <v>43144</v>
      </c>
      <c r="BM6" s="12">
        <f t="shared" si="0"/>
        <v>43145</v>
      </c>
      <c r="BN6" s="12">
        <f t="shared" si="0"/>
        <v>43146</v>
      </c>
      <c r="BO6" s="12">
        <f t="shared" si="0"/>
        <v>43147</v>
      </c>
      <c r="BP6" s="12">
        <f t="shared" si="0"/>
        <v>43148</v>
      </c>
      <c r="BQ6" s="12">
        <f t="shared" si="0"/>
        <v>43149</v>
      </c>
      <c r="BR6" s="12">
        <f t="shared" si="0"/>
        <v>43150</v>
      </c>
      <c r="BS6" s="12">
        <f t="shared" si="0"/>
        <v>43151</v>
      </c>
      <c r="BT6" s="12">
        <f t="shared" si="0"/>
        <v>43152</v>
      </c>
      <c r="BU6" s="12">
        <f t="shared" si="0"/>
        <v>43153</v>
      </c>
      <c r="BV6" s="12">
        <f t="shared" si="0"/>
        <v>43154</v>
      </c>
      <c r="BW6" s="12">
        <f t="shared" si="0"/>
        <v>43155</v>
      </c>
      <c r="BX6" s="12">
        <f t="shared" si="0"/>
        <v>43156</v>
      </c>
      <c r="BY6" s="12">
        <f t="shared" si="0"/>
        <v>43157</v>
      </c>
      <c r="BZ6" s="12">
        <f t="shared" si="0"/>
        <v>43158</v>
      </c>
      <c r="CA6" s="12">
        <f t="shared" si="0"/>
        <v>43159</v>
      </c>
      <c r="CB6" s="12">
        <f t="shared" si="0"/>
        <v>43160</v>
      </c>
    </row>
    <row r="7" spans="1:81" ht="13.5" customHeight="1">
      <c r="A7" s="191"/>
      <c r="B7" s="191"/>
      <c r="C7" s="191"/>
      <c r="D7" s="191"/>
      <c r="E7" s="193"/>
      <c r="F7" s="195"/>
      <c r="G7" s="201"/>
      <c r="H7" s="201"/>
      <c r="I7" s="201"/>
      <c r="J7" s="191"/>
      <c r="K7" s="204"/>
      <c r="L7" s="191"/>
      <c r="M7" s="192"/>
      <c r="N7" s="192"/>
      <c r="O7" s="192"/>
      <c r="P7" s="192"/>
      <c r="Q7" s="192"/>
      <c r="R7" s="192"/>
      <c r="S7" s="192"/>
      <c r="T7" s="11"/>
      <c r="U7" s="13">
        <f>Q2</f>
        <v>43101</v>
      </c>
      <c r="V7" s="13">
        <v>42945</v>
      </c>
      <c r="W7" s="13">
        <v>42946</v>
      </c>
      <c r="X7" s="13">
        <v>42947</v>
      </c>
      <c r="Y7" s="13">
        <v>42948</v>
      </c>
      <c r="Z7" s="13">
        <v>42949</v>
      </c>
      <c r="AA7" s="13">
        <v>42950</v>
      </c>
      <c r="AB7" s="13">
        <v>42951</v>
      </c>
      <c r="AC7" s="13">
        <v>42952</v>
      </c>
      <c r="AD7" s="13">
        <v>42953</v>
      </c>
      <c r="AE7" s="13">
        <v>42954</v>
      </c>
      <c r="AF7" s="13">
        <v>42955</v>
      </c>
      <c r="AG7" s="13">
        <v>42956</v>
      </c>
      <c r="AH7" s="13">
        <v>42957</v>
      </c>
      <c r="AI7" s="13">
        <v>42958</v>
      </c>
      <c r="AJ7" s="13">
        <v>42959</v>
      </c>
      <c r="AK7" s="13">
        <v>42960</v>
      </c>
      <c r="AL7" s="13">
        <v>42961</v>
      </c>
      <c r="AM7" s="13">
        <v>42962</v>
      </c>
      <c r="AN7" s="13">
        <v>42963</v>
      </c>
      <c r="AO7" s="13">
        <v>42964</v>
      </c>
      <c r="AP7" s="13">
        <v>42965</v>
      </c>
      <c r="AQ7" s="13">
        <v>42966</v>
      </c>
      <c r="AR7" s="13">
        <v>42967</v>
      </c>
      <c r="AS7" s="13">
        <v>42968</v>
      </c>
      <c r="AT7" s="13">
        <v>42969</v>
      </c>
      <c r="AU7" s="13">
        <v>42970</v>
      </c>
      <c r="AV7" s="13">
        <v>42971</v>
      </c>
      <c r="AW7" s="13">
        <v>42972</v>
      </c>
      <c r="AX7" s="13">
        <v>42973</v>
      </c>
      <c r="AY7" s="13">
        <v>42974</v>
      </c>
      <c r="AZ7" s="13">
        <v>42975</v>
      </c>
      <c r="BA7" s="13">
        <v>42976</v>
      </c>
      <c r="BB7" s="13">
        <v>42977</v>
      </c>
      <c r="BC7" s="13">
        <v>42978</v>
      </c>
      <c r="BD7" s="13">
        <v>42979</v>
      </c>
      <c r="BE7" s="13">
        <v>42980</v>
      </c>
      <c r="BF7" s="13">
        <v>42981</v>
      </c>
      <c r="BG7" s="13">
        <v>42982</v>
      </c>
      <c r="BH7" s="13">
        <v>42983</v>
      </c>
      <c r="BI7" s="13">
        <v>42984</v>
      </c>
      <c r="BJ7" s="13">
        <v>42985</v>
      </c>
      <c r="BK7" s="13">
        <v>42986</v>
      </c>
      <c r="BL7" s="13">
        <f t="shared" si="0"/>
        <v>42987</v>
      </c>
      <c r="BM7" s="13">
        <f t="shared" si="0"/>
        <v>42988</v>
      </c>
      <c r="BN7" s="13">
        <f t="shared" si="0"/>
        <v>42989</v>
      </c>
      <c r="BO7" s="13">
        <f t="shared" si="0"/>
        <v>42990</v>
      </c>
      <c r="BP7" s="13">
        <f t="shared" si="0"/>
        <v>42991</v>
      </c>
      <c r="BQ7" s="13">
        <f t="shared" si="0"/>
        <v>42992</v>
      </c>
      <c r="BR7" s="13">
        <f t="shared" si="0"/>
        <v>42993</v>
      </c>
      <c r="BS7" s="13">
        <f t="shared" si="0"/>
        <v>42994</v>
      </c>
      <c r="BT7" s="13">
        <f t="shared" si="0"/>
        <v>42995</v>
      </c>
      <c r="BU7" s="13">
        <f t="shared" si="0"/>
        <v>42996</v>
      </c>
      <c r="BV7" s="13">
        <f t="shared" si="0"/>
        <v>42997</v>
      </c>
      <c r="BW7" s="13">
        <f t="shared" si="0"/>
        <v>42998</v>
      </c>
      <c r="BX7" s="13">
        <f t="shared" si="0"/>
        <v>42999</v>
      </c>
      <c r="BY7" s="13">
        <f t="shared" si="0"/>
        <v>43000</v>
      </c>
      <c r="BZ7" s="13">
        <f t="shared" si="0"/>
        <v>43001</v>
      </c>
      <c r="CA7" s="13">
        <f t="shared" si="0"/>
        <v>43002</v>
      </c>
      <c r="CB7" s="13">
        <f t="shared" si="0"/>
        <v>43003</v>
      </c>
    </row>
    <row r="8" spans="1:81" ht="15.75" customHeight="1">
      <c r="A8" s="191"/>
      <c r="B8" s="191"/>
      <c r="C8" s="191"/>
      <c r="D8" s="191"/>
      <c r="E8" s="193"/>
      <c r="F8" s="196"/>
      <c r="G8" s="202"/>
      <c r="H8" s="202"/>
      <c r="I8" s="202"/>
      <c r="J8" s="191"/>
      <c r="K8" s="205"/>
      <c r="L8" s="191"/>
      <c r="M8" s="192"/>
      <c r="N8" s="192"/>
      <c r="O8" s="192"/>
      <c r="P8" s="192"/>
      <c r="Q8" s="192"/>
      <c r="R8" s="192"/>
      <c r="S8" s="192"/>
      <c r="T8" s="14"/>
      <c r="U8" s="14">
        <v>1</v>
      </c>
      <c r="V8" s="14">
        <v>2</v>
      </c>
      <c r="W8" s="14">
        <v>3</v>
      </c>
      <c r="X8" s="14">
        <v>4</v>
      </c>
      <c r="Y8" s="14">
        <v>5</v>
      </c>
      <c r="Z8" s="14">
        <v>6</v>
      </c>
      <c r="AA8" s="14">
        <v>7</v>
      </c>
      <c r="AB8" s="14">
        <v>8</v>
      </c>
      <c r="AC8" s="14">
        <v>9</v>
      </c>
      <c r="AD8" s="14">
        <v>10</v>
      </c>
      <c r="AE8" s="14">
        <v>11</v>
      </c>
      <c r="AF8" s="14">
        <v>12</v>
      </c>
      <c r="AG8" s="14">
        <v>13</v>
      </c>
      <c r="AH8" s="14">
        <v>14</v>
      </c>
      <c r="AI8" s="14">
        <v>15</v>
      </c>
      <c r="AJ8" s="14">
        <v>16</v>
      </c>
      <c r="AK8" s="14">
        <v>17</v>
      </c>
      <c r="AL8" s="14">
        <v>18</v>
      </c>
      <c r="AM8" s="14">
        <v>19</v>
      </c>
      <c r="AN8" s="14">
        <v>20</v>
      </c>
      <c r="AO8" s="14">
        <v>21</v>
      </c>
      <c r="AP8" s="14">
        <v>22</v>
      </c>
      <c r="AQ8" s="14">
        <v>23</v>
      </c>
      <c r="AR8" s="14">
        <v>24</v>
      </c>
      <c r="AS8" s="14">
        <v>25</v>
      </c>
      <c r="AT8" s="14">
        <v>26</v>
      </c>
      <c r="AU8" s="14">
        <v>27</v>
      </c>
      <c r="AV8" s="14">
        <v>28</v>
      </c>
      <c r="AW8" s="14">
        <v>29</v>
      </c>
      <c r="AX8" s="14">
        <v>30</v>
      </c>
      <c r="AY8" s="14">
        <v>31</v>
      </c>
      <c r="AZ8" s="14">
        <v>32</v>
      </c>
      <c r="BA8" s="14">
        <v>33</v>
      </c>
      <c r="BB8" s="14">
        <v>34</v>
      </c>
      <c r="BC8" s="14">
        <v>35</v>
      </c>
      <c r="BD8" s="14">
        <v>36</v>
      </c>
      <c r="BE8" s="14">
        <v>37</v>
      </c>
      <c r="BF8" s="14">
        <v>38</v>
      </c>
      <c r="BG8" s="14">
        <v>39</v>
      </c>
      <c r="BH8" s="14">
        <v>40</v>
      </c>
      <c r="BI8" s="14">
        <v>41</v>
      </c>
      <c r="BJ8" s="14">
        <v>42</v>
      </c>
      <c r="BK8" s="14">
        <v>43</v>
      </c>
      <c r="BL8" s="14">
        <v>44</v>
      </c>
      <c r="BM8" s="14">
        <v>45</v>
      </c>
      <c r="BN8" s="14">
        <v>46</v>
      </c>
      <c r="BO8" s="14">
        <v>47</v>
      </c>
      <c r="BP8" s="14">
        <v>48</v>
      </c>
      <c r="BQ8" s="14">
        <v>49</v>
      </c>
      <c r="BR8" s="14">
        <v>50</v>
      </c>
      <c r="BS8" s="14">
        <v>51</v>
      </c>
      <c r="BT8" s="14">
        <v>52</v>
      </c>
      <c r="BU8" s="14">
        <v>53</v>
      </c>
      <c r="BV8" s="14">
        <v>54</v>
      </c>
      <c r="BW8" s="14">
        <v>55</v>
      </c>
      <c r="BX8" s="14">
        <v>56</v>
      </c>
      <c r="BY8" s="14">
        <v>57</v>
      </c>
      <c r="BZ8" s="14">
        <v>58</v>
      </c>
      <c r="CA8" s="14">
        <v>59</v>
      </c>
      <c r="CB8" s="14">
        <v>60</v>
      </c>
      <c r="CC8" s="17"/>
    </row>
    <row r="9" spans="1:81" ht="14.25">
      <c r="A9" s="82"/>
      <c r="B9" s="94" t="s">
        <v>171</v>
      </c>
      <c r="C9" s="83"/>
      <c r="D9" s="83"/>
      <c r="E9" s="83"/>
      <c r="F9" s="84"/>
      <c r="G9" s="85"/>
      <c r="H9" s="86"/>
      <c r="I9" s="86"/>
      <c r="J9" s="87"/>
      <c r="K9" s="46">
        <f>(L9/$L$2)*100%</f>
        <v>0</v>
      </c>
      <c r="L9" s="36">
        <f>G9*H9*I9</f>
        <v>0</v>
      </c>
      <c r="M9" s="35"/>
      <c r="N9" s="35"/>
      <c r="O9" s="35"/>
      <c r="P9" s="47"/>
      <c r="Q9" s="47"/>
      <c r="R9" s="47"/>
      <c r="S9" s="47"/>
    </row>
    <row r="10" spans="1:81" ht="14.25">
      <c r="A10" s="82"/>
      <c r="B10" s="96" t="s">
        <v>34</v>
      </c>
      <c r="C10" s="83"/>
      <c r="D10" s="83" t="s">
        <v>33</v>
      </c>
      <c r="E10" s="83"/>
      <c r="F10" s="84"/>
      <c r="G10" s="98">
        <v>150000</v>
      </c>
      <c r="H10" s="86">
        <v>1</v>
      </c>
      <c r="I10" s="86">
        <v>2</v>
      </c>
      <c r="J10" s="87" t="s">
        <v>168</v>
      </c>
      <c r="K10" s="46">
        <f t="shared" ref="K10:K17" si="1">(L10/$L$2)*100%</f>
        <v>3.3545790003354579E-4</v>
      </c>
      <c r="L10" s="36">
        <f t="shared" ref="L10:L17" si="2">G10*H10*I10</f>
        <v>300000</v>
      </c>
      <c r="M10" s="35"/>
      <c r="N10" s="35"/>
      <c r="O10" s="35"/>
      <c r="P10" s="47"/>
      <c r="Q10" s="47"/>
      <c r="R10" s="47"/>
      <c r="S10" s="47"/>
    </row>
    <row r="11" spans="1:81" ht="14.25">
      <c r="A11" s="82"/>
      <c r="B11" s="95" t="s">
        <v>57</v>
      </c>
      <c r="C11" s="83"/>
      <c r="D11" s="83" t="s">
        <v>33</v>
      </c>
      <c r="E11" s="83"/>
      <c r="F11" s="84"/>
      <c r="G11" s="85">
        <v>9500000</v>
      </c>
      <c r="H11" s="86">
        <v>2</v>
      </c>
      <c r="I11" s="111">
        <v>1</v>
      </c>
      <c r="J11" s="87" t="s">
        <v>172</v>
      </c>
      <c r="K11" s="46">
        <f t="shared" si="1"/>
        <v>2.1245667002124567E-2</v>
      </c>
      <c r="L11" s="36">
        <f t="shared" si="2"/>
        <v>19000000</v>
      </c>
      <c r="M11" s="35"/>
      <c r="N11" s="35"/>
      <c r="O11" s="35"/>
      <c r="P11" s="47"/>
      <c r="Q11" s="47"/>
      <c r="R11" s="47"/>
      <c r="S11" s="47"/>
    </row>
    <row r="12" spans="1:81" ht="14.25">
      <c r="A12" s="82"/>
      <c r="B12" s="94" t="s">
        <v>173</v>
      </c>
      <c r="C12" s="83"/>
      <c r="D12" s="83"/>
      <c r="E12" s="83"/>
      <c r="F12" s="84"/>
      <c r="G12" s="85"/>
      <c r="H12" s="86"/>
      <c r="I12" s="86"/>
      <c r="J12" s="89"/>
      <c r="K12" s="46">
        <f t="shared" si="1"/>
        <v>0</v>
      </c>
      <c r="L12" s="36">
        <f t="shared" si="2"/>
        <v>0</v>
      </c>
      <c r="M12" s="35"/>
      <c r="N12" s="35"/>
      <c r="O12" s="35"/>
      <c r="P12" s="47"/>
      <c r="Q12" s="47"/>
      <c r="R12" s="47"/>
      <c r="S12" s="47"/>
    </row>
    <row r="13" spans="1:81" ht="14.25">
      <c r="A13" s="82"/>
      <c r="B13" s="99" t="s">
        <v>187</v>
      </c>
      <c r="C13" s="83"/>
      <c r="D13" s="83" t="s">
        <v>38</v>
      </c>
      <c r="E13" s="83" t="s">
        <v>174</v>
      </c>
      <c r="F13" s="84"/>
      <c r="G13" s="141">
        <v>105000000</v>
      </c>
      <c r="H13" s="86">
        <v>2</v>
      </c>
      <c r="I13" s="86">
        <v>1</v>
      </c>
      <c r="J13" s="89" t="s">
        <v>175</v>
      </c>
      <c r="K13" s="46">
        <f t="shared" si="1"/>
        <v>0.23482053002348205</v>
      </c>
      <c r="L13" s="36">
        <f t="shared" si="2"/>
        <v>210000000</v>
      </c>
      <c r="M13" s="35"/>
      <c r="N13" s="35"/>
      <c r="O13" s="35"/>
      <c r="P13" s="47"/>
      <c r="Q13" s="47"/>
      <c r="R13" s="47"/>
      <c r="S13" s="47"/>
    </row>
    <row r="14" spans="1:81" ht="14.25">
      <c r="A14" s="82"/>
      <c r="B14" s="99" t="s">
        <v>176</v>
      </c>
      <c r="C14" s="83"/>
      <c r="D14" s="83" t="s">
        <v>38</v>
      </c>
      <c r="E14" s="83" t="s">
        <v>87</v>
      </c>
      <c r="F14" s="84"/>
      <c r="G14" s="141">
        <v>82500000</v>
      </c>
      <c r="H14" s="86">
        <v>2</v>
      </c>
      <c r="I14" s="86">
        <v>1</v>
      </c>
      <c r="J14" s="89" t="s">
        <v>175</v>
      </c>
      <c r="K14" s="46">
        <f t="shared" si="1"/>
        <v>0.18450184501845018</v>
      </c>
      <c r="L14" s="36">
        <f t="shared" si="2"/>
        <v>165000000</v>
      </c>
      <c r="M14" s="35"/>
      <c r="N14" s="35"/>
      <c r="O14" s="35"/>
      <c r="P14" s="47"/>
      <c r="Q14" s="47"/>
      <c r="R14" s="47"/>
      <c r="S14" s="47"/>
    </row>
    <row r="15" spans="1:81" ht="14.25">
      <c r="A15" s="82"/>
      <c r="B15" s="96" t="s">
        <v>177</v>
      </c>
      <c r="C15" s="83"/>
      <c r="D15" s="83" t="s">
        <v>38</v>
      </c>
      <c r="E15" s="83" t="s">
        <v>88</v>
      </c>
      <c r="F15" s="84"/>
      <c r="G15" s="141">
        <v>80000000</v>
      </c>
      <c r="H15" s="86">
        <v>2</v>
      </c>
      <c r="I15" s="86">
        <v>1</v>
      </c>
      <c r="J15" s="89" t="s">
        <v>175</v>
      </c>
      <c r="K15" s="46">
        <f t="shared" si="1"/>
        <v>0.1789108800178911</v>
      </c>
      <c r="L15" s="36">
        <f t="shared" si="2"/>
        <v>160000000</v>
      </c>
      <c r="M15" s="35"/>
      <c r="N15" s="35"/>
      <c r="O15" s="35"/>
      <c r="P15" s="47"/>
      <c r="Q15" s="47"/>
      <c r="R15" s="47"/>
      <c r="S15" s="47"/>
    </row>
    <row r="16" spans="1:81" ht="14.25">
      <c r="A16" s="82"/>
      <c r="B16" s="96" t="s">
        <v>178</v>
      </c>
      <c r="C16" s="83"/>
      <c r="D16" s="83" t="s">
        <v>38</v>
      </c>
      <c r="E16" s="83" t="s">
        <v>89</v>
      </c>
      <c r="F16" s="84"/>
      <c r="G16" s="141">
        <v>62000000</v>
      </c>
      <c r="H16" s="86">
        <v>4</v>
      </c>
      <c r="I16" s="86">
        <v>1</v>
      </c>
      <c r="J16" s="89" t="s">
        <v>175</v>
      </c>
      <c r="K16" s="46">
        <f t="shared" ref="K16" si="3">(L16/$L$2)*100%</f>
        <v>0.27731186402773117</v>
      </c>
      <c r="L16" s="36">
        <f t="shared" ref="L16" si="4">G16*H16*I16</f>
        <v>248000000</v>
      </c>
      <c r="M16" s="35"/>
      <c r="N16" s="35"/>
      <c r="O16" s="35"/>
      <c r="P16" s="47"/>
      <c r="Q16" s="47"/>
      <c r="R16" s="47"/>
      <c r="S16" s="47"/>
    </row>
    <row r="17" spans="1:81" ht="14.25">
      <c r="A17" s="82"/>
      <c r="B17" s="96" t="s">
        <v>240</v>
      </c>
      <c r="C17" s="83"/>
      <c r="D17" s="83" t="s">
        <v>38</v>
      </c>
      <c r="E17" s="83" t="s">
        <v>86</v>
      </c>
      <c r="F17" s="84"/>
      <c r="G17" s="141">
        <v>92000000</v>
      </c>
      <c r="H17" s="86">
        <v>1</v>
      </c>
      <c r="I17" s="86">
        <v>1</v>
      </c>
      <c r="J17" s="89" t="s">
        <v>175</v>
      </c>
      <c r="K17" s="46">
        <f t="shared" si="1"/>
        <v>0.10287375601028738</v>
      </c>
      <c r="L17" s="36">
        <f t="shared" si="2"/>
        <v>92000000</v>
      </c>
      <c r="M17" s="35"/>
      <c r="N17" s="35"/>
      <c r="O17" s="35"/>
      <c r="P17" s="47"/>
      <c r="Q17" s="47"/>
      <c r="R17" s="47"/>
      <c r="S17" s="47"/>
    </row>
    <row r="18" spans="1:81" s="17" customFormat="1" ht="14.25">
      <c r="A18" s="100"/>
      <c r="B18" s="101"/>
      <c r="C18" s="102"/>
      <c r="D18" s="102"/>
      <c r="E18" s="102"/>
      <c r="F18" s="103"/>
      <c r="G18" s="104"/>
      <c r="H18" s="105"/>
      <c r="I18" s="105"/>
      <c r="J18" s="106"/>
      <c r="K18" s="107"/>
      <c r="L18" s="108"/>
      <c r="M18" s="109"/>
      <c r="N18" s="109"/>
      <c r="O18" s="109"/>
      <c r="P18" s="110"/>
      <c r="Q18" s="110"/>
      <c r="R18" s="110"/>
      <c r="S18" s="110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</row>
    <row r="19" spans="1:81" s="17" customFormat="1" ht="17.25" thickBot="1">
      <c r="A19"/>
      <c r="B19"/>
      <c r="C19"/>
      <c r="D19" s="1"/>
      <c r="E19" s="15"/>
      <c r="F19" s="1"/>
      <c r="G19" s="49"/>
      <c r="H19" s="2"/>
      <c r="I19" s="2"/>
      <c r="J19" s="3"/>
      <c r="K19" s="1"/>
      <c r="L19" s="1"/>
      <c r="M19" s="1"/>
      <c r="N19" s="1"/>
      <c r="O19" s="1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</row>
    <row r="20" spans="1:81">
      <c r="B20" s="51" t="s">
        <v>111</v>
      </c>
      <c r="C20" s="52"/>
      <c r="D20" s="53"/>
      <c r="E20" s="53"/>
      <c r="F20" s="54"/>
      <c r="G20" s="2"/>
      <c r="N20" s="17"/>
      <c r="O20" s="17"/>
      <c r="R20" s="55"/>
      <c r="AN20"/>
    </row>
    <row r="21" spans="1:81">
      <c r="B21" s="56" t="s">
        <v>112</v>
      </c>
      <c r="C21" s="197" t="s">
        <v>161</v>
      </c>
      <c r="D21" s="197"/>
      <c r="E21" s="145"/>
      <c r="F21" s="146"/>
      <c r="G21" s="2"/>
      <c r="N21" s="17"/>
      <c r="O21" s="17"/>
      <c r="R21" s="55"/>
      <c r="AN21"/>
    </row>
    <row r="22" spans="1:81">
      <c r="B22" s="56" t="s">
        <v>113</v>
      </c>
      <c r="C22" s="197" t="s">
        <v>162</v>
      </c>
      <c r="D22" s="197"/>
      <c r="E22" s="197"/>
      <c r="F22" s="198"/>
      <c r="G22" s="1"/>
      <c r="N22" s="17"/>
      <c r="O22" s="17"/>
      <c r="R22" s="55"/>
      <c r="AN22"/>
    </row>
    <row r="23" spans="1:81">
      <c r="B23" s="57" t="s">
        <v>114</v>
      </c>
      <c r="C23" s="199" t="s">
        <v>162</v>
      </c>
      <c r="D23" s="199"/>
      <c r="E23" s="147"/>
      <c r="F23" s="58"/>
      <c r="G23" s="1"/>
      <c r="N23" s="17"/>
      <c r="O23" s="17"/>
      <c r="R23" s="55"/>
      <c r="AN23"/>
    </row>
    <row r="24" spans="1:81">
      <c r="B24" s="56" t="s">
        <v>115</v>
      </c>
      <c r="C24" s="145" t="s">
        <v>162</v>
      </c>
      <c r="D24" s="145"/>
      <c r="E24" s="145"/>
      <c r="F24" s="146"/>
      <c r="G24" s="2"/>
      <c r="N24" s="17"/>
      <c r="O24" s="17"/>
      <c r="R24" s="55"/>
      <c r="AN24"/>
    </row>
    <row r="25" spans="1:81" ht="16.5" customHeight="1">
      <c r="B25" s="56" t="s">
        <v>116</v>
      </c>
      <c r="C25" s="197" t="s">
        <v>163</v>
      </c>
      <c r="D25" s="197"/>
      <c r="E25" s="197"/>
      <c r="F25" s="198"/>
      <c r="G25" s="2"/>
      <c r="N25" s="17"/>
      <c r="O25" s="17"/>
      <c r="R25" s="55"/>
      <c r="AN25"/>
    </row>
    <row r="26" spans="1:81">
      <c r="B26" s="56" t="s">
        <v>117</v>
      </c>
      <c r="C26" s="78" t="s">
        <v>162</v>
      </c>
      <c r="D26" s="78"/>
      <c r="E26" s="78"/>
      <c r="F26" s="79"/>
      <c r="G26" s="2"/>
      <c r="N26" s="17"/>
      <c r="O26" s="17"/>
      <c r="R26" s="55"/>
      <c r="AN26"/>
    </row>
    <row r="27" spans="1:81" s="2" customFormat="1">
      <c r="A27"/>
      <c r="B27" s="59" t="s">
        <v>118</v>
      </c>
      <c r="C27" s="60" t="s">
        <v>119</v>
      </c>
      <c r="D27" s="60"/>
      <c r="E27" s="60"/>
      <c r="F27" s="61"/>
      <c r="J27" s="3"/>
      <c r="K27" s="1"/>
      <c r="L27" s="1"/>
      <c r="M27" s="1"/>
      <c r="N27" s="17"/>
      <c r="O27" s="17"/>
      <c r="P27" s="17"/>
      <c r="Q27" s="17"/>
      <c r="R27" s="55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</row>
    <row r="28" spans="1:81" s="2" customFormat="1">
      <c r="A28"/>
      <c r="B28" s="59" t="s">
        <v>120</v>
      </c>
      <c r="C28" s="60" t="s">
        <v>119</v>
      </c>
      <c r="D28" s="60"/>
      <c r="E28" s="60"/>
      <c r="F28" s="61"/>
      <c r="J28" s="3"/>
      <c r="K28" s="1"/>
      <c r="L28" s="1"/>
      <c r="M28" s="1"/>
      <c r="N28" s="17"/>
      <c r="O28" s="17"/>
      <c r="P28" s="17"/>
      <c r="Q28" s="17"/>
      <c r="R28" s="55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</row>
    <row r="29" spans="1:81" s="2" customFormat="1">
      <c r="A29"/>
      <c r="B29" s="62" t="s">
        <v>121</v>
      </c>
      <c r="C29" s="60" t="s">
        <v>156</v>
      </c>
      <c r="D29" s="63"/>
      <c r="E29" s="63"/>
      <c r="F29" s="64"/>
      <c r="J29" s="3"/>
      <c r="K29" s="1"/>
      <c r="L29" s="1"/>
      <c r="M29" s="1"/>
      <c r="N29" s="17"/>
      <c r="O29" s="17"/>
      <c r="P29" s="17"/>
      <c r="Q29" s="17"/>
      <c r="R29" s="55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</row>
    <row r="30" spans="1:81" s="2" customFormat="1">
      <c r="A30"/>
      <c r="B30" s="62" t="s">
        <v>159</v>
      </c>
      <c r="C30" s="93" t="s">
        <v>164</v>
      </c>
      <c r="D30" s="63"/>
      <c r="E30" s="63"/>
      <c r="F30" s="64"/>
      <c r="J30" s="3"/>
      <c r="K30" s="1"/>
      <c r="L30" s="1"/>
      <c r="M30" s="1"/>
      <c r="N30" s="17"/>
      <c r="O30" s="17"/>
      <c r="P30" s="17"/>
      <c r="Q30" s="17"/>
      <c r="R30" s="55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</row>
    <row r="31" spans="1:81" s="2" customFormat="1" ht="16.5" customHeight="1">
      <c r="A31"/>
      <c r="B31" s="59" t="s">
        <v>122</v>
      </c>
      <c r="C31" s="97" t="s">
        <v>165</v>
      </c>
      <c r="D31" s="80"/>
      <c r="E31" s="80"/>
      <c r="F31" s="81"/>
      <c r="J31" s="3"/>
      <c r="K31" s="1"/>
      <c r="L31" s="1"/>
      <c r="M31" s="1"/>
      <c r="N31" s="17"/>
      <c r="O31" s="17"/>
      <c r="P31" s="17"/>
      <c r="Q31" s="17"/>
      <c r="R31" s="55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</row>
    <row r="32" spans="1:81" s="2" customFormat="1" ht="16.5" customHeight="1">
      <c r="A32"/>
      <c r="B32" s="59" t="s">
        <v>123</v>
      </c>
      <c r="C32" s="97" t="s">
        <v>166</v>
      </c>
      <c r="D32" s="80"/>
      <c r="E32" s="80"/>
      <c r="F32" s="81"/>
      <c r="J32" s="3"/>
      <c r="K32" s="1"/>
      <c r="L32" s="1"/>
      <c r="M32" s="1"/>
      <c r="N32" s="17"/>
      <c r="O32" s="17"/>
      <c r="P32" s="17"/>
      <c r="Q32" s="17"/>
      <c r="R32" s="55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</row>
    <row r="33" spans="1:80" s="2" customFormat="1">
      <c r="A33"/>
      <c r="B33" s="65" t="s">
        <v>143</v>
      </c>
      <c r="C33" s="66" t="s">
        <v>157</v>
      </c>
      <c r="D33" s="66"/>
      <c r="E33" s="66"/>
      <c r="F33" s="67"/>
      <c r="J33" s="3"/>
      <c r="K33" s="1"/>
      <c r="L33" s="1"/>
      <c r="M33" s="1"/>
      <c r="N33" s="17"/>
      <c r="O33" s="17"/>
      <c r="P33" s="17"/>
      <c r="Q33" s="17"/>
      <c r="R33" s="55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</row>
    <row r="34" spans="1:80" s="2" customFormat="1">
      <c r="A34"/>
      <c r="B34" s="65" t="s">
        <v>124</v>
      </c>
      <c r="C34" s="66" t="s">
        <v>158</v>
      </c>
      <c r="D34" s="66"/>
      <c r="E34" s="66"/>
      <c r="F34" s="67"/>
      <c r="J34" s="3"/>
      <c r="K34" s="1"/>
      <c r="L34" s="1"/>
      <c r="M34" s="1"/>
      <c r="N34" s="17"/>
      <c r="O34" s="17"/>
      <c r="P34" s="17"/>
      <c r="Q34" s="17"/>
      <c r="R34" s="55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</row>
    <row r="35" spans="1:80" s="2" customFormat="1">
      <c r="A35"/>
      <c r="B35" s="65" t="s">
        <v>136</v>
      </c>
      <c r="C35" s="66" t="s">
        <v>137</v>
      </c>
      <c r="D35" s="66"/>
      <c r="E35" s="66"/>
      <c r="F35" s="67"/>
      <c r="J35" s="3"/>
      <c r="K35" s="1"/>
      <c r="L35" s="1"/>
      <c r="M35" s="1"/>
      <c r="N35" s="17"/>
      <c r="O35" s="17"/>
      <c r="P35" s="17"/>
      <c r="Q35" s="17"/>
      <c r="R35" s="55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</row>
    <row r="36" spans="1:80" s="2" customFormat="1">
      <c r="A36"/>
      <c r="B36" s="65" t="s">
        <v>144</v>
      </c>
      <c r="C36" s="66"/>
      <c r="D36" s="66"/>
      <c r="E36" s="66"/>
      <c r="F36" s="67"/>
      <c r="J36" s="3"/>
      <c r="K36" s="1"/>
      <c r="L36" s="1"/>
      <c r="M36" s="1"/>
      <c r="N36" s="17"/>
      <c r="O36" s="17"/>
      <c r="P36" s="17"/>
      <c r="Q36" s="17"/>
      <c r="R36" s="55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</row>
    <row r="37" spans="1:80" s="2" customFormat="1">
      <c r="A37"/>
      <c r="B37" s="65" t="s">
        <v>145</v>
      </c>
      <c r="C37" s="66"/>
      <c r="D37" s="66"/>
      <c r="E37" s="66"/>
      <c r="F37" s="67"/>
      <c r="J37" s="3"/>
      <c r="K37" s="1"/>
      <c r="L37" s="1"/>
      <c r="M37" s="1"/>
      <c r="N37" s="17"/>
      <c r="O37" s="17"/>
      <c r="P37" s="17"/>
      <c r="Q37" s="17"/>
      <c r="R37" s="55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</row>
    <row r="38" spans="1:80" s="2" customFormat="1">
      <c r="A38"/>
      <c r="B38" s="68" t="s">
        <v>146</v>
      </c>
      <c r="C38" s="66"/>
      <c r="D38" s="66"/>
      <c r="E38" s="66"/>
      <c r="F38" s="67"/>
      <c r="J38" s="3"/>
      <c r="K38" s="1"/>
      <c r="L38" s="1"/>
      <c r="M38" s="1"/>
      <c r="N38" s="17"/>
      <c r="O38" s="17"/>
      <c r="P38" s="17"/>
      <c r="Q38" s="17"/>
      <c r="R38" s="55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</row>
    <row r="39" spans="1:80" s="2" customFormat="1">
      <c r="A39"/>
      <c r="B39" s="68" t="s">
        <v>147</v>
      </c>
      <c r="C39" s="66"/>
      <c r="D39" s="66"/>
      <c r="E39" s="66"/>
      <c r="F39" s="67"/>
      <c r="J39" s="3"/>
      <c r="K39" s="1"/>
      <c r="L39" s="1"/>
      <c r="M39" s="1"/>
      <c r="N39" s="17"/>
      <c r="O39" s="17"/>
      <c r="P39" s="17"/>
      <c r="Q39" s="17"/>
      <c r="R39" s="55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</row>
    <row r="40" spans="1:80" s="2" customFormat="1">
      <c r="A40"/>
      <c r="B40" s="68" t="s">
        <v>148</v>
      </c>
      <c r="C40" s="66"/>
      <c r="D40" s="66"/>
      <c r="E40" s="66"/>
      <c r="F40" s="67"/>
      <c r="J40" s="3"/>
      <c r="K40" s="1"/>
      <c r="L40" s="1"/>
      <c r="M40" s="1"/>
      <c r="N40" s="17"/>
      <c r="O40" s="17"/>
      <c r="P40" s="17"/>
      <c r="Q40" s="17"/>
      <c r="R40" s="55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</row>
    <row r="41" spans="1:80" s="2" customFormat="1">
      <c r="A41"/>
      <c r="B41" s="68" t="s">
        <v>149</v>
      </c>
      <c r="C41" s="66"/>
      <c r="D41" s="66"/>
      <c r="E41" s="66"/>
      <c r="F41" s="67"/>
      <c r="J41" s="3"/>
      <c r="K41" s="1"/>
      <c r="L41" s="1"/>
      <c r="M41" s="1"/>
      <c r="N41" s="17"/>
      <c r="O41" s="17"/>
      <c r="P41" s="17"/>
      <c r="Q41" s="17"/>
      <c r="R41" s="55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</row>
    <row r="42" spans="1:80" s="2" customFormat="1">
      <c r="A42"/>
      <c r="B42" s="68" t="s">
        <v>150</v>
      </c>
      <c r="C42" s="66"/>
      <c r="D42" s="66"/>
      <c r="E42" s="66"/>
      <c r="F42" s="67"/>
      <c r="J42" s="3"/>
      <c r="K42" s="1"/>
      <c r="L42" s="1"/>
      <c r="M42" s="1"/>
      <c r="N42" s="17"/>
      <c r="O42" s="17"/>
      <c r="P42" s="17"/>
      <c r="Q42" s="17"/>
      <c r="R42" s="55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</row>
    <row r="43" spans="1:80" s="2" customFormat="1">
      <c r="A43"/>
      <c r="B43" s="68" t="s">
        <v>151</v>
      </c>
      <c r="C43" s="66"/>
      <c r="D43" s="66"/>
      <c r="E43" s="66"/>
      <c r="F43" s="67"/>
      <c r="J43" s="3"/>
      <c r="K43" s="1"/>
      <c r="L43" s="1"/>
      <c r="M43" s="1"/>
      <c r="N43" s="17"/>
      <c r="O43" s="17"/>
      <c r="P43" s="17"/>
      <c r="Q43" s="17"/>
      <c r="R43" s="55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</row>
    <row r="44" spans="1:80" s="2" customFormat="1">
      <c r="A44"/>
      <c r="B44" s="68" t="s">
        <v>152</v>
      </c>
      <c r="C44" s="66"/>
      <c r="D44" s="66"/>
      <c r="E44" s="66"/>
      <c r="F44" s="67"/>
      <c r="J44" s="3"/>
      <c r="K44" s="1"/>
      <c r="L44" s="1"/>
      <c r="M44" s="1"/>
      <c r="N44" s="17"/>
      <c r="O44" s="17"/>
      <c r="P44" s="17"/>
      <c r="Q44" s="17"/>
      <c r="R44" s="55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</row>
    <row r="45" spans="1:80" s="2" customFormat="1">
      <c r="A45"/>
      <c r="B45" s="68" t="s">
        <v>153</v>
      </c>
      <c r="C45" s="66"/>
      <c r="D45" s="66"/>
      <c r="E45" s="66"/>
      <c r="F45" s="67"/>
      <c r="J45" s="3"/>
      <c r="K45" s="1"/>
      <c r="L45" s="1"/>
      <c r="M45" s="1"/>
      <c r="N45" s="17"/>
      <c r="O45" s="17"/>
      <c r="P45" s="17"/>
      <c r="Q45" s="17"/>
      <c r="R45" s="55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</row>
    <row r="46" spans="1:80" s="2" customFormat="1">
      <c r="A46"/>
      <c r="B46" s="68" t="s">
        <v>154</v>
      </c>
      <c r="C46" s="66"/>
      <c r="D46" s="66"/>
      <c r="E46" s="66"/>
      <c r="F46" s="67"/>
      <c r="J46" s="3"/>
      <c r="K46" s="1"/>
      <c r="L46" s="1"/>
      <c r="M46" s="1"/>
      <c r="N46" s="17"/>
      <c r="O46" s="17"/>
      <c r="P46" s="17"/>
      <c r="Q46" s="17"/>
      <c r="R46" s="55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</row>
    <row r="47" spans="1:80" s="2" customFormat="1">
      <c r="A47"/>
      <c r="B47" s="68"/>
      <c r="C47" s="66"/>
      <c r="D47" s="66"/>
      <c r="E47" s="66"/>
      <c r="F47" s="67"/>
      <c r="J47" s="3"/>
      <c r="K47" s="1"/>
      <c r="L47" s="1"/>
      <c r="M47" s="1"/>
      <c r="N47" s="17"/>
      <c r="O47" s="17"/>
      <c r="P47" s="17"/>
      <c r="Q47" s="17"/>
      <c r="R47" s="55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</row>
    <row r="48" spans="1:80">
      <c r="B48" s="69" t="s">
        <v>125</v>
      </c>
      <c r="C48" s="70"/>
      <c r="D48" s="66"/>
      <c r="E48" s="66"/>
      <c r="F48" s="67"/>
    </row>
    <row r="49" spans="1:81">
      <c r="B49" s="71" t="s">
        <v>126</v>
      </c>
      <c r="C49" s="72"/>
      <c r="D49" s="66"/>
      <c r="E49" s="66"/>
      <c r="F49" s="67"/>
    </row>
    <row r="50" spans="1:81">
      <c r="B50" s="71" t="s">
        <v>127</v>
      </c>
      <c r="C50" s="72"/>
      <c r="D50" s="66"/>
      <c r="E50" s="66"/>
      <c r="F50" s="67"/>
    </row>
    <row r="51" spans="1:81">
      <c r="B51" s="71" t="s">
        <v>128</v>
      </c>
      <c r="C51" s="72"/>
      <c r="D51" s="66"/>
      <c r="E51" s="66"/>
      <c r="F51" s="67"/>
    </row>
    <row r="52" spans="1:81" s="49" customFormat="1">
      <c r="A52"/>
      <c r="B52" s="71" t="s">
        <v>129</v>
      </c>
      <c r="C52" s="72"/>
      <c r="D52" s="66"/>
      <c r="E52" s="66"/>
      <c r="F52" s="67"/>
      <c r="H52" s="2"/>
      <c r="I52" s="2"/>
      <c r="J52" s="3"/>
      <c r="K52" s="1"/>
      <c r="L52" s="1"/>
      <c r="M52" s="1"/>
      <c r="N52" s="1"/>
      <c r="O52" s="1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</row>
    <row r="53" spans="1:81" s="49" customFormat="1">
      <c r="A53"/>
      <c r="B53" s="71" t="s">
        <v>130</v>
      </c>
      <c r="C53" s="72"/>
      <c r="D53" s="66"/>
      <c r="E53" s="66"/>
      <c r="F53" s="67"/>
      <c r="H53" s="2"/>
      <c r="I53" s="2"/>
      <c r="J53" s="3"/>
      <c r="K53" s="1"/>
      <c r="L53" s="1"/>
      <c r="M53" s="1"/>
      <c r="N53" s="1"/>
      <c r="O53" s="1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1:81" s="49" customFormat="1">
      <c r="A54"/>
      <c r="B54" s="71" t="s">
        <v>131</v>
      </c>
      <c r="C54" s="72"/>
      <c r="D54" s="66"/>
      <c r="E54" s="66"/>
      <c r="F54" s="67"/>
      <c r="H54" s="2"/>
      <c r="I54" s="2"/>
      <c r="J54" s="3"/>
      <c r="K54" s="1"/>
      <c r="L54" s="1"/>
      <c r="M54" s="1"/>
      <c r="N54" s="1"/>
      <c r="O54" s="1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</row>
    <row r="55" spans="1:81" s="49" customFormat="1">
      <c r="A55"/>
      <c r="B55" s="71" t="s">
        <v>132</v>
      </c>
      <c r="C55" s="72"/>
      <c r="D55" s="66"/>
      <c r="E55" s="66"/>
      <c r="F55" s="67"/>
      <c r="H55" s="2"/>
      <c r="I55" s="2"/>
      <c r="J55" s="3"/>
      <c r="K55" s="1"/>
      <c r="L55" s="1"/>
      <c r="M55" s="1"/>
      <c r="N55" s="1"/>
      <c r="O55" s="1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</row>
    <row r="56" spans="1:81" s="49" customFormat="1">
      <c r="A56"/>
      <c r="B56" s="71" t="s">
        <v>133</v>
      </c>
      <c r="C56" s="72"/>
      <c r="D56" s="66"/>
      <c r="E56" s="66"/>
      <c r="F56" s="67"/>
      <c r="H56" s="2"/>
      <c r="I56" s="2"/>
      <c r="J56" s="3"/>
      <c r="K56" s="1"/>
      <c r="L56" s="1"/>
      <c r="M56" s="1"/>
      <c r="N56" s="1"/>
      <c r="O56" s="1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</row>
    <row r="57" spans="1:81" s="49" customFormat="1">
      <c r="A57"/>
      <c r="B57" s="71" t="s">
        <v>134</v>
      </c>
      <c r="C57" s="72"/>
      <c r="D57" s="66"/>
      <c r="E57" s="66"/>
      <c r="F57" s="67"/>
      <c r="H57" s="2"/>
      <c r="I57" s="2"/>
      <c r="J57" s="3"/>
      <c r="K57" s="1"/>
      <c r="L57" s="1"/>
      <c r="M57" s="1"/>
      <c r="N57" s="1"/>
      <c r="O57" s="1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</row>
    <row r="58" spans="1:81" s="49" customFormat="1" ht="17.25" thickBot="1">
      <c r="A58"/>
      <c r="B58" s="73" t="s">
        <v>135</v>
      </c>
      <c r="C58" s="74"/>
      <c r="D58" s="75"/>
      <c r="E58" s="76"/>
      <c r="F58" s="77"/>
      <c r="H58" s="2"/>
      <c r="I58" s="2"/>
      <c r="J58" s="3"/>
      <c r="K58" s="1"/>
      <c r="L58" s="1"/>
      <c r="M58" s="1"/>
      <c r="N58" s="1"/>
      <c r="O58" s="1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</row>
  </sheetData>
  <mergeCells count="29">
    <mergeCell ref="E1:G1"/>
    <mergeCell ref="M1:N1"/>
    <mergeCell ref="Q1:S1"/>
    <mergeCell ref="E2:G2"/>
    <mergeCell ref="M2:N2"/>
    <mergeCell ref="Q2:S2"/>
    <mergeCell ref="L5:L8"/>
    <mergeCell ref="A5:A8"/>
    <mergeCell ref="B5:B8"/>
    <mergeCell ref="C5:C8"/>
    <mergeCell ref="D5:D8"/>
    <mergeCell ref="E5:E8"/>
    <mergeCell ref="F5:F8"/>
    <mergeCell ref="S5:S8"/>
    <mergeCell ref="C21:D21"/>
    <mergeCell ref="C22:F22"/>
    <mergeCell ref="C23:D23"/>
    <mergeCell ref="C25:F25"/>
    <mergeCell ref="M5:M8"/>
    <mergeCell ref="N5:N8"/>
    <mergeCell ref="O5:O8"/>
    <mergeCell ref="P5:P8"/>
    <mergeCell ref="Q5:Q8"/>
    <mergeCell ref="R5:R8"/>
    <mergeCell ref="G5:G8"/>
    <mergeCell ref="H5:H8"/>
    <mergeCell ref="I5:I8"/>
    <mergeCell ref="J5:J8"/>
    <mergeCell ref="K5:K8"/>
  </mergeCells>
  <conditionalFormatting sqref="U11:CB12 U18:CB18">
    <cfRule type="expression" dxfId="74" priority="25">
      <formula>PercentComplete</formula>
    </cfRule>
    <cfRule type="expression" dxfId="73" priority="26">
      <formula>PercentCompleteBeyond</formula>
    </cfRule>
    <cfRule type="expression" dxfId="72" priority="27">
      <formula>Actual</formula>
    </cfRule>
    <cfRule type="expression" dxfId="71" priority="28">
      <formula>ActualBeyond</formula>
    </cfRule>
    <cfRule type="expression" dxfId="70" priority="29">
      <formula>Plan</formula>
    </cfRule>
    <cfRule type="expression" dxfId="69" priority="30">
      <formula>U$8=period_selected</formula>
    </cfRule>
    <cfRule type="expression" dxfId="68" priority="32">
      <formula>MOD(COLUMN(),2)</formula>
    </cfRule>
    <cfRule type="expression" dxfId="67" priority="33">
      <formula>MOD(COLUMN(),2)=0</formula>
    </cfRule>
  </conditionalFormatting>
  <conditionalFormatting sqref="U8:CB8">
    <cfRule type="expression" dxfId="66" priority="31">
      <formula>U$8=period_selected</formula>
    </cfRule>
  </conditionalFormatting>
  <conditionalFormatting sqref="U9:CB10">
    <cfRule type="expression" dxfId="65" priority="17">
      <formula>PercentComplete</formula>
    </cfRule>
    <cfRule type="expression" dxfId="64" priority="18">
      <formula>PercentCompleteBeyond</formula>
    </cfRule>
    <cfRule type="expression" dxfId="63" priority="19">
      <formula>Actual</formula>
    </cfRule>
    <cfRule type="expression" dxfId="62" priority="20">
      <formula>ActualBeyond</formula>
    </cfRule>
    <cfRule type="expression" dxfId="61" priority="21">
      <formula>Plan</formula>
    </cfRule>
    <cfRule type="expression" dxfId="60" priority="22">
      <formula>U$8=period_selected</formula>
    </cfRule>
    <cfRule type="expression" dxfId="59" priority="23">
      <formula>MOD(COLUMN(),2)</formula>
    </cfRule>
    <cfRule type="expression" dxfId="58" priority="24">
      <formula>MOD(COLUMN(),2)=0</formula>
    </cfRule>
  </conditionalFormatting>
  <conditionalFormatting sqref="U13:CB15 U17:CB17">
    <cfRule type="expression" dxfId="57" priority="9">
      <formula>PercentComplete</formula>
    </cfRule>
    <cfRule type="expression" dxfId="56" priority="10">
      <formula>PercentCompleteBeyond</formula>
    </cfRule>
    <cfRule type="expression" dxfId="55" priority="11">
      <formula>Actual</formula>
    </cfRule>
    <cfRule type="expression" dxfId="54" priority="12">
      <formula>ActualBeyond</formula>
    </cfRule>
    <cfRule type="expression" dxfId="53" priority="13">
      <formula>Plan</formula>
    </cfRule>
    <cfRule type="expression" dxfId="52" priority="14">
      <formula>U$8=period_selected</formula>
    </cfRule>
    <cfRule type="expression" dxfId="51" priority="15">
      <formula>MOD(COLUMN(),2)</formula>
    </cfRule>
    <cfRule type="expression" dxfId="50" priority="16">
      <formula>MOD(COLUMN(),2)=0</formula>
    </cfRule>
  </conditionalFormatting>
  <conditionalFormatting sqref="U16:CB16">
    <cfRule type="expression" dxfId="49" priority="1">
      <formula>PercentComplete</formula>
    </cfRule>
    <cfRule type="expression" dxfId="48" priority="2">
      <formula>PercentCompleteBeyond</formula>
    </cfRule>
    <cfRule type="expression" dxfId="47" priority="3">
      <formula>Actual</formula>
    </cfRule>
    <cfRule type="expression" dxfId="46" priority="4">
      <formula>ActualBeyond</formula>
    </cfRule>
    <cfRule type="expression" dxfId="45" priority="5">
      <formula>Plan</formula>
    </cfRule>
    <cfRule type="expression" dxfId="44" priority="6">
      <formula>U$8=period_selected</formula>
    </cfRule>
    <cfRule type="expression" dxfId="43" priority="7">
      <formula>MOD(COLUMN(),2)</formula>
    </cfRule>
    <cfRule type="expression" dxfId="42" priority="8">
      <formula>MOD(COLUMN(),2)=0</formula>
    </cfRule>
  </conditionalFormatting>
  <dataValidations count="9">
    <dataValidation allowBlank="1" showInputMessage="1" showErrorMessage="1" prompt="Masukkan urutan langkah dari Operating Plan / Activity" sqref="A9:A18"/>
    <dataValidation allowBlank="1" showInputMessage="1" showErrorMessage="1" prompt=" Susun operating plan paling efektif dan efisien yang akan digunakan untuk pengiriman kargo dan dijelaskan dalam bentuk activity list." sqref="B9:B18"/>
    <dataValidation allowBlank="1" showInputMessage="1" showErrorMessage="1" prompt=" Masukkan lokasi untuk tiap operating plan / activity." sqref="C9:C18"/>
    <dataValidation allowBlank="1" showInputMessage="1" showErrorMessage="1" prompt="Tambahan informasi untuk setiap component  cost yang dipilih" sqref="F9:F18"/>
    <dataValidation allowBlank="1" showInputMessage="1" showErrorMessage="1" prompt="Masukkan Nilai dari tiap komponen biaya." sqref="G9:G18"/>
    <dataValidation allowBlank="1" showInputMessage="1" showErrorMessage="1" prompt="Tentukan banyaknya Qty untuk tiap komponen biaya." sqref="H9:I18"/>
    <dataValidation allowBlank="1" showInputMessage="1" showErrorMessage="1" prompt="Tentukan jenis UOM untuk tiap komponen biaya." sqref="J9:J18"/>
    <dataValidation allowBlank="1" showInputMessage="1" showErrorMessage="1" prompt="Ratio Component cost dengan total amount CBU" sqref="K9:K18"/>
    <dataValidation allowBlank="1" showInputMessage="1" showErrorMessage="1" prompt="Cost Amount untuk setiap Component Cost." sqref="L9:L18"/>
  </dataValidations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Spinner 1">
              <controlPr defaultSize="0" print="0" autoPict="0" altText="Period Highlight Spin Control">
                <anchor moveWithCells="1">
                  <from>
                    <xdr:col>26</xdr:col>
                    <xdr:colOff>66675</xdr:colOff>
                    <xdr:row>0</xdr:row>
                    <xdr:rowOff>28575</xdr:rowOff>
                  </from>
                  <to>
                    <xdr:col>26</xdr:col>
                    <xdr:colOff>200025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Tentukan komponen biaya apa saya yang dibutuhkan untuk setiap activity.">
          <x14:formula1>
            <xm:f>OFFSET(Master!$C$1,MATCH(D9,Master!$C:$C,0)-1,1,COUNTIF(Master!$C:$C,D9),1)</xm:f>
          </x14:formula1>
          <xm:sqref>E9:E12 E17:E18</xm:sqref>
        </x14:dataValidation>
        <x14:dataValidation type="list" allowBlank="1" showInputMessage="1" showErrorMessage="1" prompt="Pilih jenis kategori komponen biaya yang dibutuhkan untuk setiap langkah operating plan / activity.">
          <x14:formula1>
            <xm:f>OFFSET([2]Master!#REF!,1,0,COUNTA([2]Master!#REF!)-1,1)</xm:f>
          </x14:formula1>
          <xm:sqref>D13:D16</xm:sqref>
        </x14:dataValidation>
        <x14:dataValidation type="list" allowBlank="1" showInputMessage="1" showErrorMessage="1" prompt="Tentukan komponen biaya apa saya yang dibutuhkan untuk setiap activity.">
          <x14:formula1>
            <xm:f>OFFSET([2]Master!#REF!,MATCH(D13,[2]Master!#REF!,0)-1,1,COUNTIF([2]Master!#REF!,D13),1)</xm:f>
          </x14:formula1>
          <xm:sqref>E13:E16</xm:sqref>
        </x14:dataValidation>
        <x14:dataValidation type="list" allowBlank="1" showInputMessage="1" showErrorMessage="1" prompt="Pilih jenis kategori komponen biaya yang dibutuhkan untuk setiap langkah operating plan / activity.">
          <x14:formula1>
            <xm:f>OFFSET(Master!$A$1,1,0,COUNTA(Master!A:A)-1,1)</xm:f>
          </x14:formula1>
          <xm:sqref>D17:D18 D9:D12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  <pageSetUpPr fitToPage="1"/>
  </sheetPr>
  <dimension ref="A1:CC61"/>
  <sheetViews>
    <sheetView showGridLines="0" topLeftCell="E1" zoomScale="80" zoomScaleNormal="80" workbookViewId="0">
      <selection activeCell="G5" sqref="G5:G9"/>
    </sheetView>
  </sheetViews>
  <sheetFormatPr defaultRowHeight="16.5"/>
  <cols>
    <col min="1" max="1" width="5.125" customWidth="1"/>
    <col min="2" max="2" width="43" customWidth="1"/>
    <col min="3" max="3" width="17.5" customWidth="1"/>
    <col min="4" max="4" width="28.375" style="1" customWidth="1"/>
    <col min="5" max="5" width="22.5" style="15" customWidth="1"/>
    <col min="6" max="6" width="19.625" style="1" bestFit="1" customWidth="1"/>
    <col min="7" max="7" width="14.875" style="49" customWidth="1"/>
    <col min="8" max="9" width="12.375" style="2" customWidth="1"/>
    <col min="10" max="10" width="13.625" style="3" customWidth="1"/>
    <col min="11" max="11" width="11.75" style="1" customWidth="1"/>
    <col min="12" max="12" width="23.75" style="1" customWidth="1"/>
    <col min="13" max="13" width="20.5" style="1" customWidth="1"/>
    <col min="14" max="15" width="17" style="1" customWidth="1"/>
    <col min="16" max="16" width="10" style="17" customWidth="1"/>
    <col min="17" max="17" width="11.625" style="17" customWidth="1"/>
    <col min="18" max="18" width="10.5" style="17" customWidth="1"/>
    <col min="19" max="19" width="12.5" style="17" customWidth="1"/>
    <col min="20" max="20" width="4.125" style="17" customWidth="1"/>
    <col min="21" max="40" width="5.625" style="17" customWidth="1"/>
    <col min="41" max="80" width="5.625" customWidth="1"/>
    <col min="106" max="106" width="2.625" customWidth="1"/>
  </cols>
  <sheetData>
    <row r="1" spans="1:81" ht="24" customHeight="1">
      <c r="A1" s="16"/>
      <c r="B1" s="16"/>
      <c r="C1" s="16"/>
      <c r="D1" s="27" t="s">
        <v>7</v>
      </c>
      <c r="E1" s="180" t="s">
        <v>8</v>
      </c>
      <c r="F1" s="181"/>
      <c r="G1" s="182"/>
      <c r="H1" s="28" t="s">
        <v>9</v>
      </c>
      <c r="I1" s="28"/>
      <c r="J1" s="28" t="s">
        <v>10</v>
      </c>
      <c r="K1" s="27" t="s">
        <v>11</v>
      </c>
      <c r="L1" s="27" t="s">
        <v>12</v>
      </c>
      <c r="M1" s="183" t="s">
        <v>14</v>
      </c>
      <c r="N1" s="183"/>
      <c r="O1" s="31"/>
      <c r="P1" s="29"/>
      <c r="Q1" s="184" t="s">
        <v>13</v>
      </c>
      <c r="R1" s="184"/>
      <c r="S1" s="184"/>
      <c r="U1" s="4" t="s">
        <v>0</v>
      </c>
      <c r="V1" s="4"/>
      <c r="W1" s="4"/>
      <c r="X1" s="4"/>
      <c r="Y1" s="4"/>
      <c r="Z1" s="5">
        <v>1</v>
      </c>
      <c r="AA1" s="4"/>
      <c r="AC1" s="6"/>
      <c r="AD1" s="7" t="s">
        <v>1</v>
      </c>
      <c r="AF1" s="8"/>
      <c r="AG1" s="7" t="s">
        <v>2</v>
      </c>
      <c r="AI1" s="10"/>
      <c r="AJ1" s="9" t="s">
        <v>3</v>
      </c>
      <c r="AK1"/>
      <c r="AL1"/>
      <c r="AS1" s="17"/>
      <c r="AT1" s="17"/>
      <c r="AU1" s="17"/>
      <c r="AV1" s="17"/>
      <c r="AW1" s="18"/>
      <c r="AX1" s="33"/>
      <c r="AY1" s="34"/>
      <c r="AZ1" s="34"/>
    </row>
    <row r="2" spans="1:81" ht="18.75" customHeight="1">
      <c r="A2" s="16"/>
      <c r="B2" s="19"/>
      <c r="C2" s="37"/>
      <c r="D2" s="27"/>
      <c r="E2" s="185" t="s">
        <v>222</v>
      </c>
      <c r="F2" s="186"/>
      <c r="G2" s="187"/>
      <c r="H2" s="27" t="s">
        <v>169</v>
      </c>
      <c r="I2" s="27"/>
      <c r="J2" s="27" t="s">
        <v>170</v>
      </c>
      <c r="K2" s="27"/>
      <c r="L2" s="50">
        <f>IFERROR(SUM(L9:L20),"")</f>
        <v>333900000</v>
      </c>
      <c r="M2" s="188">
        <f>IFERROR(SUM(M9:M20),"")</f>
        <v>0</v>
      </c>
      <c r="N2" s="188"/>
      <c r="O2" s="32"/>
      <c r="P2" s="30"/>
      <c r="Q2" s="189">
        <v>43101</v>
      </c>
      <c r="R2" s="190"/>
      <c r="S2" s="190"/>
      <c r="BF2" s="17"/>
      <c r="BG2" s="17"/>
      <c r="BH2" s="17"/>
      <c r="BI2" s="17"/>
      <c r="BJ2" s="17"/>
    </row>
    <row r="3" spans="1:81" ht="18.75" customHeight="1">
      <c r="A3" s="16"/>
      <c r="B3" s="21"/>
      <c r="C3" s="21"/>
      <c r="D3" s="19"/>
      <c r="E3" s="19"/>
      <c r="F3" s="19"/>
      <c r="G3" s="48"/>
      <c r="H3" s="19"/>
      <c r="I3" s="19"/>
      <c r="J3" s="19"/>
      <c r="K3" s="19"/>
      <c r="L3" s="22"/>
      <c r="M3" s="23"/>
      <c r="N3" s="23"/>
      <c r="O3" s="23"/>
      <c r="P3" s="24"/>
      <c r="Q3" s="25"/>
      <c r="R3" s="20"/>
      <c r="S3" s="20"/>
      <c r="BF3" s="17"/>
      <c r="BG3" s="17"/>
      <c r="BH3" s="17"/>
      <c r="BI3" s="17"/>
      <c r="BJ3" s="17"/>
    </row>
    <row r="4" spans="1:81" ht="18.75" customHeight="1">
      <c r="A4" s="16"/>
      <c r="B4" s="19"/>
      <c r="C4" s="21"/>
      <c r="E4" s="19"/>
      <c r="F4" s="19"/>
      <c r="G4" s="48"/>
      <c r="H4" s="19"/>
      <c r="I4" s="19"/>
      <c r="J4" s="19"/>
      <c r="K4" s="19"/>
      <c r="L4" s="26"/>
      <c r="M4" s="23"/>
      <c r="N4" s="23"/>
      <c r="O4" s="23"/>
      <c r="P4" s="24"/>
      <c r="Q4" s="25"/>
      <c r="R4" s="20"/>
      <c r="S4" s="20"/>
      <c r="BF4" s="17"/>
      <c r="BG4" s="17"/>
      <c r="BH4" s="17"/>
      <c r="BI4" s="17"/>
      <c r="BJ4" s="17"/>
    </row>
    <row r="5" spans="1:81" ht="13.5" customHeight="1">
      <c r="A5" s="191" t="s">
        <v>4</v>
      </c>
      <c r="B5" s="192" t="s">
        <v>110</v>
      </c>
      <c r="C5" s="191" t="s">
        <v>15</v>
      </c>
      <c r="D5" s="191" t="s">
        <v>16</v>
      </c>
      <c r="E5" s="193" t="s">
        <v>17</v>
      </c>
      <c r="F5" s="194" t="s">
        <v>18</v>
      </c>
      <c r="G5" s="200" t="s">
        <v>20</v>
      </c>
      <c r="H5" s="200" t="s">
        <v>21</v>
      </c>
      <c r="I5" s="200" t="s">
        <v>21</v>
      </c>
      <c r="J5" s="191" t="s">
        <v>5</v>
      </c>
      <c r="K5" s="203" t="s">
        <v>19</v>
      </c>
      <c r="L5" s="191" t="s">
        <v>22</v>
      </c>
      <c r="M5" s="192" t="s">
        <v>23</v>
      </c>
      <c r="N5" s="192" t="s">
        <v>24</v>
      </c>
      <c r="O5" s="192" t="s">
        <v>25</v>
      </c>
      <c r="P5" s="192" t="s">
        <v>26</v>
      </c>
      <c r="Q5" s="192" t="s">
        <v>27</v>
      </c>
      <c r="R5" s="192" t="s">
        <v>28</v>
      </c>
      <c r="S5" s="192" t="s">
        <v>29</v>
      </c>
      <c r="T5" s="11"/>
      <c r="U5" s="11" t="s">
        <v>6</v>
      </c>
      <c r="V5" s="11"/>
    </row>
    <row r="6" spans="1:81" ht="13.5" customHeight="1">
      <c r="A6" s="191"/>
      <c r="B6" s="191"/>
      <c r="C6" s="191"/>
      <c r="D6" s="191"/>
      <c r="E6" s="193"/>
      <c r="F6" s="195"/>
      <c r="G6" s="201"/>
      <c r="H6" s="201"/>
      <c r="I6" s="201"/>
      <c r="J6" s="191"/>
      <c r="K6" s="204"/>
      <c r="L6" s="191"/>
      <c r="M6" s="192"/>
      <c r="N6" s="192"/>
      <c r="O6" s="192"/>
      <c r="P6" s="192"/>
      <c r="Q6" s="192"/>
      <c r="R6" s="192"/>
      <c r="S6" s="192"/>
      <c r="T6" s="11"/>
      <c r="U6" s="12">
        <f>Q2</f>
        <v>43101</v>
      </c>
      <c r="V6" s="12">
        <f>U6+1</f>
        <v>43102</v>
      </c>
      <c r="W6" s="12">
        <f t="shared" ref="W6:AL6" si="0">V6+1</f>
        <v>43103</v>
      </c>
      <c r="X6" s="12">
        <f t="shared" si="0"/>
        <v>43104</v>
      </c>
      <c r="Y6" s="12">
        <f t="shared" si="0"/>
        <v>43105</v>
      </c>
      <c r="Z6" s="12">
        <f t="shared" si="0"/>
        <v>43106</v>
      </c>
      <c r="AA6" s="12">
        <f t="shared" si="0"/>
        <v>43107</v>
      </c>
      <c r="AB6" s="12">
        <f t="shared" si="0"/>
        <v>43108</v>
      </c>
      <c r="AC6" s="12">
        <f t="shared" si="0"/>
        <v>43109</v>
      </c>
      <c r="AD6" s="12">
        <f t="shared" si="0"/>
        <v>43110</v>
      </c>
      <c r="AE6" s="12">
        <f t="shared" si="0"/>
        <v>43111</v>
      </c>
      <c r="AF6" s="12">
        <f t="shared" si="0"/>
        <v>43112</v>
      </c>
      <c r="AG6" s="12">
        <f t="shared" si="0"/>
        <v>43113</v>
      </c>
      <c r="AH6" s="12">
        <f t="shared" si="0"/>
        <v>43114</v>
      </c>
      <c r="AI6" s="12">
        <f t="shared" si="0"/>
        <v>43115</v>
      </c>
      <c r="AJ6" s="12">
        <f t="shared" si="0"/>
        <v>43116</v>
      </c>
      <c r="AK6" s="12">
        <f t="shared" si="0"/>
        <v>43117</v>
      </c>
      <c r="AL6" s="12">
        <f t="shared" si="0"/>
        <v>43118</v>
      </c>
      <c r="AM6" s="12">
        <f t="shared" ref="AM6:BB6" si="1">AL6+1</f>
        <v>43119</v>
      </c>
      <c r="AN6" s="12">
        <f t="shared" si="1"/>
        <v>43120</v>
      </c>
      <c r="AO6" s="12">
        <f t="shared" si="1"/>
        <v>43121</v>
      </c>
      <c r="AP6" s="12">
        <f t="shared" si="1"/>
        <v>43122</v>
      </c>
      <c r="AQ6" s="12">
        <f t="shared" si="1"/>
        <v>43123</v>
      </c>
      <c r="AR6" s="12">
        <f t="shared" si="1"/>
        <v>43124</v>
      </c>
      <c r="AS6" s="12">
        <f t="shared" si="1"/>
        <v>43125</v>
      </c>
      <c r="AT6" s="12">
        <f t="shared" si="1"/>
        <v>43126</v>
      </c>
      <c r="AU6" s="12">
        <f t="shared" si="1"/>
        <v>43127</v>
      </c>
      <c r="AV6" s="12">
        <f t="shared" si="1"/>
        <v>43128</v>
      </c>
      <c r="AW6" s="12">
        <f t="shared" si="1"/>
        <v>43129</v>
      </c>
      <c r="AX6" s="12">
        <f t="shared" si="1"/>
        <v>43130</v>
      </c>
      <c r="AY6" s="12">
        <f t="shared" si="1"/>
        <v>43131</v>
      </c>
      <c r="AZ6" s="12">
        <f t="shared" si="1"/>
        <v>43132</v>
      </c>
      <c r="BA6" s="12">
        <f t="shared" si="1"/>
        <v>43133</v>
      </c>
      <c r="BB6" s="12">
        <f t="shared" si="1"/>
        <v>43134</v>
      </c>
      <c r="BC6" s="12">
        <f t="shared" ref="BC6:BR7" si="2">BB6+1</f>
        <v>43135</v>
      </c>
      <c r="BD6" s="12">
        <f t="shared" si="2"/>
        <v>43136</v>
      </c>
      <c r="BE6" s="12">
        <f t="shared" si="2"/>
        <v>43137</v>
      </c>
      <c r="BF6" s="12">
        <f t="shared" si="2"/>
        <v>43138</v>
      </c>
      <c r="BG6" s="12">
        <f t="shared" si="2"/>
        <v>43139</v>
      </c>
      <c r="BH6" s="12">
        <f t="shared" si="2"/>
        <v>43140</v>
      </c>
      <c r="BI6" s="12">
        <f t="shared" si="2"/>
        <v>43141</v>
      </c>
      <c r="BJ6" s="12">
        <f t="shared" si="2"/>
        <v>43142</v>
      </c>
      <c r="BK6" s="12">
        <f t="shared" si="2"/>
        <v>43143</v>
      </c>
      <c r="BL6" s="12">
        <f t="shared" si="2"/>
        <v>43144</v>
      </c>
      <c r="BM6" s="12">
        <f t="shared" si="2"/>
        <v>43145</v>
      </c>
      <c r="BN6" s="12">
        <f t="shared" si="2"/>
        <v>43146</v>
      </c>
      <c r="BO6" s="12">
        <f t="shared" si="2"/>
        <v>43147</v>
      </c>
      <c r="BP6" s="12">
        <f t="shared" si="2"/>
        <v>43148</v>
      </c>
      <c r="BQ6" s="12">
        <f t="shared" si="2"/>
        <v>43149</v>
      </c>
      <c r="BR6" s="12">
        <f t="shared" si="2"/>
        <v>43150</v>
      </c>
      <c r="BS6" s="12">
        <f t="shared" ref="BS6:CB7" si="3">BR6+1</f>
        <v>43151</v>
      </c>
      <c r="BT6" s="12">
        <f t="shared" si="3"/>
        <v>43152</v>
      </c>
      <c r="BU6" s="12">
        <f t="shared" si="3"/>
        <v>43153</v>
      </c>
      <c r="BV6" s="12">
        <f t="shared" si="3"/>
        <v>43154</v>
      </c>
      <c r="BW6" s="12">
        <f t="shared" si="3"/>
        <v>43155</v>
      </c>
      <c r="BX6" s="12">
        <f t="shared" si="3"/>
        <v>43156</v>
      </c>
      <c r="BY6" s="12">
        <f t="shared" si="3"/>
        <v>43157</v>
      </c>
      <c r="BZ6" s="12">
        <f t="shared" si="3"/>
        <v>43158</v>
      </c>
      <c r="CA6" s="12">
        <f t="shared" si="3"/>
        <v>43159</v>
      </c>
      <c r="CB6" s="12">
        <f t="shared" si="3"/>
        <v>43160</v>
      </c>
    </row>
    <row r="7" spans="1:81" ht="13.5" customHeight="1">
      <c r="A7" s="191"/>
      <c r="B7" s="191"/>
      <c r="C7" s="191"/>
      <c r="D7" s="191"/>
      <c r="E7" s="193"/>
      <c r="F7" s="195"/>
      <c r="G7" s="201"/>
      <c r="H7" s="201"/>
      <c r="I7" s="201"/>
      <c r="J7" s="191"/>
      <c r="K7" s="204"/>
      <c r="L7" s="191"/>
      <c r="M7" s="192"/>
      <c r="N7" s="192"/>
      <c r="O7" s="192"/>
      <c r="P7" s="192"/>
      <c r="Q7" s="192"/>
      <c r="R7" s="192"/>
      <c r="S7" s="192"/>
      <c r="T7" s="11"/>
      <c r="U7" s="13">
        <f>Q2</f>
        <v>43101</v>
      </c>
      <c r="V7" s="13">
        <v>42945</v>
      </c>
      <c r="W7" s="13">
        <v>42946</v>
      </c>
      <c r="X7" s="13">
        <v>42947</v>
      </c>
      <c r="Y7" s="13">
        <v>42948</v>
      </c>
      <c r="Z7" s="13">
        <v>42949</v>
      </c>
      <c r="AA7" s="13">
        <v>42950</v>
      </c>
      <c r="AB7" s="13">
        <v>42951</v>
      </c>
      <c r="AC7" s="13">
        <v>42952</v>
      </c>
      <c r="AD7" s="13">
        <v>42953</v>
      </c>
      <c r="AE7" s="13">
        <v>42954</v>
      </c>
      <c r="AF7" s="13">
        <v>42955</v>
      </c>
      <c r="AG7" s="13">
        <v>42956</v>
      </c>
      <c r="AH7" s="13">
        <v>42957</v>
      </c>
      <c r="AI7" s="13">
        <v>42958</v>
      </c>
      <c r="AJ7" s="13">
        <v>42959</v>
      </c>
      <c r="AK7" s="13">
        <v>42960</v>
      </c>
      <c r="AL7" s="13">
        <v>42961</v>
      </c>
      <c r="AM7" s="13">
        <v>42962</v>
      </c>
      <c r="AN7" s="13">
        <v>42963</v>
      </c>
      <c r="AO7" s="13">
        <v>42964</v>
      </c>
      <c r="AP7" s="13">
        <v>42965</v>
      </c>
      <c r="AQ7" s="13">
        <v>42966</v>
      </c>
      <c r="AR7" s="13">
        <v>42967</v>
      </c>
      <c r="AS7" s="13">
        <v>42968</v>
      </c>
      <c r="AT7" s="13">
        <v>42969</v>
      </c>
      <c r="AU7" s="13">
        <v>42970</v>
      </c>
      <c r="AV7" s="13">
        <v>42971</v>
      </c>
      <c r="AW7" s="13">
        <v>42972</v>
      </c>
      <c r="AX7" s="13">
        <v>42973</v>
      </c>
      <c r="AY7" s="13">
        <v>42974</v>
      </c>
      <c r="AZ7" s="13">
        <v>42975</v>
      </c>
      <c r="BA7" s="13">
        <v>42976</v>
      </c>
      <c r="BB7" s="13">
        <v>42977</v>
      </c>
      <c r="BC7" s="13">
        <v>42978</v>
      </c>
      <c r="BD7" s="13">
        <v>42979</v>
      </c>
      <c r="BE7" s="13">
        <v>42980</v>
      </c>
      <c r="BF7" s="13">
        <v>42981</v>
      </c>
      <c r="BG7" s="13">
        <v>42982</v>
      </c>
      <c r="BH7" s="13">
        <v>42983</v>
      </c>
      <c r="BI7" s="13">
        <v>42984</v>
      </c>
      <c r="BJ7" s="13">
        <v>42985</v>
      </c>
      <c r="BK7" s="13">
        <v>42986</v>
      </c>
      <c r="BL7" s="13">
        <f t="shared" si="2"/>
        <v>42987</v>
      </c>
      <c r="BM7" s="13">
        <f t="shared" si="2"/>
        <v>42988</v>
      </c>
      <c r="BN7" s="13">
        <f t="shared" si="2"/>
        <v>42989</v>
      </c>
      <c r="BO7" s="13">
        <f t="shared" si="2"/>
        <v>42990</v>
      </c>
      <c r="BP7" s="13">
        <f t="shared" si="2"/>
        <v>42991</v>
      </c>
      <c r="BQ7" s="13">
        <f t="shared" si="2"/>
        <v>42992</v>
      </c>
      <c r="BR7" s="13">
        <f t="shared" si="2"/>
        <v>42993</v>
      </c>
      <c r="BS7" s="13">
        <f t="shared" si="3"/>
        <v>42994</v>
      </c>
      <c r="BT7" s="13">
        <f t="shared" si="3"/>
        <v>42995</v>
      </c>
      <c r="BU7" s="13">
        <f t="shared" si="3"/>
        <v>42996</v>
      </c>
      <c r="BV7" s="13">
        <f t="shared" si="3"/>
        <v>42997</v>
      </c>
      <c r="BW7" s="13">
        <f t="shared" si="3"/>
        <v>42998</v>
      </c>
      <c r="BX7" s="13">
        <f t="shared" si="3"/>
        <v>42999</v>
      </c>
      <c r="BY7" s="13">
        <f t="shared" si="3"/>
        <v>43000</v>
      </c>
      <c r="BZ7" s="13">
        <f t="shared" si="3"/>
        <v>43001</v>
      </c>
      <c r="CA7" s="13">
        <f t="shared" si="3"/>
        <v>43002</v>
      </c>
      <c r="CB7" s="13">
        <f t="shared" si="3"/>
        <v>43003</v>
      </c>
    </row>
    <row r="8" spans="1:81" ht="15.75" customHeight="1">
      <c r="A8" s="191"/>
      <c r="B8" s="191"/>
      <c r="C8" s="191"/>
      <c r="D8" s="191"/>
      <c r="E8" s="193"/>
      <c r="F8" s="196"/>
      <c r="G8" s="202"/>
      <c r="H8" s="202"/>
      <c r="I8" s="202"/>
      <c r="J8" s="191"/>
      <c r="K8" s="205"/>
      <c r="L8" s="191"/>
      <c r="M8" s="192"/>
      <c r="N8" s="192"/>
      <c r="O8" s="192"/>
      <c r="P8" s="192"/>
      <c r="Q8" s="192"/>
      <c r="R8" s="192"/>
      <c r="S8" s="192"/>
      <c r="T8" s="14"/>
      <c r="U8" s="14">
        <v>1</v>
      </c>
      <c r="V8" s="14">
        <v>2</v>
      </c>
      <c r="W8" s="14">
        <v>3</v>
      </c>
      <c r="X8" s="14">
        <v>4</v>
      </c>
      <c r="Y8" s="14">
        <v>5</v>
      </c>
      <c r="Z8" s="14">
        <v>6</v>
      </c>
      <c r="AA8" s="14">
        <v>7</v>
      </c>
      <c r="AB8" s="14">
        <v>8</v>
      </c>
      <c r="AC8" s="14">
        <v>9</v>
      </c>
      <c r="AD8" s="14">
        <v>10</v>
      </c>
      <c r="AE8" s="14">
        <v>11</v>
      </c>
      <c r="AF8" s="14">
        <v>12</v>
      </c>
      <c r="AG8" s="14">
        <v>13</v>
      </c>
      <c r="AH8" s="14">
        <v>14</v>
      </c>
      <c r="AI8" s="14">
        <v>15</v>
      </c>
      <c r="AJ8" s="14">
        <v>16</v>
      </c>
      <c r="AK8" s="14">
        <v>17</v>
      </c>
      <c r="AL8" s="14">
        <v>18</v>
      </c>
      <c r="AM8" s="14">
        <v>19</v>
      </c>
      <c r="AN8" s="14">
        <v>20</v>
      </c>
      <c r="AO8" s="14">
        <v>21</v>
      </c>
      <c r="AP8" s="14">
        <v>22</v>
      </c>
      <c r="AQ8" s="14">
        <v>23</v>
      </c>
      <c r="AR8" s="14">
        <v>24</v>
      </c>
      <c r="AS8" s="14">
        <v>25</v>
      </c>
      <c r="AT8" s="14">
        <v>26</v>
      </c>
      <c r="AU8" s="14">
        <v>27</v>
      </c>
      <c r="AV8" s="14">
        <v>28</v>
      </c>
      <c r="AW8" s="14">
        <v>29</v>
      </c>
      <c r="AX8" s="14">
        <v>30</v>
      </c>
      <c r="AY8" s="14">
        <v>31</v>
      </c>
      <c r="AZ8" s="14">
        <v>32</v>
      </c>
      <c r="BA8" s="14">
        <v>33</v>
      </c>
      <c r="BB8" s="14">
        <v>34</v>
      </c>
      <c r="BC8" s="14">
        <v>35</v>
      </c>
      <c r="BD8" s="14">
        <v>36</v>
      </c>
      <c r="BE8" s="14">
        <v>37</v>
      </c>
      <c r="BF8" s="14">
        <v>38</v>
      </c>
      <c r="BG8" s="14">
        <v>39</v>
      </c>
      <c r="BH8" s="14">
        <v>40</v>
      </c>
      <c r="BI8" s="14">
        <v>41</v>
      </c>
      <c r="BJ8" s="14">
        <v>42</v>
      </c>
      <c r="BK8" s="14">
        <v>43</v>
      </c>
      <c r="BL8" s="14">
        <v>44</v>
      </c>
      <c r="BM8" s="14">
        <v>45</v>
      </c>
      <c r="BN8" s="14">
        <v>46</v>
      </c>
      <c r="BO8" s="14">
        <v>47</v>
      </c>
      <c r="BP8" s="14">
        <v>48</v>
      </c>
      <c r="BQ8" s="14">
        <v>49</v>
      </c>
      <c r="BR8" s="14">
        <v>50</v>
      </c>
      <c r="BS8" s="14">
        <v>51</v>
      </c>
      <c r="BT8" s="14">
        <v>52</v>
      </c>
      <c r="BU8" s="14">
        <v>53</v>
      </c>
      <c r="BV8" s="14">
        <v>54</v>
      </c>
      <c r="BW8" s="14">
        <v>55</v>
      </c>
      <c r="BX8" s="14">
        <v>56</v>
      </c>
      <c r="BY8" s="14">
        <v>57</v>
      </c>
      <c r="BZ8" s="14">
        <v>58</v>
      </c>
      <c r="CA8" s="14">
        <v>59</v>
      </c>
      <c r="CB8" s="14">
        <v>60</v>
      </c>
      <c r="CC8" s="17"/>
    </row>
    <row r="9" spans="1:81" ht="14.25">
      <c r="A9" s="82"/>
      <c r="B9" s="94" t="s">
        <v>231</v>
      </c>
      <c r="C9" s="83"/>
      <c r="D9" s="83"/>
      <c r="E9" s="83"/>
      <c r="F9" s="84"/>
      <c r="G9" s="85"/>
      <c r="H9" s="86"/>
      <c r="I9" s="86"/>
      <c r="J9" s="87"/>
      <c r="K9" s="46">
        <f>(L9/$L$2)*100%</f>
        <v>0</v>
      </c>
      <c r="L9" s="36">
        <f>G9*H9*I9</f>
        <v>0</v>
      </c>
      <c r="M9" s="35"/>
      <c r="N9" s="35"/>
      <c r="O9" s="35"/>
      <c r="P9" s="47"/>
      <c r="Q9" s="47"/>
      <c r="R9" s="47"/>
      <c r="S9" s="47"/>
    </row>
    <row r="10" spans="1:81" ht="14.25">
      <c r="A10" s="82"/>
      <c r="B10" s="178" t="s">
        <v>223</v>
      </c>
      <c r="C10" s="83"/>
      <c r="D10" s="83" t="s">
        <v>37</v>
      </c>
      <c r="E10" s="83"/>
      <c r="F10" s="84"/>
      <c r="G10" s="98">
        <v>60000000</v>
      </c>
      <c r="H10" s="86">
        <v>1</v>
      </c>
      <c r="I10" s="86">
        <v>1</v>
      </c>
      <c r="J10" s="87" t="s">
        <v>230</v>
      </c>
      <c r="K10" s="46">
        <f t="shared" ref="K10:K16" si="4">(L10/$L$2)*100%</f>
        <v>0.17969451931716082</v>
      </c>
      <c r="L10" s="36">
        <f t="shared" ref="L10:L16" si="5">G10*H10*I10</f>
        <v>60000000</v>
      </c>
      <c r="M10" s="35"/>
      <c r="N10" s="35"/>
      <c r="O10" s="35"/>
      <c r="P10" s="47"/>
      <c r="Q10" s="47"/>
      <c r="R10" s="47"/>
      <c r="S10" s="47"/>
    </row>
    <row r="11" spans="1:81" ht="14.25">
      <c r="A11" s="82"/>
      <c r="B11" s="179" t="s">
        <v>225</v>
      </c>
      <c r="C11" s="83"/>
      <c r="D11" s="83" t="s">
        <v>37</v>
      </c>
      <c r="E11" s="83"/>
      <c r="F11" s="84"/>
      <c r="G11" s="98">
        <v>40000000</v>
      </c>
      <c r="H11" s="86">
        <v>1</v>
      </c>
      <c r="I11" s="86">
        <v>1</v>
      </c>
      <c r="J11" s="87" t="s">
        <v>229</v>
      </c>
      <c r="K11" s="46">
        <f t="shared" si="4"/>
        <v>0.11979634621144056</v>
      </c>
      <c r="L11" s="36">
        <f t="shared" si="5"/>
        <v>40000000</v>
      </c>
      <c r="M11" s="35"/>
      <c r="N11" s="35"/>
      <c r="O11" s="35"/>
      <c r="P11" s="47"/>
      <c r="Q11" s="47"/>
      <c r="R11" s="47"/>
      <c r="S11" s="47"/>
    </row>
    <row r="12" spans="1:81" ht="14.25">
      <c r="A12" s="82"/>
      <c r="B12" s="95" t="s">
        <v>65</v>
      </c>
      <c r="C12" s="83"/>
      <c r="D12" s="83" t="s">
        <v>37</v>
      </c>
      <c r="E12" s="83"/>
      <c r="F12" s="84"/>
      <c r="G12" s="98">
        <v>65000000</v>
      </c>
      <c r="H12" s="86">
        <v>1</v>
      </c>
      <c r="I12" s="111">
        <v>1</v>
      </c>
      <c r="J12" s="87" t="s">
        <v>230</v>
      </c>
      <c r="K12" s="46">
        <f t="shared" si="4"/>
        <v>0.1946690625935909</v>
      </c>
      <c r="L12" s="36">
        <f t="shared" si="5"/>
        <v>65000000</v>
      </c>
      <c r="M12" s="35"/>
      <c r="N12" s="35"/>
      <c r="O12" s="35"/>
      <c r="P12" s="47"/>
      <c r="Q12" s="47"/>
      <c r="R12" s="47"/>
      <c r="S12" s="47"/>
    </row>
    <row r="13" spans="1:81" ht="14.25">
      <c r="A13" s="82"/>
      <c r="B13" s="95" t="s">
        <v>224</v>
      </c>
      <c r="C13" s="83"/>
      <c r="D13" s="83" t="s">
        <v>37</v>
      </c>
      <c r="E13" s="83"/>
      <c r="F13" s="84"/>
      <c r="G13" s="98">
        <v>40000000</v>
      </c>
      <c r="H13" s="86">
        <v>1</v>
      </c>
      <c r="I13" s="86">
        <v>1</v>
      </c>
      <c r="J13" s="89" t="s">
        <v>229</v>
      </c>
      <c r="K13" s="46">
        <f t="shared" si="4"/>
        <v>0.11979634621144056</v>
      </c>
      <c r="L13" s="36">
        <f t="shared" si="5"/>
        <v>40000000</v>
      </c>
      <c r="M13" s="35"/>
      <c r="N13" s="35"/>
      <c r="O13" s="35"/>
      <c r="P13" s="47"/>
      <c r="Q13" s="47"/>
      <c r="R13" s="47"/>
      <c r="S13" s="47"/>
    </row>
    <row r="14" spans="1:81" ht="14.25">
      <c r="A14" s="82"/>
      <c r="B14" s="95" t="s">
        <v>232</v>
      </c>
      <c r="C14" s="83"/>
      <c r="D14" s="83" t="s">
        <v>37</v>
      </c>
      <c r="E14" s="83"/>
      <c r="F14" s="84"/>
      <c r="G14" s="98">
        <v>15000000</v>
      </c>
      <c r="H14" s="86">
        <v>1</v>
      </c>
      <c r="I14" s="86">
        <v>1</v>
      </c>
      <c r="J14" s="89" t="s">
        <v>234</v>
      </c>
      <c r="K14" s="46">
        <f t="shared" si="4"/>
        <v>4.4923629829290206E-2</v>
      </c>
      <c r="L14" s="36">
        <f t="shared" si="5"/>
        <v>15000000</v>
      </c>
      <c r="M14" s="35"/>
      <c r="N14" s="35"/>
      <c r="O14" s="35"/>
      <c r="P14" s="47"/>
      <c r="Q14" s="47"/>
      <c r="R14" s="47"/>
      <c r="S14" s="47"/>
    </row>
    <row r="15" spans="1:81" ht="14.25">
      <c r="A15" s="82"/>
      <c r="B15" s="95" t="s">
        <v>226</v>
      </c>
      <c r="C15" s="83"/>
      <c r="D15" s="83" t="s">
        <v>37</v>
      </c>
      <c r="E15" s="83"/>
      <c r="F15" s="84"/>
      <c r="G15" s="98">
        <v>30000000</v>
      </c>
      <c r="H15" s="86">
        <v>1</v>
      </c>
      <c r="I15" s="86">
        <v>1</v>
      </c>
      <c r="J15" s="89" t="s">
        <v>229</v>
      </c>
      <c r="K15" s="46">
        <f t="shared" si="4"/>
        <v>8.9847259658580411E-2</v>
      </c>
      <c r="L15" s="36">
        <f t="shared" si="5"/>
        <v>30000000</v>
      </c>
      <c r="M15" s="35"/>
      <c r="N15" s="35"/>
      <c r="O15" s="35"/>
      <c r="P15" s="47"/>
      <c r="Q15" s="47"/>
      <c r="R15" s="47"/>
      <c r="S15" s="47"/>
    </row>
    <row r="16" spans="1:81" ht="14.25">
      <c r="A16" s="82"/>
      <c r="B16" s="95" t="s">
        <v>233</v>
      </c>
      <c r="C16" s="83"/>
      <c r="D16" s="83" t="s">
        <v>37</v>
      </c>
      <c r="E16" s="83"/>
      <c r="F16" s="84"/>
      <c r="G16" s="98">
        <v>16000000</v>
      </c>
      <c r="H16" s="86">
        <v>1</v>
      </c>
      <c r="I16" s="86">
        <v>1</v>
      </c>
      <c r="J16" s="89" t="s">
        <v>234</v>
      </c>
      <c r="K16" s="46">
        <f t="shared" si="4"/>
        <v>4.7918538484576223E-2</v>
      </c>
      <c r="L16" s="36">
        <f t="shared" si="5"/>
        <v>16000000</v>
      </c>
      <c r="M16" s="35"/>
      <c r="N16" s="35"/>
      <c r="O16" s="35"/>
      <c r="P16" s="47"/>
      <c r="Q16" s="47"/>
      <c r="R16" s="47"/>
      <c r="S16" s="47"/>
    </row>
    <row r="17" spans="1:81" ht="14.25">
      <c r="A17" s="82"/>
      <c r="B17" s="95" t="s">
        <v>227</v>
      </c>
      <c r="C17" s="83"/>
      <c r="D17" s="83" t="s">
        <v>37</v>
      </c>
      <c r="E17" s="83"/>
      <c r="F17" s="84"/>
      <c r="G17" s="98">
        <v>40000000</v>
      </c>
      <c r="H17" s="86">
        <v>1</v>
      </c>
      <c r="I17" s="86">
        <v>1</v>
      </c>
      <c r="J17" s="89" t="s">
        <v>229</v>
      </c>
      <c r="K17" s="46">
        <f>(L17/$L$2)*100%</f>
        <v>0.11979634621144056</v>
      </c>
      <c r="L17" s="36">
        <f>G17*H17*I17</f>
        <v>40000000</v>
      </c>
      <c r="M17" s="35"/>
      <c r="N17" s="35"/>
      <c r="O17" s="35"/>
      <c r="P17" s="47"/>
      <c r="Q17" s="47"/>
      <c r="R17" s="47"/>
      <c r="S17" s="47"/>
    </row>
    <row r="18" spans="1:81" ht="14.25">
      <c r="A18" s="82"/>
      <c r="B18" s="95" t="s">
        <v>235</v>
      </c>
      <c r="C18" s="83"/>
      <c r="D18" s="83" t="s">
        <v>33</v>
      </c>
      <c r="E18" s="83"/>
      <c r="F18" s="84"/>
      <c r="G18" s="98">
        <v>200000</v>
      </c>
      <c r="H18" s="86">
        <v>2</v>
      </c>
      <c r="I18" s="86">
        <v>31</v>
      </c>
      <c r="J18" s="89" t="s">
        <v>168</v>
      </c>
      <c r="K18" s="46">
        <f>(L18/$L$2)*100%</f>
        <v>3.7136867325546573E-2</v>
      </c>
      <c r="L18" s="36">
        <f>G18*H18*I18</f>
        <v>12400000</v>
      </c>
      <c r="M18" s="35"/>
      <c r="N18" s="35"/>
      <c r="O18" s="35"/>
      <c r="P18" s="47"/>
      <c r="Q18" s="47"/>
      <c r="R18" s="47"/>
      <c r="S18" s="47"/>
    </row>
    <row r="19" spans="1:81" ht="14.25">
      <c r="A19" s="82"/>
      <c r="B19" s="95" t="s">
        <v>236</v>
      </c>
      <c r="C19" s="83"/>
      <c r="D19" s="83" t="s">
        <v>33</v>
      </c>
      <c r="E19" s="83"/>
      <c r="F19" s="84"/>
      <c r="G19" s="98">
        <v>150000</v>
      </c>
      <c r="H19" s="86">
        <v>2</v>
      </c>
      <c r="I19" s="86">
        <v>31</v>
      </c>
      <c r="J19" s="89" t="s">
        <v>168</v>
      </c>
      <c r="K19" s="46">
        <f>(L19/$L$2)*100%</f>
        <v>2.7852650494159928E-2</v>
      </c>
      <c r="L19" s="36">
        <f>G19*H19*I19</f>
        <v>9300000</v>
      </c>
      <c r="M19" s="35"/>
      <c r="N19" s="35"/>
      <c r="O19" s="35"/>
      <c r="P19" s="47"/>
      <c r="Q19" s="47"/>
      <c r="R19" s="47"/>
      <c r="S19" s="47"/>
    </row>
    <row r="20" spans="1:81" ht="14.25">
      <c r="A20" s="82"/>
      <c r="B20" s="95" t="s">
        <v>237</v>
      </c>
      <c r="C20" s="83"/>
      <c r="D20" s="83" t="s">
        <v>33</v>
      </c>
      <c r="E20" s="83"/>
      <c r="F20" s="84"/>
      <c r="G20" s="98">
        <v>200000</v>
      </c>
      <c r="H20" s="86">
        <v>1</v>
      </c>
      <c r="I20" s="86">
        <v>31</v>
      </c>
      <c r="J20" s="89" t="s">
        <v>189</v>
      </c>
      <c r="K20" s="46">
        <f>(L20/$L$2)*100%</f>
        <v>1.8568433662773286E-2</v>
      </c>
      <c r="L20" s="36">
        <f>G20*H20*I20</f>
        <v>6200000</v>
      </c>
      <c r="M20" s="35"/>
      <c r="N20" s="35"/>
      <c r="O20" s="35"/>
      <c r="P20" s="47"/>
      <c r="Q20" s="47"/>
      <c r="R20" s="47"/>
      <c r="S20" s="47"/>
    </row>
    <row r="21" spans="1:81" s="17" customFormat="1" ht="14.25">
      <c r="A21" s="100"/>
      <c r="B21" s="101"/>
      <c r="C21" s="102"/>
      <c r="D21" s="102"/>
      <c r="E21" s="102"/>
      <c r="F21" s="103"/>
      <c r="G21" s="104"/>
      <c r="H21" s="105"/>
      <c r="I21" s="105"/>
      <c r="J21" s="106"/>
      <c r="K21" s="107"/>
      <c r="L21" s="108"/>
      <c r="M21" s="109"/>
      <c r="N21" s="109"/>
      <c r="O21" s="109"/>
      <c r="P21" s="110"/>
      <c r="Q21" s="110"/>
      <c r="R21" s="110"/>
      <c r="S21" s="110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</row>
    <row r="22" spans="1:81" s="17" customFormat="1" ht="17.25" thickBot="1">
      <c r="A22"/>
      <c r="B22"/>
      <c r="C22"/>
      <c r="D22" s="1"/>
      <c r="E22" s="15"/>
      <c r="F22" s="1"/>
      <c r="G22" s="49"/>
      <c r="H22" s="2"/>
      <c r="I22" s="2"/>
      <c r="J22" s="3"/>
      <c r="K22" s="1"/>
      <c r="L22" s="1"/>
      <c r="M22" s="1"/>
      <c r="N22" s="1"/>
      <c r="O22" s="1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</row>
    <row r="23" spans="1:81">
      <c r="B23" s="51" t="s">
        <v>111</v>
      </c>
      <c r="C23" s="52"/>
      <c r="D23" s="53"/>
      <c r="E23" s="53"/>
      <c r="F23" s="54"/>
      <c r="G23" s="2"/>
      <c r="N23" s="17"/>
      <c r="O23" s="17"/>
      <c r="R23" s="55"/>
      <c r="AN23"/>
    </row>
    <row r="24" spans="1:81">
      <c r="B24" s="56" t="s">
        <v>112</v>
      </c>
      <c r="C24" s="197" t="s">
        <v>161</v>
      </c>
      <c r="D24" s="197"/>
      <c r="E24" s="145"/>
      <c r="F24" s="146"/>
      <c r="G24" s="2"/>
      <c r="N24" s="17"/>
      <c r="O24" s="17"/>
      <c r="R24" s="55"/>
      <c r="AN24"/>
    </row>
    <row r="25" spans="1:81">
      <c r="B25" s="56" t="s">
        <v>113</v>
      </c>
      <c r="C25" s="197" t="s">
        <v>162</v>
      </c>
      <c r="D25" s="197"/>
      <c r="E25" s="197"/>
      <c r="F25" s="198"/>
      <c r="G25" s="1"/>
      <c r="N25" s="17"/>
      <c r="O25" s="17"/>
      <c r="R25" s="55"/>
      <c r="AN25"/>
    </row>
    <row r="26" spans="1:81">
      <c r="B26" s="57" t="s">
        <v>114</v>
      </c>
      <c r="C26" s="199" t="s">
        <v>162</v>
      </c>
      <c r="D26" s="199"/>
      <c r="E26" s="147"/>
      <c r="F26" s="58"/>
      <c r="G26" s="1"/>
      <c r="N26" s="17"/>
      <c r="O26" s="17"/>
      <c r="R26" s="55"/>
      <c r="AN26"/>
    </row>
    <row r="27" spans="1:81">
      <c r="B27" s="56" t="s">
        <v>115</v>
      </c>
      <c r="C27" s="145" t="s">
        <v>162</v>
      </c>
      <c r="D27" s="145"/>
      <c r="E27" s="145"/>
      <c r="F27" s="146"/>
      <c r="G27" s="2"/>
      <c r="N27" s="17"/>
      <c r="O27" s="17"/>
      <c r="R27" s="55"/>
      <c r="AN27"/>
    </row>
    <row r="28" spans="1:81" ht="16.5" customHeight="1">
      <c r="B28" s="56" t="s">
        <v>116</v>
      </c>
      <c r="C28" s="197" t="s">
        <v>163</v>
      </c>
      <c r="D28" s="197"/>
      <c r="E28" s="197"/>
      <c r="F28" s="198"/>
      <c r="G28" s="2"/>
      <c r="N28" s="17"/>
      <c r="O28" s="17"/>
      <c r="R28" s="55"/>
      <c r="AN28"/>
    </row>
    <row r="29" spans="1:81">
      <c r="B29" s="56" t="s">
        <v>117</v>
      </c>
      <c r="C29" s="78" t="s">
        <v>162</v>
      </c>
      <c r="D29" s="78"/>
      <c r="E29" s="78"/>
      <c r="F29" s="79"/>
      <c r="G29" s="2"/>
      <c r="N29" s="17"/>
      <c r="O29" s="17"/>
      <c r="R29" s="55"/>
      <c r="AN29"/>
    </row>
    <row r="30" spans="1:81" s="2" customFormat="1">
      <c r="A30"/>
      <c r="B30" s="59" t="s">
        <v>118</v>
      </c>
      <c r="C30" s="60" t="s">
        <v>119</v>
      </c>
      <c r="D30" s="60"/>
      <c r="E30" s="60"/>
      <c r="F30" s="61"/>
      <c r="J30" s="3"/>
      <c r="K30" s="1"/>
      <c r="L30" s="1"/>
      <c r="M30" s="1"/>
      <c r="N30" s="17"/>
      <c r="O30" s="17"/>
      <c r="P30" s="17"/>
      <c r="Q30" s="17"/>
      <c r="R30" s="55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</row>
    <row r="31" spans="1:81" s="2" customFormat="1">
      <c r="A31"/>
      <c r="B31" s="59" t="s">
        <v>120</v>
      </c>
      <c r="C31" s="60" t="s">
        <v>119</v>
      </c>
      <c r="D31" s="60"/>
      <c r="E31" s="60"/>
      <c r="F31" s="61"/>
      <c r="J31" s="3"/>
      <c r="K31" s="1"/>
      <c r="L31" s="1"/>
      <c r="M31" s="1"/>
      <c r="N31" s="17"/>
      <c r="O31" s="17"/>
      <c r="P31" s="17"/>
      <c r="Q31" s="17"/>
      <c r="R31" s="55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</row>
    <row r="32" spans="1:81" s="2" customFormat="1">
      <c r="A32"/>
      <c r="B32" s="62" t="s">
        <v>121</v>
      </c>
      <c r="C32" s="60" t="s">
        <v>156</v>
      </c>
      <c r="D32" s="63"/>
      <c r="E32" s="63"/>
      <c r="F32" s="64"/>
      <c r="J32" s="3"/>
      <c r="K32" s="1"/>
      <c r="L32" s="1"/>
      <c r="M32" s="1"/>
      <c r="N32" s="17"/>
      <c r="O32" s="17"/>
      <c r="P32" s="17"/>
      <c r="Q32" s="17"/>
      <c r="R32" s="55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</row>
    <row r="33" spans="1:80" s="2" customFormat="1">
      <c r="A33"/>
      <c r="B33" s="62" t="s">
        <v>159</v>
      </c>
      <c r="C33" s="93" t="s">
        <v>164</v>
      </c>
      <c r="D33" s="63"/>
      <c r="E33" s="63"/>
      <c r="F33" s="64"/>
      <c r="J33" s="3"/>
      <c r="K33" s="1"/>
      <c r="L33" s="1"/>
      <c r="M33" s="1"/>
      <c r="N33" s="17"/>
      <c r="O33" s="17"/>
      <c r="P33" s="17"/>
      <c r="Q33" s="17"/>
      <c r="R33" s="55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</row>
    <row r="34" spans="1:80" s="2" customFormat="1" ht="16.5" customHeight="1">
      <c r="A34"/>
      <c r="B34" s="59" t="s">
        <v>122</v>
      </c>
      <c r="C34" s="97" t="s">
        <v>165</v>
      </c>
      <c r="D34" s="80"/>
      <c r="E34" s="80"/>
      <c r="F34" s="81"/>
      <c r="J34" s="3"/>
      <c r="K34" s="1"/>
      <c r="L34" s="1"/>
      <c r="M34" s="1"/>
      <c r="N34" s="17"/>
      <c r="O34" s="17"/>
      <c r="P34" s="17"/>
      <c r="Q34" s="17"/>
      <c r="R34" s="55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</row>
    <row r="35" spans="1:80" s="2" customFormat="1" ht="16.5" customHeight="1">
      <c r="A35"/>
      <c r="B35" s="59" t="s">
        <v>123</v>
      </c>
      <c r="C35" s="97" t="s">
        <v>166</v>
      </c>
      <c r="D35" s="80"/>
      <c r="E35" s="80"/>
      <c r="F35" s="81"/>
      <c r="J35" s="3"/>
      <c r="K35" s="1"/>
      <c r="L35" s="1"/>
      <c r="M35" s="1"/>
      <c r="N35" s="17"/>
      <c r="O35" s="17"/>
      <c r="P35" s="17"/>
      <c r="Q35" s="17"/>
      <c r="R35" s="55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</row>
    <row r="36" spans="1:80" s="2" customFormat="1">
      <c r="A36"/>
      <c r="B36" s="65" t="s">
        <v>143</v>
      </c>
      <c r="C36" s="66" t="s">
        <v>157</v>
      </c>
      <c r="D36" s="66"/>
      <c r="E36" s="66"/>
      <c r="F36" s="67"/>
      <c r="J36" s="3"/>
      <c r="K36" s="1"/>
      <c r="L36" s="1"/>
      <c r="M36" s="1"/>
      <c r="N36" s="17"/>
      <c r="O36" s="17"/>
      <c r="P36" s="17"/>
      <c r="Q36" s="17"/>
      <c r="R36" s="55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</row>
    <row r="37" spans="1:80" s="2" customFormat="1">
      <c r="A37"/>
      <c r="B37" s="65" t="s">
        <v>124</v>
      </c>
      <c r="C37" s="66" t="s">
        <v>158</v>
      </c>
      <c r="D37" s="66"/>
      <c r="E37" s="66"/>
      <c r="F37" s="67"/>
      <c r="J37" s="3"/>
      <c r="K37" s="1"/>
      <c r="L37" s="1"/>
      <c r="M37" s="1"/>
      <c r="N37" s="17"/>
      <c r="O37" s="17"/>
      <c r="P37" s="17"/>
      <c r="Q37" s="17"/>
      <c r="R37" s="55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</row>
    <row r="38" spans="1:80" s="2" customFormat="1">
      <c r="A38"/>
      <c r="B38" s="65" t="s">
        <v>136</v>
      </c>
      <c r="C38" s="66" t="s">
        <v>137</v>
      </c>
      <c r="D38" s="66"/>
      <c r="E38" s="66"/>
      <c r="F38" s="67"/>
      <c r="J38" s="3"/>
      <c r="K38" s="1"/>
      <c r="L38" s="1"/>
      <c r="M38" s="1"/>
      <c r="N38" s="17"/>
      <c r="O38" s="17"/>
      <c r="P38" s="17"/>
      <c r="Q38" s="17"/>
      <c r="R38" s="55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</row>
    <row r="39" spans="1:80" s="2" customFormat="1">
      <c r="A39"/>
      <c r="B39" s="65" t="s">
        <v>144</v>
      </c>
      <c r="C39" s="66"/>
      <c r="D39" s="66"/>
      <c r="E39" s="66"/>
      <c r="F39" s="67"/>
      <c r="J39" s="3"/>
      <c r="K39" s="1"/>
      <c r="L39" s="1"/>
      <c r="M39" s="1"/>
      <c r="N39" s="17"/>
      <c r="O39" s="17"/>
      <c r="P39" s="17"/>
      <c r="Q39" s="17"/>
      <c r="R39" s="55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</row>
    <row r="40" spans="1:80" s="2" customFormat="1">
      <c r="A40"/>
      <c r="B40" s="65" t="s">
        <v>145</v>
      </c>
      <c r="C40" s="66"/>
      <c r="D40" s="66"/>
      <c r="E40" s="66"/>
      <c r="F40" s="67"/>
      <c r="J40" s="3"/>
      <c r="K40" s="1"/>
      <c r="L40" s="1"/>
      <c r="M40" s="1"/>
      <c r="N40" s="17"/>
      <c r="O40" s="17"/>
      <c r="P40" s="17"/>
      <c r="Q40" s="17"/>
      <c r="R40" s="55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</row>
    <row r="41" spans="1:80" s="2" customFormat="1">
      <c r="A41"/>
      <c r="B41" s="68" t="s">
        <v>146</v>
      </c>
      <c r="C41" s="66"/>
      <c r="D41" s="66"/>
      <c r="E41" s="66"/>
      <c r="F41" s="67"/>
      <c r="J41" s="3"/>
      <c r="K41" s="1"/>
      <c r="L41" s="1"/>
      <c r="M41" s="1"/>
      <c r="N41" s="17"/>
      <c r="O41" s="17"/>
      <c r="P41" s="17"/>
      <c r="Q41" s="17"/>
      <c r="R41" s="55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</row>
    <row r="42" spans="1:80" s="2" customFormat="1">
      <c r="A42"/>
      <c r="B42" s="68" t="s">
        <v>147</v>
      </c>
      <c r="C42" s="66"/>
      <c r="D42" s="66"/>
      <c r="E42" s="66"/>
      <c r="F42" s="67"/>
      <c r="J42" s="3"/>
      <c r="K42" s="1"/>
      <c r="L42" s="1"/>
      <c r="M42" s="1"/>
      <c r="N42" s="17"/>
      <c r="O42" s="17"/>
      <c r="P42" s="17"/>
      <c r="Q42" s="17"/>
      <c r="R42" s="55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</row>
    <row r="43" spans="1:80" s="2" customFormat="1">
      <c r="A43"/>
      <c r="B43" s="68" t="s">
        <v>148</v>
      </c>
      <c r="C43" s="66"/>
      <c r="D43" s="66"/>
      <c r="E43" s="66"/>
      <c r="F43" s="67"/>
      <c r="J43" s="3"/>
      <c r="K43" s="1"/>
      <c r="L43" s="1"/>
      <c r="M43" s="1"/>
      <c r="N43" s="17"/>
      <c r="O43" s="17"/>
      <c r="P43" s="17"/>
      <c r="Q43" s="17"/>
      <c r="R43" s="55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</row>
    <row r="44" spans="1:80" s="2" customFormat="1">
      <c r="A44"/>
      <c r="B44" s="68" t="s">
        <v>149</v>
      </c>
      <c r="C44" s="66"/>
      <c r="D44" s="66"/>
      <c r="E44" s="66"/>
      <c r="F44" s="67"/>
      <c r="J44" s="3"/>
      <c r="K44" s="1"/>
      <c r="L44" s="1"/>
      <c r="M44" s="1"/>
      <c r="N44" s="17"/>
      <c r="O44" s="17"/>
      <c r="P44" s="17"/>
      <c r="Q44" s="17"/>
      <c r="R44" s="55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</row>
    <row r="45" spans="1:80" s="2" customFormat="1">
      <c r="A45"/>
      <c r="B45" s="68" t="s">
        <v>150</v>
      </c>
      <c r="C45" s="66"/>
      <c r="D45" s="66"/>
      <c r="E45" s="66"/>
      <c r="F45" s="67"/>
      <c r="J45" s="3"/>
      <c r="K45" s="1"/>
      <c r="L45" s="1"/>
      <c r="M45" s="1"/>
      <c r="N45" s="17"/>
      <c r="O45" s="17"/>
      <c r="P45" s="17"/>
      <c r="Q45" s="17"/>
      <c r="R45" s="55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</row>
    <row r="46" spans="1:80" s="2" customFormat="1">
      <c r="A46"/>
      <c r="B46" s="68" t="s">
        <v>151</v>
      </c>
      <c r="C46" s="66"/>
      <c r="D46" s="66"/>
      <c r="E46" s="66"/>
      <c r="F46" s="67"/>
      <c r="J46" s="3"/>
      <c r="K46" s="1"/>
      <c r="L46" s="1"/>
      <c r="M46" s="1"/>
      <c r="N46" s="17"/>
      <c r="O46" s="17"/>
      <c r="P46" s="17"/>
      <c r="Q46" s="17"/>
      <c r="R46" s="55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</row>
    <row r="47" spans="1:80" s="2" customFormat="1">
      <c r="A47"/>
      <c r="B47" s="68" t="s">
        <v>152</v>
      </c>
      <c r="C47" s="66"/>
      <c r="D47" s="66"/>
      <c r="E47" s="66"/>
      <c r="F47" s="67"/>
      <c r="J47" s="3"/>
      <c r="K47" s="1"/>
      <c r="L47" s="1"/>
      <c r="M47" s="1"/>
      <c r="N47" s="17"/>
      <c r="O47" s="17"/>
      <c r="P47" s="17"/>
      <c r="Q47" s="17"/>
      <c r="R47" s="55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</row>
    <row r="48" spans="1:80" s="2" customFormat="1">
      <c r="A48"/>
      <c r="B48" s="68" t="s">
        <v>153</v>
      </c>
      <c r="C48" s="66"/>
      <c r="D48" s="66"/>
      <c r="E48" s="66"/>
      <c r="F48" s="67"/>
      <c r="J48" s="3"/>
      <c r="K48" s="1"/>
      <c r="L48" s="1"/>
      <c r="M48" s="1"/>
      <c r="N48" s="17"/>
      <c r="O48" s="17"/>
      <c r="P48" s="17"/>
      <c r="Q48" s="17"/>
      <c r="R48" s="55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</row>
    <row r="49" spans="1:81" s="2" customFormat="1">
      <c r="A49"/>
      <c r="B49" s="68" t="s">
        <v>154</v>
      </c>
      <c r="C49" s="66"/>
      <c r="D49" s="66"/>
      <c r="E49" s="66"/>
      <c r="F49" s="67"/>
      <c r="J49" s="3"/>
      <c r="K49" s="1"/>
      <c r="L49" s="1"/>
      <c r="M49" s="1"/>
      <c r="N49" s="17"/>
      <c r="O49" s="17"/>
      <c r="P49" s="17"/>
      <c r="Q49" s="17"/>
      <c r="R49" s="55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</row>
    <row r="50" spans="1:81" s="2" customFormat="1">
      <c r="A50"/>
      <c r="B50" s="68"/>
      <c r="C50" s="66"/>
      <c r="D50" s="66"/>
      <c r="E50" s="66"/>
      <c r="F50" s="67"/>
      <c r="J50" s="3"/>
      <c r="K50" s="1"/>
      <c r="L50" s="1"/>
      <c r="M50" s="1"/>
      <c r="N50" s="17"/>
      <c r="O50" s="17"/>
      <c r="P50" s="17"/>
      <c r="Q50" s="17"/>
      <c r="R50" s="55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</row>
    <row r="51" spans="1:81">
      <c r="B51" s="69" t="s">
        <v>125</v>
      </c>
      <c r="C51" s="70"/>
      <c r="D51" s="66"/>
      <c r="E51" s="66"/>
      <c r="F51" s="67"/>
    </row>
    <row r="52" spans="1:81">
      <c r="B52" s="71" t="s">
        <v>126</v>
      </c>
      <c r="C52" s="72"/>
      <c r="D52" s="66"/>
      <c r="E52" s="66"/>
      <c r="F52" s="67"/>
    </row>
    <row r="53" spans="1:81">
      <c r="B53" s="71" t="s">
        <v>127</v>
      </c>
      <c r="C53" s="72"/>
      <c r="D53" s="66"/>
      <c r="E53" s="66"/>
      <c r="F53" s="67"/>
    </row>
    <row r="54" spans="1:81">
      <c r="B54" s="71" t="s">
        <v>128</v>
      </c>
      <c r="C54" s="72"/>
      <c r="D54" s="66"/>
      <c r="E54" s="66"/>
      <c r="F54" s="67"/>
    </row>
    <row r="55" spans="1:81" s="49" customFormat="1">
      <c r="A55"/>
      <c r="B55" s="71" t="s">
        <v>129</v>
      </c>
      <c r="C55" s="72"/>
      <c r="D55" s="66"/>
      <c r="E55" s="66"/>
      <c r="F55" s="67"/>
      <c r="H55" s="2"/>
      <c r="I55" s="2"/>
      <c r="J55" s="3"/>
      <c r="K55" s="1"/>
      <c r="L55" s="1"/>
      <c r="M55" s="1"/>
      <c r="N55" s="1"/>
      <c r="O55" s="1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</row>
    <row r="56" spans="1:81" s="49" customFormat="1">
      <c r="A56"/>
      <c r="B56" s="71" t="s">
        <v>130</v>
      </c>
      <c r="C56" s="72"/>
      <c r="D56" s="66"/>
      <c r="E56" s="66"/>
      <c r="F56" s="67"/>
      <c r="H56" s="2"/>
      <c r="I56" s="2"/>
      <c r="J56" s="3"/>
      <c r="K56" s="1"/>
      <c r="L56" s="1"/>
      <c r="M56" s="1"/>
      <c r="N56" s="1"/>
      <c r="O56" s="1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</row>
    <row r="57" spans="1:81" s="49" customFormat="1">
      <c r="A57"/>
      <c r="B57" s="71" t="s">
        <v>131</v>
      </c>
      <c r="C57" s="72"/>
      <c r="D57" s="66"/>
      <c r="E57" s="66"/>
      <c r="F57" s="67"/>
      <c r="H57" s="2"/>
      <c r="I57" s="2"/>
      <c r="J57" s="3"/>
      <c r="K57" s="1"/>
      <c r="L57" s="1"/>
      <c r="M57" s="1"/>
      <c r="N57" s="1"/>
      <c r="O57" s="1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</row>
    <row r="58" spans="1:81" s="49" customFormat="1">
      <c r="A58"/>
      <c r="B58" s="71" t="s">
        <v>132</v>
      </c>
      <c r="C58" s="72"/>
      <c r="D58" s="66"/>
      <c r="E58" s="66"/>
      <c r="F58" s="67"/>
      <c r="H58" s="2"/>
      <c r="I58" s="2"/>
      <c r="J58" s="3"/>
      <c r="K58" s="1"/>
      <c r="L58" s="1"/>
      <c r="M58" s="1"/>
      <c r="N58" s="1"/>
      <c r="O58" s="1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</row>
    <row r="59" spans="1:81" s="49" customFormat="1">
      <c r="A59"/>
      <c r="B59" s="71" t="s">
        <v>133</v>
      </c>
      <c r="C59" s="72"/>
      <c r="D59" s="66"/>
      <c r="E59" s="66"/>
      <c r="F59" s="67"/>
      <c r="H59" s="2"/>
      <c r="I59" s="2"/>
      <c r="J59" s="3"/>
      <c r="K59" s="1"/>
      <c r="L59" s="1"/>
      <c r="M59" s="1"/>
      <c r="N59" s="1"/>
      <c r="O59" s="1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</row>
    <row r="60" spans="1:81" s="49" customFormat="1">
      <c r="A60"/>
      <c r="B60" s="71" t="s">
        <v>134</v>
      </c>
      <c r="C60" s="72"/>
      <c r="D60" s="66"/>
      <c r="E60" s="66"/>
      <c r="F60" s="67"/>
      <c r="H60" s="2"/>
      <c r="I60" s="2"/>
      <c r="J60" s="3"/>
      <c r="K60" s="1"/>
      <c r="L60" s="1"/>
      <c r="M60" s="1"/>
      <c r="N60" s="1"/>
      <c r="O60" s="1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</row>
    <row r="61" spans="1:81" s="49" customFormat="1" ht="17.25" thickBot="1">
      <c r="A61"/>
      <c r="B61" s="73" t="s">
        <v>135</v>
      </c>
      <c r="C61" s="74"/>
      <c r="D61" s="75"/>
      <c r="E61" s="76"/>
      <c r="F61" s="77"/>
      <c r="H61" s="2"/>
      <c r="I61" s="2"/>
      <c r="J61" s="3"/>
      <c r="K61" s="1"/>
      <c r="L61" s="1"/>
      <c r="M61" s="1"/>
      <c r="N61" s="1"/>
      <c r="O61" s="1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</row>
  </sheetData>
  <mergeCells count="29">
    <mergeCell ref="E1:G1"/>
    <mergeCell ref="M1:N1"/>
    <mergeCell ref="Q1:S1"/>
    <mergeCell ref="E2:G2"/>
    <mergeCell ref="M2:N2"/>
    <mergeCell ref="Q2:S2"/>
    <mergeCell ref="L5:L8"/>
    <mergeCell ref="A5:A8"/>
    <mergeCell ref="B5:B8"/>
    <mergeCell ref="C5:C8"/>
    <mergeCell ref="D5:D8"/>
    <mergeCell ref="E5:E8"/>
    <mergeCell ref="F5:F8"/>
    <mergeCell ref="S5:S8"/>
    <mergeCell ref="C24:D24"/>
    <mergeCell ref="C25:F25"/>
    <mergeCell ref="C26:D26"/>
    <mergeCell ref="C28:F28"/>
    <mergeCell ref="M5:M8"/>
    <mergeCell ref="N5:N8"/>
    <mergeCell ref="O5:O8"/>
    <mergeCell ref="P5:P8"/>
    <mergeCell ref="Q5:Q8"/>
    <mergeCell ref="R5:R8"/>
    <mergeCell ref="G5:G8"/>
    <mergeCell ref="H5:H8"/>
    <mergeCell ref="I5:I8"/>
    <mergeCell ref="J5:J8"/>
    <mergeCell ref="K5:K8"/>
  </mergeCells>
  <conditionalFormatting sqref="U12:CB13 U21:CB21">
    <cfRule type="expression" dxfId="41" priority="17">
      <formula>PercentComplete</formula>
    </cfRule>
    <cfRule type="expression" dxfId="40" priority="18">
      <formula>PercentCompleteBeyond</formula>
    </cfRule>
    <cfRule type="expression" dxfId="39" priority="19">
      <formula>Actual</formula>
    </cfRule>
    <cfRule type="expression" dxfId="38" priority="20">
      <formula>ActualBeyond</formula>
    </cfRule>
    <cfRule type="expression" dxfId="37" priority="21">
      <formula>Plan</formula>
    </cfRule>
    <cfRule type="expression" dxfId="36" priority="22">
      <formula>U$8=period_selected</formula>
    </cfRule>
    <cfRule type="expression" dxfId="35" priority="24">
      <formula>MOD(COLUMN(),2)</formula>
    </cfRule>
    <cfRule type="expression" dxfId="34" priority="25">
      <formula>MOD(COLUMN(),2)=0</formula>
    </cfRule>
  </conditionalFormatting>
  <conditionalFormatting sqref="U8:CB8">
    <cfRule type="expression" dxfId="33" priority="23">
      <formula>U$8=period_selected</formula>
    </cfRule>
  </conditionalFormatting>
  <conditionalFormatting sqref="U9:CB11">
    <cfRule type="expression" dxfId="32" priority="9">
      <formula>PercentComplete</formula>
    </cfRule>
    <cfRule type="expression" dxfId="31" priority="10">
      <formula>PercentCompleteBeyond</formula>
    </cfRule>
    <cfRule type="expression" dxfId="30" priority="11">
      <formula>Actual</formula>
    </cfRule>
    <cfRule type="expression" dxfId="29" priority="12">
      <formula>ActualBeyond</formula>
    </cfRule>
    <cfRule type="expression" dxfId="28" priority="13">
      <formula>Plan</formula>
    </cfRule>
    <cfRule type="expression" dxfId="27" priority="14">
      <formula>U$8=period_selected</formula>
    </cfRule>
    <cfRule type="expression" dxfId="26" priority="15">
      <formula>MOD(COLUMN(),2)</formula>
    </cfRule>
    <cfRule type="expression" dxfId="25" priority="16">
      <formula>MOD(COLUMN(),2)=0</formula>
    </cfRule>
  </conditionalFormatting>
  <conditionalFormatting sqref="U14:CB20">
    <cfRule type="expression" dxfId="24" priority="1">
      <formula>PercentComplete</formula>
    </cfRule>
    <cfRule type="expression" dxfId="23" priority="2">
      <formula>PercentCompleteBeyond</formula>
    </cfRule>
    <cfRule type="expression" dxfId="22" priority="3">
      <formula>Actual</formula>
    </cfRule>
    <cfRule type="expression" dxfId="21" priority="4">
      <formula>ActualBeyond</formula>
    </cfRule>
    <cfRule type="expression" dxfId="20" priority="5">
      <formula>Plan</formula>
    </cfRule>
    <cfRule type="expression" dxfId="19" priority="6">
      <formula>U$8=period_selected</formula>
    </cfRule>
    <cfRule type="expression" dxfId="18" priority="7">
      <formula>MOD(COLUMN(),2)</formula>
    </cfRule>
    <cfRule type="expression" dxfId="17" priority="8">
      <formula>MOD(COLUMN(),2)=0</formula>
    </cfRule>
  </conditionalFormatting>
  <dataValidations xWindow="916" yWindow="533" count="9">
    <dataValidation allowBlank="1" showInputMessage="1" showErrorMessage="1" prompt="Cost Amount untuk setiap Component Cost." sqref="L9:L21"/>
    <dataValidation allowBlank="1" showInputMessage="1" showErrorMessage="1" prompt="Ratio Component cost dengan total amount CBU" sqref="K9:K21"/>
    <dataValidation allowBlank="1" showInputMessage="1" showErrorMessage="1" prompt="Tentukan jenis UOM untuk tiap komponen biaya." sqref="J9:J21"/>
    <dataValidation allowBlank="1" showInputMessage="1" showErrorMessage="1" prompt="Tentukan banyaknya Qty untuk tiap komponen biaya." sqref="H9:I21"/>
    <dataValidation allowBlank="1" showInputMessage="1" showErrorMessage="1" prompt="Masukkan Nilai dari tiap komponen biaya." sqref="G9:G21"/>
    <dataValidation allowBlank="1" showInputMessage="1" showErrorMessage="1" prompt="Tambahan informasi untuk setiap component  cost yang dipilih" sqref="F9:F21"/>
    <dataValidation allowBlank="1" showInputMessage="1" showErrorMessage="1" prompt=" Masukkan lokasi untuk tiap operating plan / activity." sqref="C9:C21"/>
    <dataValidation allowBlank="1" showInputMessage="1" showErrorMessage="1" prompt=" Susun operating plan paling efektif dan efisien yang akan digunakan untuk pengiriman kargo dan dijelaskan dalam bentuk activity list." sqref="B9:B21"/>
    <dataValidation allowBlank="1" showInputMessage="1" showErrorMessage="1" prompt="Masukkan urutan langkah dari Operating Plan / Activity" sqref="A9:A21"/>
  </dataValidations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Spinner 1">
              <controlPr defaultSize="0" print="0" autoPict="0" altText="Period Highlight Spin Control">
                <anchor moveWithCells="1">
                  <from>
                    <xdr:col>26</xdr:col>
                    <xdr:colOff>66675</xdr:colOff>
                    <xdr:row>0</xdr:row>
                    <xdr:rowOff>28575</xdr:rowOff>
                  </from>
                  <to>
                    <xdr:col>26</xdr:col>
                    <xdr:colOff>200025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916" yWindow="533" count="3">
        <x14:dataValidation type="list" allowBlank="1" showInputMessage="1" showErrorMessage="1" prompt="Tentukan komponen biaya apa saya yang dibutuhkan untuk setiap activity.">
          <x14:formula1>
            <xm:f>OFFSET([2]Master!#REF!,MATCH(D14,[2]Master!#REF!,0)-1,1,COUNTIF([2]Master!#REF!,D14),1)</xm:f>
          </x14:formula1>
          <xm:sqref>E14:E20</xm:sqref>
        </x14:dataValidation>
        <x14:dataValidation type="list" allowBlank="1" showInputMessage="1" showErrorMessage="1" prompt="Tentukan komponen biaya apa saya yang dibutuhkan untuk setiap activity.">
          <x14:formula1>
            <xm:f>OFFSET(Master!$C$1,MATCH(D9,Master!$C:$C,0)-1,1,COUNTIF(Master!$C:$C,D9),1)</xm:f>
          </x14:formula1>
          <xm:sqref>E21 E9:E13</xm:sqref>
        </x14:dataValidation>
        <x14:dataValidation type="list" allowBlank="1" showInputMessage="1" showErrorMessage="1" prompt="Pilih jenis kategori komponen biaya yang dibutuhkan untuk setiap langkah operating plan / activity.">
          <x14:formula1>
            <xm:f>OFFSET(Master!$A$1,1,0,COUNTA(Master!A:A)-1,1)</xm:f>
          </x14:formula1>
          <xm:sqref>D9:D21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  <pageSetUpPr fitToPage="1"/>
  </sheetPr>
  <dimension ref="A1:CC62"/>
  <sheetViews>
    <sheetView showGridLines="0" topLeftCell="D1" zoomScale="80" zoomScaleNormal="80" workbookViewId="0">
      <selection activeCell="G17" sqref="G17"/>
    </sheetView>
  </sheetViews>
  <sheetFormatPr defaultRowHeight="16.5"/>
  <cols>
    <col min="1" max="1" width="5.125" customWidth="1"/>
    <col min="2" max="2" width="43" customWidth="1"/>
    <col min="3" max="3" width="17.5" customWidth="1"/>
    <col min="4" max="4" width="28.375" style="1" customWidth="1"/>
    <col min="5" max="5" width="22.5" style="15" customWidth="1"/>
    <col min="6" max="6" width="19.625" style="1" bestFit="1" customWidth="1"/>
    <col min="7" max="7" width="14.875" style="49" customWidth="1"/>
    <col min="8" max="9" width="12.375" style="2" customWidth="1"/>
    <col min="10" max="10" width="13.625" style="3" customWidth="1"/>
    <col min="11" max="11" width="11.75" style="1" customWidth="1"/>
    <col min="12" max="12" width="23.75" style="1" customWidth="1"/>
    <col min="13" max="13" width="20.5" style="1" customWidth="1"/>
    <col min="14" max="15" width="17" style="1" customWidth="1"/>
    <col min="16" max="16" width="10" style="17" customWidth="1"/>
    <col min="17" max="17" width="11.625" style="17" customWidth="1"/>
    <col min="18" max="18" width="10.5" style="17" customWidth="1"/>
    <col min="19" max="19" width="12.5" style="17" customWidth="1"/>
    <col min="20" max="20" width="4.125" style="17" customWidth="1"/>
    <col min="21" max="40" width="5.625" style="17" customWidth="1"/>
    <col min="41" max="80" width="5.625" customWidth="1"/>
    <col min="81" max="105" width="2.625"/>
    <col min="106" max="106" width="2.625" customWidth="1"/>
  </cols>
  <sheetData>
    <row r="1" spans="1:81" ht="24" customHeight="1">
      <c r="A1" s="16"/>
      <c r="B1" s="16"/>
      <c r="C1" s="16"/>
      <c r="D1" s="27" t="s">
        <v>7</v>
      </c>
      <c r="E1" s="180" t="s">
        <v>8</v>
      </c>
      <c r="F1" s="181"/>
      <c r="G1" s="182"/>
      <c r="H1" s="28" t="s">
        <v>9</v>
      </c>
      <c r="I1" s="28"/>
      <c r="J1" s="28" t="s">
        <v>10</v>
      </c>
      <c r="K1" s="27" t="s">
        <v>11</v>
      </c>
      <c r="L1" s="27" t="s">
        <v>12</v>
      </c>
      <c r="M1" s="183" t="s">
        <v>14</v>
      </c>
      <c r="N1" s="183"/>
      <c r="O1" s="31"/>
      <c r="P1" s="29"/>
      <c r="Q1" s="184" t="s">
        <v>13</v>
      </c>
      <c r="R1" s="184"/>
      <c r="S1" s="184"/>
      <c r="U1" s="4" t="s">
        <v>0</v>
      </c>
      <c r="V1" s="4"/>
      <c r="W1" s="4"/>
      <c r="X1" s="4"/>
      <c r="Y1" s="4"/>
      <c r="Z1" s="5">
        <v>1</v>
      </c>
      <c r="AA1" s="4"/>
      <c r="AC1" s="6"/>
      <c r="AD1" s="7" t="s">
        <v>1</v>
      </c>
      <c r="AF1" s="8"/>
      <c r="AG1" s="7" t="s">
        <v>2</v>
      </c>
      <c r="AI1" s="10"/>
      <c r="AJ1" s="9" t="s">
        <v>3</v>
      </c>
      <c r="AK1"/>
      <c r="AL1"/>
      <c r="AS1" s="17"/>
      <c r="AT1" s="17"/>
      <c r="AU1" s="17"/>
      <c r="AV1" s="17"/>
      <c r="AW1" s="18"/>
      <c r="AX1" s="33"/>
      <c r="AY1" s="34"/>
      <c r="AZ1" s="34"/>
    </row>
    <row r="2" spans="1:81" ht="18.75" customHeight="1">
      <c r="A2" s="16"/>
      <c r="B2" s="19"/>
      <c r="C2" s="37"/>
      <c r="D2" s="27"/>
      <c r="E2" s="185" t="s">
        <v>205</v>
      </c>
      <c r="F2" s="186"/>
      <c r="G2" s="187"/>
      <c r="H2" s="27" t="s">
        <v>169</v>
      </c>
      <c r="I2" s="27"/>
      <c r="J2" s="27" t="s">
        <v>170</v>
      </c>
      <c r="K2" s="27"/>
      <c r="L2" s="50">
        <f>IFERROR(SUM(L9:L21),"")</f>
        <v>871150000</v>
      </c>
      <c r="M2" s="188">
        <f>IFERROR(SUM(M9:M21),"")</f>
        <v>0</v>
      </c>
      <c r="N2" s="188"/>
      <c r="O2" s="32"/>
      <c r="P2" s="30"/>
      <c r="Q2" s="189">
        <v>43101</v>
      </c>
      <c r="R2" s="190"/>
      <c r="S2" s="190"/>
      <c r="BF2" s="17"/>
      <c r="BG2" s="17"/>
      <c r="BH2" s="17"/>
      <c r="BI2" s="17"/>
      <c r="BJ2" s="17"/>
    </row>
    <row r="3" spans="1:81" ht="18.75" customHeight="1">
      <c r="A3" s="16"/>
      <c r="B3" s="21"/>
      <c r="C3" s="21"/>
      <c r="D3" s="19"/>
      <c r="E3" s="19"/>
      <c r="F3" s="19"/>
      <c r="G3" s="48"/>
      <c r="H3" s="19"/>
      <c r="I3" s="19"/>
      <c r="J3" s="19"/>
      <c r="K3" s="19"/>
      <c r="L3" s="22"/>
      <c r="M3" s="23"/>
      <c r="N3" s="23"/>
      <c r="O3" s="23"/>
      <c r="P3" s="24"/>
      <c r="Q3" s="25"/>
      <c r="R3" s="20"/>
      <c r="S3" s="20"/>
      <c r="BF3" s="17"/>
      <c r="BG3" s="17"/>
      <c r="BH3" s="17"/>
      <c r="BI3" s="17"/>
      <c r="BJ3" s="17"/>
    </row>
    <row r="4" spans="1:81" ht="18.75" customHeight="1">
      <c r="A4" s="16"/>
      <c r="B4" s="19"/>
      <c r="C4" s="21"/>
      <c r="E4" s="19"/>
      <c r="F4" s="19"/>
      <c r="G4" s="48"/>
      <c r="H4" s="19"/>
      <c r="I4" s="19"/>
      <c r="J4" s="19"/>
      <c r="K4" s="19"/>
      <c r="L4" s="26"/>
      <c r="M4" s="23"/>
      <c r="N4" s="23"/>
      <c r="O4" s="23"/>
      <c r="P4" s="24"/>
      <c r="Q4" s="25"/>
      <c r="R4" s="20"/>
      <c r="S4" s="20"/>
      <c r="BF4" s="17"/>
      <c r="BG4" s="17"/>
      <c r="BH4" s="17"/>
      <c r="BI4" s="17"/>
      <c r="BJ4" s="17"/>
    </row>
    <row r="5" spans="1:81" ht="13.5" customHeight="1">
      <c r="A5" s="191" t="s">
        <v>4</v>
      </c>
      <c r="B5" s="192" t="s">
        <v>110</v>
      </c>
      <c r="C5" s="191" t="s">
        <v>15</v>
      </c>
      <c r="D5" s="191" t="s">
        <v>16</v>
      </c>
      <c r="E5" s="193" t="s">
        <v>17</v>
      </c>
      <c r="F5" s="194" t="s">
        <v>18</v>
      </c>
      <c r="G5" s="200" t="s">
        <v>20</v>
      </c>
      <c r="H5" s="200" t="s">
        <v>21</v>
      </c>
      <c r="I5" s="200" t="s">
        <v>21</v>
      </c>
      <c r="J5" s="191" t="s">
        <v>5</v>
      </c>
      <c r="K5" s="203" t="s">
        <v>19</v>
      </c>
      <c r="L5" s="191" t="s">
        <v>22</v>
      </c>
      <c r="M5" s="192" t="s">
        <v>23</v>
      </c>
      <c r="N5" s="192" t="s">
        <v>24</v>
      </c>
      <c r="O5" s="192" t="s">
        <v>25</v>
      </c>
      <c r="P5" s="192" t="s">
        <v>26</v>
      </c>
      <c r="Q5" s="192" t="s">
        <v>27</v>
      </c>
      <c r="R5" s="192" t="s">
        <v>28</v>
      </c>
      <c r="S5" s="192" t="s">
        <v>29</v>
      </c>
      <c r="T5" s="11"/>
      <c r="U5" s="11" t="s">
        <v>6</v>
      </c>
      <c r="V5" s="11"/>
    </row>
    <row r="6" spans="1:81" ht="13.5" customHeight="1">
      <c r="A6" s="191"/>
      <c r="B6" s="191"/>
      <c r="C6" s="191"/>
      <c r="D6" s="191"/>
      <c r="E6" s="193"/>
      <c r="F6" s="195"/>
      <c r="G6" s="201"/>
      <c r="H6" s="201"/>
      <c r="I6" s="201"/>
      <c r="J6" s="191"/>
      <c r="K6" s="204"/>
      <c r="L6" s="191"/>
      <c r="M6" s="192"/>
      <c r="N6" s="192"/>
      <c r="O6" s="192"/>
      <c r="P6" s="192"/>
      <c r="Q6" s="192"/>
      <c r="R6" s="192"/>
      <c r="S6" s="192"/>
      <c r="T6" s="11"/>
      <c r="U6" s="12">
        <f>Q2</f>
        <v>43101</v>
      </c>
      <c r="V6" s="12">
        <f>U6+1</f>
        <v>43102</v>
      </c>
      <c r="W6" s="12">
        <f t="shared" ref="W6:CB7" si="0">V6+1</f>
        <v>43103</v>
      </c>
      <c r="X6" s="12">
        <f t="shared" si="0"/>
        <v>43104</v>
      </c>
      <c r="Y6" s="12">
        <f t="shared" si="0"/>
        <v>43105</v>
      </c>
      <c r="Z6" s="12">
        <f t="shared" si="0"/>
        <v>43106</v>
      </c>
      <c r="AA6" s="12">
        <f t="shared" si="0"/>
        <v>43107</v>
      </c>
      <c r="AB6" s="12">
        <f t="shared" si="0"/>
        <v>43108</v>
      </c>
      <c r="AC6" s="12">
        <f t="shared" si="0"/>
        <v>43109</v>
      </c>
      <c r="AD6" s="12">
        <f t="shared" si="0"/>
        <v>43110</v>
      </c>
      <c r="AE6" s="12">
        <f t="shared" si="0"/>
        <v>43111</v>
      </c>
      <c r="AF6" s="12">
        <f t="shared" si="0"/>
        <v>43112</v>
      </c>
      <c r="AG6" s="12">
        <f t="shared" si="0"/>
        <v>43113</v>
      </c>
      <c r="AH6" s="12">
        <f t="shared" si="0"/>
        <v>43114</v>
      </c>
      <c r="AI6" s="12">
        <f t="shared" si="0"/>
        <v>43115</v>
      </c>
      <c r="AJ6" s="12">
        <f t="shared" si="0"/>
        <v>43116</v>
      </c>
      <c r="AK6" s="12">
        <f t="shared" si="0"/>
        <v>43117</v>
      </c>
      <c r="AL6" s="12">
        <f t="shared" si="0"/>
        <v>43118</v>
      </c>
      <c r="AM6" s="12">
        <f t="shared" si="0"/>
        <v>43119</v>
      </c>
      <c r="AN6" s="12">
        <f t="shared" si="0"/>
        <v>43120</v>
      </c>
      <c r="AO6" s="12">
        <f t="shared" si="0"/>
        <v>43121</v>
      </c>
      <c r="AP6" s="12">
        <f t="shared" si="0"/>
        <v>43122</v>
      </c>
      <c r="AQ6" s="12">
        <f t="shared" si="0"/>
        <v>43123</v>
      </c>
      <c r="AR6" s="12">
        <f t="shared" si="0"/>
        <v>43124</v>
      </c>
      <c r="AS6" s="12">
        <f t="shared" si="0"/>
        <v>43125</v>
      </c>
      <c r="AT6" s="12">
        <f t="shared" si="0"/>
        <v>43126</v>
      </c>
      <c r="AU6" s="12">
        <f t="shared" si="0"/>
        <v>43127</v>
      </c>
      <c r="AV6" s="12">
        <f t="shared" si="0"/>
        <v>43128</v>
      </c>
      <c r="AW6" s="12">
        <f t="shared" si="0"/>
        <v>43129</v>
      </c>
      <c r="AX6" s="12">
        <f t="shared" si="0"/>
        <v>43130</v>
      </c>
      <c r="AY6" s="12">
        <f t="shared" si="0"/>
        <v>43131</v>
      </c>
      <c r="AZ6" s="12">
        <f t="shared" si="0"/>
        <v>43132</v>
      </c>
      <c r="BA6" s="12">
        <f t="shared" si="0"/>
        <v>43133</v>
      </c>
      <c r="BB6" s="12">
        <f t="shared" si="0"/>
        <v>43134</v>
      </c>
      <c r="BC6" s="12">
        <f t="shared" si="0"/>
        <v>43135</v>
      </c>
      <c r="BD6" s="12">
        <f t="shared" si="0"/>
        <v>43136</v>
      </c>
      <c r="BE6" s="12">
        <f t="shared" si="0"/>
        <v>43137</v>
      </c>
      <c r="BF6" s="12">
        <f t="shared" si="0"/>
        <v>43138</v>
      </c>
      <c r="BG6" s="12">
        <f t="shared" si="0"/>
        <v>43139</v>
      </c>
      <c r="BH6" s="12">
        <f t="shared" si="0"/>
        <v>43140</v>
      </c>
      <c r="BI6" s="12">
        <f t="shared" si="0"/>
        <v>43141</v>
      </c>
      <c r="BJ6" s="12">
        <f t="shared" si="0"/>
        <v>43142</v>
      </c>
      <c r="BK6" s="12">
        <f t="shared" si="0"/>
        <v>43143</v>
      </c>
      <c r="BL6" s="12">
        <f t="shared" si="0"/>
        <v>43144</v>
      </c>
      <c r="BM6" s="12">
        <f t="shared" si="0"/>
        <v>43145</v>
      </c>
      <c r="BN6" s="12">
        <f t="shared" si="0"/>
        <v>43146</v>
      </c>
      <c r="BO6" s="12">
        <f t="shared" si="0"/>
        <v>43147</v>
      </c>
      <c r="BP6" s="12">
        <f t="shared" si="0"/>
        <v>43148</v>
      </c>
      <c r="BQ6" s="12">
        <f t="shared" si="0"/>
        <v>43149</v>
      </c>
      <c r="BR6" s="12">
        <f t="shared" si="0"/>
        <v>43150</v>
      </c>
      <c r="BS6" s="12">
        <f t="shared" si="0"/>
        <v>43151</v>
      </c>
      <c r="BT6" s="12">
        <f t="shared" si="0"/>
        <v>43152</v>
      </c>
      <c r="BU6" s="12">
        <f t="shared" si="0"/>
        <v>43153</v>
      </c>
      <c r="BV6" s="12">
        <f t="shared" si="0"/>
        <v>43154</v>
      </c>
      <c r="BW6" s="12">
        <f t="shared" si="0"/>
        <v>43155</v>
      </c>
      <c r="BX6" s="12">
        <f t="shared" si="0"/>
        <v>43156</v>
      </c>
      <c r="BY6" s="12">
        <f t="shared" si="0"/>
        <v>43157</v>
      </c>
      <c r="BZ6" s="12">
        <f t="shared" si="0"/>
        <v>43158</v>
      </c>
      <c r="CA6" s="12">
        <f t="shared" si="0"/>
        <v>43159</v>
      </c>
      <c r="CB6" s="12">
        <f t="shared" si="0"/>
        <v>43160</v>
      </c>
    </row>
    <row r="7" spans="1:81" ht="13.5" customHeight="1">
      <c r="A7" s="191"/>
      <c r="B7" s="191"/>
      <c r="C7" s="191"/>
      <c r="D7" s="191"/>
      <c r="E7" s="193"/>
      <c r="F7" s="195"/>
      <c r="G7" s="201"/>
      <c r="H7" s="201"/>
      <c r="I7" s="201"/>
      <c r="J7" s="191"/>
      <c r="K7" s="204"/>
      <c r="L7" s="191"/>
      <c r="M7" s="192"/>
      <c r="N7" s="192"/>
      <c r="O7" s="192"/>
      <c r="P7" s="192"/>
      <c r="Q7" s="192"/>
      <c r="R7" s="192"/>
      <c r="S7" s="192"/>
      <c r="T7" s="11"/>
      <c r="U7" s="13">
        <f>Q2</f>
        <v>43101</v>
      </c>
      <c r="V7" s="13">
        <v>42945</v>
      </c>
      <c r="W7" s="13">
        <v>42946</v>
      </c>
      <c r="X7" s="13">
        <v>42947</v>
      </c>
      <c r="Y7" s="13">
        <v>42948</v>
      </c>
      <c r="Z7" s="13">
        <v>42949</v>
      </c>
      <c r="AA7" s="13">
        <v>42950</v>
      </c>
      <c r="AB7" s="13">
        <v>42951</v>
      </c>
      <c r="AC7" s="13">
        <v>42952</v>
      </c>
      <c r="AD7" s="13">
        <v>42953</v>
      </c>
      <c r="AE7" s="13">
        <v>42954</v>
      </c>
      <c r="AF7" s="13">
        <v>42955</v>
      </c>
      <c r="AG7" s="13">
        <v>42956</v>
      </c>
      <c r="AH7" s="13">
        <v>42957</v>
      </c>
      <c r="AI7" s="13">
        <v>42958</v>
      </c>
      <c r="AJ7" s="13">
        <v>42959</v>
      </c>
      <c r="AK7" s="13">
        <v>42960</v>
      </c>
      <c r="AL7" s="13">
        <v>42961</v>
      </c>
      <c r="AM7" s="13">
        <v>42962</v>
      </c>
      <c r="AN7" s="13">
        <v>42963</v>
      </c>
      <c r="AO7" s="13">
        <v>42964</v>
      </c>
      <c r="AP7" s="13">
        <v>42965</v>
      </c>
      <c r="AQ7" s="13">
        <v>42966</v>
      </c>
      <c r="AR7" s="13">
        <v>42967</v>
      </c>
      <c r="AS7" s="13">
        <v>42968</v>
      </c>
      <c r="AT7" s="13">
        <v>42969</v>
      </c>
      <c r="AU7" s="13">
        <v>42970</v>
      </c>
      <c r="AV7" s="13">
        <v>42971</v>
      </c>
      <c r="AW7" s="13">
        <v>42972</v>
      </c>
      <c r="AX7" s="13">
        <v>42973</v>
      </c>
      <c r="AY7" s="13">
        <v>42974</v>
      </c>
      <c r="AZ7" s="13">
        <v>42975</v>
      </c>
      <c r="BA7" s="13">
        <v>42976</v>
      </c>
      <c r="BB7" s="13">
        <v>42977</v>
      </c>
      <c r="BC7" s="13">
        <v>42978</v>
      </c>
      <c r="BD7" s="13">
        <v>42979</v>
      </c>
      <c r="BE7" s="13">
        <v>42980</v>
      </c>
      <c r="BF7" s="13">
        <v>42981</v>
      </c>
      <c r="BG7" s="13">
        <v>42982</v>
      </c>
      <c r="BH7" s="13">
        <v>42983</v>
      </c>
      <c r="BI7" s="13">
        <v>42984</v>
      </c>
      <c r="BJ7" s="13">
        <v>42985</v>
      </c>
      <c r="BK7" s="13">
        <v>42986</v>
      </c>
      <c r="BL7" s="13">
        <f t="shared" si="0"/>
        <v>42987</v>
      </c>
      <c r="BM7" s="13">
        <f t="shared" si="0"/>
        <v>42988</v>
      </c>
      <c r="BN7" s="13">
        <f t="shared" si="0"/>
        <v>42989</v>
      </c>
      <c r="BO7" s="13">
        <f t="shared" si="0"/>
        <v>42990</v>
      </c>
      <c r="BP7" s="13">
        <f t="shared" si="0"/>
        <v>42991</v>
      </c>
      <c r="BQ7" s="13">
        <f t="shared" si="0"/>
        <v>42992</v>
      </c>
      <c r="BR7" s="13">
        <f t="shared" si="0"/>
        <v>42993</v>
      </c>
      <c r="BS7" s="13">
        <f t="shared" si="0"/>
        <v>42994</v>
      </c>
      <c r="BT7" s="13">
        <f t="shared" si="0"/>
        <v>42995</v>
      </c>
      <c r="BU7" s="13">
        <f t="shared" si="0"/>
        <v>42996</v>
      </c>
      <c r="BV7" s="13">
        <f t="shared" si="0"/>
        <v>42997</v>
      </c>
      <c r="BW7" s="13">
        <f t="shared" si="0"/>
        <v>42998</v>
      </c>
      <c r="BX7" s="13">
        <f t="shared" si="0"/>
        <v>42999</v>
      </c>
      <c r="BY7" s="13">
        <f t="shared" si="0"/>
        <v>43000</v>
      </c>
      <c r="BZ7" s="13">
        <f t="shared" si="0"/>
        <v>43001</v>
      </c>
      <c r="CA7" s="13">
        <f t="shared" si="0"/>
        <v>43002</v>
      </c>
      <c r="CB7" s="13">
        <f t="shared" si="0"/>
        <v>43003</v>
      </c>
    </row>
    <row r="8" spans="1:81" ht="15.75" customHeight="1">
      <c r="A8" s="191"/>
      <c r="B8" s="191"/>
      <c r="C8" s="191"/>
      <c r="D8" s="191"/>
      <c r="E8" s="193"/>
      <c r="F8" s="196"/>
      <c r="G8" s="202"/>
      <c r="H8" s="202"/>
      <c r="I8" s="202"/>
      <c r="J8" s="191"/>
      <c r="K8" s="205"/>
      <c r="L8" s="191"/>
      <c r="M8" s="192"/>
      <c r="N8" s="192"/>
      <c r="O8" s="192"/>
      <c r="P8" s="192"/>
      <c r="Q8" s="192"/>
      <c r="R8" s="192"/>
      <c r="S8" s="192"/>
      <c r="T8" s="14"/>
      <c r="U8" s="14">
        <v>1</v>
      </c>
      <c r="V8" s="14">
        <v>2</v>
      </c>
      <c r="W8" s="14">
        <v>3</v>
      </c>
      <c r="X8" s="14">
        <v>4</v>
      </c>
      <c r="Y8" s="14">
        <v>5</v>
      </c>
      <c r="Z8" s="14">
        <v>6</v>
      </c>
      <c r="AA8" s="14">
        <v>7</v>
      </c>
      <c r="AB8" s="14">
        <v>8</v>
      </c>
      <c r="AC8" s="14">
        <v>9</v>
      </c>
      <c r="AD8" s="14">
        <v>10</v>
      </c>
      <c r="AE8" s="14">
        <v>11</v>
      </c>
      <c r="AF8" s="14">
        <v>12</v>
      </c>
      <c r="AG8" s="14">
        <v>13</v>
      </c>
      <c r="AH8" s="14">
        <v>14</v>
      </c>
      <c r="AI8" s="14">
        <v>15</v>
      </c>
      <c r="AJ8" s="14">
        <v>16</v>
      </c>
      <c r="AK8" s="14">
        <v>17</v>
      </c>
      <c r="AL8" s="14">
        <v>18</v>
      </c>
      <c r="AM8" s="14">
        <v>19</v>
      </c>
      <c r="AN8" s="14">
        <v>20</v>
      </c>
      <c r="AO8" s="14">
        <v>21</v>
      </c>
      <c r="AP8" s="14">
        <v>22</v>
      </c>
      <c r="AQ8" s="14">
        <v>23</v>
      </c>
      <c r="AR8" s="14">
        <v>24</v>
      </c>
      <c r="AS8" s="14">
        <v>25</v>
      </c>
      <c r="AT8" s="14">
        <v>26</v>
      </c>
      <c r="AU8" s="14">
        <v>27</v>
      </c>
      <c r="AV8" s="14">
        <v>28</v>
      </c>
      <c r="AW8" s="14">
        <v>29</v>
      </c>
      <c r="AX8" s="14">
        <v>30</v>
      </c>
      <c r="AY8" s="14">
        <v>31</v>
      </c>
      <c r="AZ8" s="14">
        <v>32</v>
      </c>
      <c r="BA8" s="14">
        <v>33</v>
      </c>
      <c r="BB8" s="14">
        <v>34</v>
      </c>
      <c r="BC8" s="14">
        <v>35</v>
      </c>
      <c r="BD8" s="14">
        <v>36</v>
      </c>
      <c r="BE8" s="14">
        <v>37</v>
      </c>
      <c r="BF8" s="14">
        <v>38</v>
      </c>
      <c r="BG8" s="14">
        <v>39</v>
      </c>
      <c r="BH8" s="14">
        <v>40</v>
      </c>
      <c r="BI8" s="14">
        <v>41</v>
      </c>
      <c r="BJ8" s="14">
        <v>42</v>
      </c>
      <c r="BK8" s="14">
        <v>43</v>
      </c>
      <c r="BL8" s="14">
        <v>44</v>
      </c>
      <c r="BM8" s="14">
        <v>45</v>
      </c>
      <c r="BN8" s="14">
        <v>46</v>
      </c>
      <c r="BO8" s="14">
        <v>47</v>
      </c>
      <c r="BP8" s="14">
        <v>48</v>
      </c>
      <c r="BQ8" s="14">
        <v>49</v>
      </c>
      <c r="BR8" s="14">
        <v>50</v>
      </c>
      <c r="BS8" s="14">
        <v>51</v>
      </c>
      <c r="BT8" s="14">
        <v>52</v>
      </c>
      <c r="BU8" s="14">
        <v>53</v>
      </c>
      <c r="BV8" s="14">
        <v>54</v>
      </c>
      <c r="BW8" s="14">
        <v>55</v>
      </c>
      <c r="BX8" s="14">
        <v>56</v>
      </c>
      <c r="BY8" s="14">
        <v>57</v>
      </c>
      <c r="BZ8" s="14">
        <v>58</v>
      </c>
      <c r="CA8" s="14">
        <v>59</v>
      </c>
      <c r="CB8" s="14">
        <v>60</v>
      </c>
      <c r="CC8" s="17"/>
    </row>
    <row r="9" spans="1:81" ht="14.25">
      <c r="A9" s="82"/>
      <c r="B9" s="94" t="s">
        <v>179</v>
      </c>
      <c r="C9" s="83"/>
      <c r="D9" s="83"/>
      <c r="E9" s="83"/>
      <c r="F9" s="84"/>
      <c r="G9" s="85"/>
      <c r="H9" s="86"/>
      <c r="I9" s="86"/>
      <c r="J9" s="89"/>
      <c r="K9" s="46">
        <f t="shared" ref="K9:K21" si="1">(L9/$L$2)*100%</f>
        <v>0</v>
      </c>
      <c r="L9" s="36">
        <f t="shared" ref="L9:L21" si="2">G9*H9*I9</f>
        <v>0</v>
      </c>
      <c r="M9" s="35"/>
      <c r="N9" s="35"/>
      <c r="O9" s="35"/>
      <c r="P9" s="47"/>
      <c r="Q9" s="47"/>
      <c r="R9" s="47"/>
      <c r="S9" s="47"/>
    </row>
    <row r="10" spans="1:81" ht="14.25">
      <c r="A10" s="82"/>
      <c r="B10" s="99" t="s">
        <v>180</v>
      </c>
      <c r="C10" s="83"/>
      <c r="D10" s="83" t="s">
        <v>33</v>
      </c>
      <c r="E10" s="83"/>
      <c r="F10" s="84"/>
      <c r="G10" s="85">
        <v>1800000</v>
      </c>
      <c r="H10" s="86">
        <v>1</v>
      </c>
      <c r="I10" s="86">
        <v>2</v>
      </c>
      <c r="J10" s="89" t="s">
        <v>168</v>
      </c>
      <c r="K10" s="46">
        <f t="shared" si="1"/>
        <v>4.1324685760202031E-3</v>
      </c>
      <c r="L10" s="36">
        <f t="shared" si="2"/>
        <v>3600000</v>
      </c>
      <c r="M10" s="35"/>
      <c r="N10" s="35"/>
      <c r="O10" s="35"/>
      <c r="P10" s="47"/>
      <c r="Q10" s="47"/>
      <c r="R10" s="47"/>
      <c r="S10" s="47"/>
    </row>
    <row r="11" spans="1:81" ht="14.25">
      <c r="A11" s="82"/>
      <c r="B11" s="95" t="s">
        <v>167</v>
      </c>
      <c r="C11" s="83"/>
      <c r="D11" s="83" t="s">
        <v>33</v>
      </c>
      <c r="E11" s="83"/>
      <c r="F11" s="84"/>
      <c r="G11" s="85">
        <v>500000</v>
      </c>
      <c r="H11" s="86">
        <v>1</v>
      </c>
      <c r="I11" s="86">
        <v>30</v>
      </c>
      <c r="J11" s="87" t="s">
        <v>168</v>
      </c>
      <c r="K11" s="46">
        <f t="shared" si="1"/>
        <v>1.7218619066750845E-2</v>
      </c>
      <c r="L11" s="36">
        <f t="shared" si="2"/>
        <v>15000000</v>
      </c>
      <c r="M11" s="35"/>
      <c r="N11" s="35"/>
      <c r="O11" s="35"/>
      <c r="P11" s="47"/>
      <c r="Q11" s="47"/>
      <c r="R11" s="47"/>
      <c r="S11" s="47"/>
    </row>
    <row r="12" spans="1:81" ht="14.25">
      <c r="A12" s="82"/>
      <c r="B12" s="88" t="s">
        <v>181</v>
      </c>
      <c r="C12" s="83"/>
      <c r="D12" s="83" t="s">
        <v>33</v>
      </c>
      <c r="E12" s="83"/>
      <c r="F12" s="84"/>
      <c r="G12" s="85">
        <v>1500000</v>
      </c>
      <c r="H12" s="86">
        <v>2</v>
      </c>
      <c r="I12" s="86">
        <v>31</v>
      </c>
      <c r="J12" s="89" t="s">
        <v>168</v>
      </c>
      <c r="K12" s="46">
        <f t="shared" si="1"/>
        <v>0.10675543821385525</v>
      </c>
      <c r="L12" s="36">
        <f t="shared" si="2"/>
        <v>93000000</v>
      </c>
      <c r="M12" s="35"/>
      <c r="N12" s="35"/>
      <c r="O12" s="35"/>
      <c r="P12" s="47"/>
      <c r="Q12" s="47"/>
      <c r="R12" s="47"/>
      <c r="S12" s="47"/>
    </row>
    <row r="13" spans="1:81" ht="14.25">
      <c r="A13" s="82"/>
      <c r="B13" s="88" t="s">
        <v>182</v>
      </c>
      <c r="C13" s="83"/>
      <c r="D13" s="83" t="s">
        <v>33</v>
      </c>
      <c r="E13" s="83"/>
      <c r="F13" s="84" t="s">
        <v>201</v>
      </c>
      <c r="G13" s="98">
        <v>650000</v>
      </c>
      <c r="H13" s="111">
        <v>2</v>
      </c>
      <c r="I13" s="111">
        <f>12*31</f>
        <v>372</v>
      </c>
      <c r="J13" s="112" t="s">
        <v>241</v>
      </c>
      <c r="K13" s="46">
        <f t="shared" si="1"/>
        <v>0.55512827871204729</v>
      </c>
      <c r="L13" s="36">
        <f t="shared" si="2"/>
        <v>483600000</v>
      </c>
      <c r="M13" s="35"/>
      <c r="N13" s="35"/>
      <c r="O13" s="35"/>
      <c r="P13" s="47"/>
      <c r="Q13" s="47"/>
      <c r="R13" s="47"/>
      <c r="S13" s="47"/>
    </row>
    <row r="14" spans="1:81" ht="14.25">
      <c r="A14" s="82"/>
      <c r="B14" s="88" t="s">
        <v>183</v>
      </c>
      <c r="C14" s="83"/>
      <c r="D14" s="83" t="s">
        <v>33</v>
      </c>
      <c r="E14" s="83"/>
      <c r="F14" s="84"/>
      <c r="G14" s="98">
        <v>90000000</v>
      </c>
      <c r="H14" s="111">
        <v>2</v>
      </c>
      <c r="I14" s="111">
        <v>1</v>
      </c>
      <c r="J14" s="112" t="s">
        <v>188</v>
      </c>
      <c r="K14" s="46">
        <f t="shared" si="1"/>
        <v>0.20662342880101017</v>
      </c>
      <c r="L14" s="36">
        <f t="shared" si="2"/>
        <v>180000000</v>
      </c>
      <c r="M14" s="35"/>
      <c r="N14" s="35"/>
      <c r="O14" s="35"/>
      <c r="P14" s="47"/>
      <c r="Q14" s="47"/>
      <c r="R14" s="47"/>
      <c r="S14" s="47"/>
    </row>
    <row r="15" spans="1:81" ht="14.25">
      <c r="A15" s="82"/>
      <c r="B15" s="88" t="s">
        <v>184</v>
      </c>
      <c r="C15" s="83"/>
      <c r="D15" s="83" t="s">
        <v>33</v>
      </c>
      <c r="E15" s="83"/>
      <c r="F15" s="84"/>
      <c r="G15" s="85">
        <v>150000</v>
      </c>
      <c r="H15" s="86">
        <v>4</v>
      </c>
      <c r="I15" s="86">
        <v>31</v>
      </c>
      <c r="J15" s="89" t="s">
        <v>168</v>
      </c>
      <c r="K15" s="46">
        <f t="shared" si="1"/>
        <v>2.1351087642771049E-2</v>
      </c>
      <c r="L15" s="36">
        <f t="shared" si="2"/>
        <v>18600000</v>
      </c>
      <c r="M15" s="35"/>
      <c r="N15" s="35"/>
      <c r="O15" s="35"/>
      <c r="P15" s="47"/>
      <c r="Q15" s="47"/>
      <c r="R15" s="47"/>
      <c r="S15" s="47"/>
    </row>
    <row r="16" spans="1:81" ht="14.25">
      <c r="A16" s="82"/>
      <c r="B16" s="83" t="s">
        <v>185</v>
      </c>
      <c r="C16" s="83"/>
      <c r="D16" s="83" t="s">
        <v>33</v>
      </c>
      <c r="E16" s="83"/>
      <c r="F16" s="84"/>
      <c r="G16" s="85">
        <v>150000</v>
      </c>
      <c r="H16" s="86">
        <v>4</v>
      </c>
      <c r="I16" s="86">
        <v>31</v>
      </c>
      <c r="J16" s="87" t="s">
        <v>168</v>
      </c>
      <c r="K16" s="46">
        <f t="shared" si="1"/>
        <v>2.1351087642771049E-2</v>
      </c>
      <c r="L16" s="36">
        <f t="shared" si="2"/>
        <v>18600000</v>
      </c>
      <c r="M16" s="35"/>
      <c r="N16" s="35"/>
      <c r="O16" s="35"/>
      <c r="P16" s="47"/>
      <c r="Q16" s="47"/>
      <c r="R16" s="47"/>
      <c r="S16" s="47"/>
    </row>
    <row r="17" spans="1:80" ht="14.25">
      <c r="A17" s="82"/>
      <c r="B17" s="88" t="s">
        <v>186</v>
      </c>
      <c r="C17" s="83"/>
      <c r="D17" s="83" t="s">
        <v>33</v>
      </c>
      <c r="E17" s="83"/>
      <c r="F17" s="84"/>
      <c r="G17" s="85">
        <v>200000</v>
      </c>
      <c r="H17" s="86">
        <v>3</v>
      </c>
      <c r="I17" s="86">
        <v>31</v>
      </c>
      <c r="J17" s="87" t="s">
        <v>189</v>
      </c>
      <c r="K17" s="46">
        <f t="shared" si="1"/>
        <v>2.1351087642771049E-2</v>
      </c>
      <c r="L17" s="36">
        <f t="shared" si="2"/>
        <v>18600000</v>
      </c>
      <c r="M17" s="35"/>
      <c r="N17" s="35"/>
      <c r="O17" s="35"/>
      <c r="P17" s="47"/>
      <c r="Q17" s="47"/>
      <c r="R17" s="47"/>
      <c r="S17" s="47"/>
    </row>
    <row r="18" spans="1:80" ht="14.25">
      <c r="A18" s="82"/>
      <c r="B18" s="88" t="s">
        <v>203</v>
      </c>
      <c r="C18" s="83"/>
      <c r="D18" s="83" t="s">
        <v>33</v>
      </c>
      <c r="E18" s="83"/>
      <c r="F18" s="84"/>
      <c r="G18" s="85">
        <v>2500000</v>
      </c>
      <c r="H18" s="86">
        <v>8</v>
      </c>
      <c r="I18" s="86">
        <v>1</v>
      </c>
      <c r="J18" s="87" t="s">
        <v>204</v>
      </c>
      <c r="K18" s="46">
        <f t="shared" si="1"/>
        <v>2.2958158755667795E-2</v>
      </c>
      <c r="L18" s="36">
        <f t="shared" si="2"/>
        <v>20000000</v>
      </c>
      <c r="M18" s="35"/>
      <c r="N18" s="35"/>
      <c r="O18" s="35"/>
      <c r="P18" s="47"/>
      <c r="Q18" s="47"/>
      <c r="R18" s="47"/>
      <c r="S18" s="47"/>
    </row>
    <row r="19" spans="1:80" ht="14.25">
      <c r="A19" s="82"/>
      <c r="B19" s="88" t="s">
        <v>206</v>
      </c>
      <c r="C19" s="83"/>
      <c r="D19" s="83" t="s">
        <v>33</v>
      </c>
      <c r="E19" s="83"/>
      <c r="F19" s="84"/>
      <c r="G19" s="85">
        <v>500000</v>
      </c>
      <c r="H19" s="86">
        <v>1</v>
      </c>
      <c r="I19" s="86">
        <v>31</v>
      </c>
      <c r="J19" s="87" t="s">
        <v>207</v>
      </c>
      <c r="K19" s="46">
        <f t="shared" si="1"/>
        <v>1.779257303564254E-2</v>
      </c>
      <c r="L19" s="36">
        <f t="shared" si="2"/>
        <v>15500000</v>
      </c>
      <c r="M19" s="35"/>
      <c r="N19" s="35"/>
      <c r="O19" s="35"/>
      <c r="P19" s="47"/>
      <c r="Q19" s="47"/>
      <c r="R19" s="47"/>
      <c r="S19" s="47"/>
    </row>
    <row r="20" spans="1:80" ht="14.25">
      <c r="A20" s="82"/>
      <c r="B20" s="88" t="s">
        <v>208</v>
      </c>
      <c r="C20" s="83"/>
      <c r="D20" s="83" t="s">
        <v>33</v>
      </c>
      <c r="E20" s="83"/>
      <c r="F20" s="84"/>
      <c r="G20" s="85">
        <v>150000</v>
      </c>
      <c r="H20" s="86">
        <v>1</v>
      </c>
      <c r="I20" s="86">
        <v>31</v>
      </c>
      <c r="J20" s="87" t="s">
        <v>168</v>
      </c>
      <c r="K20" s="46">
        <f t="shared" si="1"/>
        <v>5.3377719106927624E-3</v>
      </c>
      <c r="L20" s="36">
        <f t="shared" si="2"/>
        <v>4650000</v>
      </c>
      <c r="M20" s="35"/>
      <c r="N20" s="35"/>
      <c r="O20" s="35"/>
      <c r="P20" s="47"/>
      <c r="Q20" s="47"/>
      <c r="R20" s="47"/>
      <c r="S20" s="47"/>
    </row>
    <row r="21" spans="1:80" ht="14.25">
      <c r="A21" s="82"/>
      <c r="B21" s="88"/>
      <c r="C21" s="83"/>
      <c r="D21" s="83"/>
      <c r="E21" s="83"/>
      <c r="F21" s="84"/>
      <c r="G21" s="85"/>
      <c r="H21" s="86"/>
      <c r="I21" s="86"/>
      <c r="J21" s="87"/>
      <c r="K21" s="46">
        <f t="shared" si="1"/>
        <v>0</v>
      </c>
      <c r="L21" s="36">
        <f t="shared" si="2"/>
        <v>0</v>
      </c>
      <c r="M21" s="35"/>
      <c r="N21" s="35"/>
      <c r="O21" s="35"/>
      <c r="P21" s="47"/>
      <c r="Q21" s="47"/>
      <c r="R21" s="47"/>
      <c r="S21" s="47"/>
    </row>
    <row r="22" spans="1:80" ht="14.25">
      <c r="A22" s="100"/>
      <c r="B22" s="101"/>
      <c r="C22" s="102"/>
      <c r="D22" s="102"/>
      <c r="E22" s="102"/>
      <c r="F22" s="103"/>
      <c r="G22" s="104"/>
      <c r="H22" s="105"/>
      <c r="I22" s="105"/>
      <c r="J22" s="106"/>
      <c r="K22" s="107"/>
      <c r="L22" s="108"/>
      <c r="M22" s="109"/>
      <c r="N22" s="109"/>
      <c r="O22" s="109"/>
      <c r="P22" s="110"/>
      <c r="Q22" s="110"/>
      <c r="R22" s="110"/>
      <c r="S22" s="110"/>
    </row>
    <row r="23" spans="1:80" ht="17.25" thickBot="1"/>
    <row r="24" spans="1:80">
      <c r="B24" s="51" t="s">
        <v>111</v>
      </c>
      <c r="C24" s="52"/>
      <c r="D24" s="53"/>
      <c r="E24" s="53"/>
      <c r="F24" s="54"/>
      <c r="G24" s="2"/>
      <c r="N24" s="17"/>
      <c r="O24" s="17"/>
      <c r="R24" s="55"/>
      <c r="AN24"/>
    </row>
    <row r="25" spans="1:80">
      <c r="B25" s="56" t="s">
        <v>112</v>
      </c>
      <c r="C25" s="197" t="s">
        <v>161</v>
      </c>
      <c r="D25" s="197"/>
      <c r="E25" s="90"/>
      <c r="F25" s="91"/>
      <c r="G25" s="2"/>
      <c r="N25" s="17"/>
      <c r="O25" s="17"/>
      <c r="R25" s="55"/>
      <c r="AN25"/>
    </row>
    <row r="26" spans="1:80">
      <c r="B26" s="56" t="s">
        <v>113</v>
      </c>
      <c r="C26" s="197" t="s">
        <v>162</v>
      </c>
      <c r="D26" s="197"/>
      <c r="E26" s="197"/>
      <c r="F26" s="198"/>
      <c r="G26" s="1"/>
      <c r="N26" s="17"/>
      <c r="O26" s="17"/>
      <c r="R26" s="55"/>
      <c r="AN26"/>
    </row>
    <row r="27" spans="1:80">
      <c r="B27" s="57" t="s">
        <v>114</v>
      </c>
      <c r="C27" s="199" t="s">
        <v>162</v>
      </c>
      <c r="D27" s="199"/>
      <c r="E27" s="92"/>
      <c r="F27" s="58"/>
      <c r="G27" s="1"/>
      <c r="N27" s="17"/>
      <c r="O27" s="17"/>
      <c r="R27" s="55"/>
      <c r="AN27"/>
    </row>
    <row r="28" spans="1:80">
      <c r="B28" s="56" t="s">
        <v>115</v>
      </c>
      <c r="C28" s="90" t="s">
        <v>162</v>
      </c>
      <c r="D28" s="90"/>
      <c r="E28" s="90"/>
      <c r="F28" s="91"/>
      <c r="G28" s="2"/>
      <c r="N28" s="17"/>
      <c r="O28" s="17"/>
      <c r="R28" s="55"/>
      <c r="AN28"/>
    </row>
    <row r="29" spans="1:80" ht="16.5" customHeight="1">
      <c r="B29" s="56" t="s">
        <v>116</v>
      </c>
      <c r="C29" s="197" t="s">
        <v>163</v>
      </c>
      <c r="D29" s="197"/>
      <c r="E29" s="197"/>
      <c r="F29" s="198"/>
      <c r="G29" s="2"/>
      <c r="N29" s="17"/>
      <c r="O29" s="17"/>
      <c r="R29" s="55"/>
      <c r="AN29"/>
    </row>
    <row r="30" spans="1:80">
      <c r="B30" s="56" t="s">
        <v>117</v>
      </c>
      <c r="C30" s="78" t="s">
        <v>162</v>
      </c>
      <c r="D30" s="78"/>
      <c r="E30" s="78"/>
      <c r="F30" s="79"/>
      <c r="G30" s="2"/>
      <c r="N30" s="17"/>
      <c r="O30" s="17"/>
      <c r="R30" s="55"/>
      <c r="AN30"/>
    </row>
    <row r="31" spans="1:80" s="2" customFormat="1">
      <c r="A31"/>
      <c r="B31" s="59" t="s">
        <v>118</v>
      </c>
      <c r="C31" s="60" t="s">
        <v>119</v>
      </c>
      <c r="D31" s="60"/>
      <c r="E31" s="60"/>
      <c r="F31" s="61"/>
      <c r="J31" s="3"/>
      <c r="K31" s="1"/>
      <c r="L31" s="1"/>
      <c r="M31" s="1"/>
      <c r="N31" s="17"/>
      <c r="O31" s="17"/>
      <c r="P31" s="17"/>
      <c r="Q31" s="17"/>
      <c r="R31" s="55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</row>
    <row r="32" spans="1:80" s="2" customFormat="1">
      <c r="A32"/>
      <c r="B32" s="59" t="s">
        <v>120</v>
      </c>
      <c r="C32" s="60" t="s">
        <v>119</v>
      </c>
      <c r="D32" s="60"/>
      <c r="E32" s="60"/>
      <c r="F32" s="61"/>
      <c r="J32" s="3"/>
      <c r="K32" s="1"/>
      <c r="L32" s="1"/>
      <c r="M32" s="1"/>
      <c r="N32" s="17"/>
      <c r="O32" s="17"/>
      <c r="P32" s="17"/>
      <c r="Q32" s="17"/>
      <c r="R32" s="55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</row>
    <row r="33" spans="1:80" s="2" customFormat="1">
      <c r="A33"/>
      <c r="B33" s="62" t="s">
        <v>121</v>
      </c>
      <c r="C33" s="60" t="s">
        <v>156</v>
      </c>
      <c r="D33" s="63"/>
      <c r="E33" s="63"/>
      <c r="F33" s="64"/>
      <c r="J33" s="3"/>
      <c r="K33" s="1"/>
      <c r="L33" s="1"/>
      <c r="M33" s="1"/>
      <c r="N33" s="17"/>
      <c r="O33" s="17"/>
      <c r="P33" s="17"/>
      <c r="Q33" s="17"/>
      <c r="R33" s="55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</row>
    <row r="34" spans="1:80" s="2" customFormat="1">
      <c r="A34"/>
      <c r="B34" s="62" t="s">
        <v>159</v>
      </c>
      <c r="C34" s="93" t="s">
        <v>164</v>
      </c>
      <c r="D34" s="63"/>
      <c r="E34" s="63"/>
      <c r="F34" s="64"/>
      <c r="J34" s="3"/>
      <c r="K34" s="1"/>
      <c r="L34" s="1"/>
      <c r="M34" s="1"/>
      <c r="N34" s="17"/>
      <c r="O34" s="17"/>
      <c r="P34" s="17"/>
      <c r="Q34" s="17"/>
      <c r="R34" s="55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</row>
    <row r="35" spans="1:80" s="2" customFormat="1" ht="16.5" customHeight="1">
      <c r="A35"/>
      <c r="B35" s="59" t="s">
        <v>122</v>
      </c>
      <c r="C35" s="97" t="s">
        <v>165</v>
      </c>
      <c r="D35" s="80"/>
      <c r="E35" s="80"/>
      <c r="F35" s="81"/>
      <c r="J35" s="3"/>
      <c r="K35" s="1"/>
      <c r="L35" s="1"/>
      <c r="M35" s="1"/>
      <c r="N35" s="17"/>
      <c r="O35" s="17"/>
      <c r="P35" s="17"/>
      <c r="Q35" s="17"/>
      <c r="R35" s="55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</row>
    <row r="36" spans="1:80" s="2" customFormat="1" ht="16.5" customHeight="1">
      <c r="A36"/>
      <c r="B36" s="59" t="s">
        <v>123</v>
      </c>
      <c r="C36" s="97" t="s">
        <v>166</v>
      </c>
      <c r="D36" s="80"/>
      <c r="E36" s="80"/>
      <c r="F36" s="81"/>
      <c r="J36" s="3"/>
      <c r="K36" s="1"/>
      <c r="L36" s="1"/>
      <c r="M36" s="1"/>
      <c r="N36" s="17"/>
      <c r="O36" s="17"/>
      <c r="P36" s="17"/>
      <c r="Q36" s="17"/>
      <c r="R36" s="55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</row>
    <row r="37" spans="1:80" s="2" customFormat="1">
      <c r="A37"/>
      <c r="B37" s="65" t="s">
        <v>143</v>
      </c>
      <c r="C37" s="66" t="s">
        <v>157</v>
      </c>
      <c r="D37" s="66"/>
      <c r="E37" s="66"/>
      <c r="F37" s="67"/>
      <c r="J37" s="3"/>
      <c r="K37" s="1"/>
      <c r="L37" s="1"/>
      <c r="M37" s="1"/>
      <c r="N37" s="17"/>
      <c r="O37" s="17"/>
      <c r="P37" s="17"/>
      <c r="Q37" s="17"/>
      <c r="R37" s="55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</row>
    <row r="38" spans="1:80" s="2" customFormat="1">
      <c r="A38"/>
      <c r="B38" s="65" t="s">
        <v>124</v>
      </c>
      <c r="C38" s="66" t="s">
        <v>158</v>
      </c>
      <c r="D38" s="66"/>
      <c r="E38" s="66"/>
      <c r="F38" s="67"/>
      <c r="J38" s="3"/>
      <c r="K38" s="1"/>
      <c r="L38" s="1"/>
      <c r="M38" s="1"/>
      <c r="N38" s="17"/>
      <c r="O38" s="17"/>
      <c r="P38" s="17"/>
      <c r="Q38" s="17"/>
      <c r="R38" s="55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</row>
    <row r="39" spans="1:80" s="2" customFormat="1">
      <c r="A39"/>
      <c r="B39" s="65" t="s">
        <v>136</v>
      </c>
      <c r="C39" s="66" t="s">
        <v>137</v>
      </c>
      <c r="D39" s="66"/>
      <c r="E39" s="66"/>
      <c r="F39" s="67"/>
      <c r="J39" s="3"/>
      <c r="K39" s="1"/>
      <c r="L39" s="1"/>
      <c r="M39" s="1"/>
      <c r="N39" s="17"/>
      <c r="O39" s="17"/>
      <c r="P39" s="17"/>
      <c r="Q39" s="17"/>
      <c r="R39" s="55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</row>
    <row r="40" spans="1:80" s="2" customFormat="1">
      <c r="A40"/>
      <c r="B40" s="65" t="s">
        <v>144</v>
      </c>
      <c r="C40" s="66"/>
      <c r="D40" s="66"/>
      <c r="E40" s="66"/>
      <c r="F40" s="67"/>
      <c r="J40" s="3"/>
      <c r="K40" s="1"/>
      <c r="L40" s="1"/>
      <c r="M40" s="1"/>
      <c r="N40" s="17"/>
      <c r="O40" s="17"/>
      <c r="P40" s="17"/>
      <c r="Q40" s="17"/>
      <c r="R40" s="55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</row>
    <row r="41" spans="1:80" s="2" customFormat="1">
      <c r="A41"/>
      <c r="B41" s="65" t="s">
        <v>145</v>
      </c>
      <c r="C41" s="66"/>
      <c r="D41" s="66"/>
      <c r="E41" s="66"/>
      <c r="F41" s="67"/>
      <c r="J41" s="3"/>
      <c r="K41" s="1"/>
      <c r="L41" s="1"/>
      <c r="M41" s="1"/>
      <c r="N41" s="17"/>
      <c r="O41" s="17"/>
      <c r="P41" s="17"/>
      <c r="Q41" s="17"/>
      <c r="R41" s="55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</row>
    <row r="42" spans="1:80" s="2" customFormat="1">
      <c r="A42"/>
      <c r="B42" s="68" t="s">
        <v>146</v>
      </c>
      <c r="C42" s="66"/>
      <c r="D42" s="66"/>
      <c r="E42" s="66"/>
      <c r="F42" s="67"/>
      <c r="J42" s="3"/>
      <c r="K42" s="1"/>
      <c r="L42" s="1"/>
      <c r="M42" s="1"/>
      <c r="N42" s="17"/>
      <c r="O42" s="17"/>
      <c r="P42" s="17"/>
      <c r="Q42" s="17"/>
      <c r="R42" s="55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</row>
    <row r="43" spans="1:80" s="2" customFormat="1">
      <c r="A43"/>
      <c r="B43" s="68" t="s">
        <v>147</v>
      </c>
      <c r="C43" s="66"/>
      <c r="D43" s="66"/>
      <c r="E43" s="66"/>
      <c r="F43" s="67"/>
      <c r="J43" s="3"/>
      <c r="K43" s="1"/>
      <c r="L43" s="1"/>
      <c r="M43" s="1"/>
      <c r="N43" s="17"/>
      <c r="O43" s="17"/>
      <c r="P43" s="17"/>
      <c r="Q43" s="17"/>
      <c r="R43" s="55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</row>
    <row r="44" spans="1:80" s="2" customFormat="1">
      <c r="A44"/>
      <c r="B44" s="68" t="s">
        <v>148</v>
      </c>
      <c r="C44" s="66"/>
      <c r="D44" s="66"/>
      <c r="E44" s="66"/>
      <c r="F44" s="67"/>
      <c r="J44" s="3"/>
      <c r="K44" s="1"/>
      <c r="L44" s="1"/>
      <c r="M44" s="1"/>
      <c r="N44" s="17"/>
      <c r="O44" s="17"/>
      <c r="P44" s="17"/>
      <c r="Q44" s="17"/>
      <c r="R44" s="55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</row>
    <row r="45" spans="1:80" s="2" customFormat="1">
      <c r="A45"/>
      <c r="B45" s="68" t="s">
        <v>149</v>
      </c>
      <c r="C45" s="66"/>
      <c r="D45" s="66"/>
      <c r="E45" s="66"/>
      <c r="F45" s="67"/>
      <c r="J45" s="3"/>
      <c r="K45" s="1"/>
      <c r="L45" s="1"/>
      <c r="M45" s="1"/>
      <c r="N45" s="17"/>
      <c r="O45" s="17"/>
      <c r="P45" s="17"/>
      <c r="Q45" s="17"/>
      <c r="R45" s="55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</row>
    <row r="46" spans="1:80" s="2" customFormat="1">
      <c r="A46"/>
      <c r="B46" s="68" t="s">
        <v>150</v>
      </c>
      <c r="C46" s="66"/>
      <c r="D46" s="66"/>
      <c r="E46" s="66"/>
      <c r="F46" s="67"/>
      <c r="J46" s="3"/>
      <c r="K46" s="1"/>
      <c r="L46" s="1"/>
      <c r="M46" s="1"/>
      <c r="N46" s="17"/>
      <c r="O46" s="17"/>
      <c r="P46" s="17"/>
      <c r="Q46" s="17"/>
      <c r="R46" s="55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</row>
    <row r="47" spans="1:80" s="2" customFormat="1">
      <c r="A47"/>
      <c r="B47" s="68" t="s">
        <v>151</v>
      </c>
      <c r="C47" s="66"/>
      <c r="D47" s="66"/>
      <c r="E47" s="66"/>
      <c r="F47" s="67"/>
      <c r="J47" s="3"/>
      <c r="K47" s="1"/>
      <c r="L47" s="1"/>
      <c r="M47" s="1"/>
      <c r="N47" s="17"/>
      <c r="O47" s="17"/>
      <c r="P47" s="17"/>
      <c r="Q47" s="17"/>
      <c r="R47" s="55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</row>
    <row r="48" spans="1:80" s="2" customFormat="1">
      <c r="A48"/>
      <c r="B48" s="68" t="s">
        <v>152</v>
      </c>
      <c r="C48" s="66"/>
      <c r="D48" s="66"/>
      <c r="E48" s="66"/>
      <c r="F48" s="67"/>
      <c r="J48" s="3"/>
      <c r="K48" s="1"/>
      <c r="L48" s="1"/>
      <c r="M48" s="1"/>
      <c r="N48" s="17"/>
      <c r="O48" s="17"/>
      <c r="P48" s="17"/>
      <c r="Q48" s="17"/>
      <c r="R48" s="55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</row>
    <row r="49" spans="1:80" s="2" customFormat="1">
      <c r="A49"/>
      <c r="B49" s="68" t="s">
        <v>153</v>
      </c>
      <c r="C49" s="66"/>
      <c r="D49" s="66"/>
      <c r="E49" s="66"/>
      <c r="F49" s="67"/>
      <c r="J49" s="3"/>
      <c r="K49" s="1"/>
      <c r="L49" s="1"/>
      <c r="M49" s="1"/>
      <c r="N49" s="17"/>
      <c r="O49" s="17"/>
      <c r="P49" s="17"/>
      <c r="Q49" s="17"/>
      <c r="R49" s="55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</row>
    <row r="50" spans="1:80" s="2" customFormat="1">
      <c r="A50"/>
      <c r="B50" s="68" t="s">
        <v>154</v>
      </c>
      <c r="C50" s="66"/>
      <c r="D50" s="66"/>
      <c r="E50" s="66"/>
      <c r="F50" s="67"/>
      <c r="J50" s="3"/>
      <c r="K50" s="1"/>
      <c r="L50" s="1"/>
      <c r="M50" s="1"/>
      <c r="N50" s="17"/>
      <c r="O50" s="17"/>
      <c r="P50" s="17"/>
      <c r="Q50" s="17"/>
      <c r="R50" s="55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</row>
    <row r="51" spans="1:80" s="2" customFormat="1">
      <c r="A51"/>
      <c r="B51" s="68"/>
      <c r="C51" s="66"/>
      <c r="D51" s="66"/>
      <c r="E51" s="66"/>
      <c r="F51" s="67"/>
      <c r="J51" s="3"/>
      <c r="K51" s="1"/>
      <c r="L51" s="1"/>
      <c r="M51" s="1"/>
      <c r="N51" s="17"/>
      <c r="O51" s="17"/>
      <c r="P51" s="17"/>
      <c r="Q51" s="17"/>
      <c r="R51" s="55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1:80">
      <c r="B52" s="69" t="s">
        <v>125</v>
      </c>
      <c r="C52" s="70"/>
      <c r="D52" s="66"/>
      <c r="E52" s="66"/>
      <c r="F52" s="67"/>
    </row>
    <row r="53" spans="1:80">
      <c r="B53" s="71" t="s">
        <v>126</v>
      </c>
      <c r="C53" s="72"/>
      <c r="D53" s="66"/>
      <c r="E53" s="66"/>
      <c r="F53" s="67"/>
    </row>
    <row r="54" spans="1:80">
      <c r="B54" s="71" t="s">
        <v>127</v>
      </c>
      <c r="C54" s="72"/>
      <c r="D54" s="66"/>
      <c r="E54" s="66"/>
      <c r="F54" s="67"/>
    </row>
    <row r="55" spans="1:80">
      <c r="B55" s="71" t="s">
        <v>128</v>
      </c>
      <c r="C55" s="72"/>
      <c r="D55" s="66"/>
      <c r="E55" s="66"/>
      <c r="F55" s="67"/>
    </row>
    <row r="56" spans="1:80">
      <c r="B56" s="71" t="s">
        <v>129</v>
      </c>
      <c r="C56" s="72"/>
      <c r="D56" s="66"/>
      <c r="E56" s="66"/>
      <c r="F56" s="67"/>
    </row>
    <row r="57" spans="1:80">
      <c r="B57" s="71" t="s">
        <v>130</v>
      </c>
      <c r="C57" s="72"/>
      <c r="D57" s="66"/>
      <c r="E57" s="66"/>
      <c r="F57" s="67"/>
    </row>
    <row r="58" spans="1:80">
      <c r="B58" s="71" t="s">
        <v>131</v>
      </c>
      <c r="C58" s="72"/>
      <c r="D58" s="66"/>
      <c r="E58" s="66"/>
      <c r="F58" s="67"/>
    </row>
    <row r="59" spans="1:80">
      <c r="B59" s="71" t="s">
        <v>132</v>
      </c>
      <c r="C59" s="72"/>
      <c r="D59" s="66"/>
      <c r="E59" s="66"/>
      <c r="F59" s="67"/>
    </row>
    <row r="60" spans="1:80">
      <c r="B60" s="71" t="s">
        <v>133</v>
      </c>
      <c r="C60" s="72"/>
      <c r="D60" s="66"/>
      <c r="E60" s="66"/>
      <c r="F60" s="67"/>
    </row>
    <row r="61" spans="1:80">
      <c r="B61" s="71" t="s">
        <v>134</v>
      </c>
      <c r="C61" s="72"/>
      <c r="D61" s="66"/>
      <c r="E61" s="66"/>
      <c r="F61" s="67"/>
    </row>
    <row r="62" spans="1:80" ht="17.25" thickBot="1">
      <c r="B62" s="73" t="s">
        <v>135</v>
      </c>
      <c r="C62" s="74"/>
      <c r="D62" s="75"/>
      <c r="E62" s="76"/>
      <c r="F62" s="77"/>
    </row>
  </sheetData>
  <mergeCells count="29">
    <mergeCell ref="C25:D25"/>
    <mergeCell ref="C26:F26"/>
    <mergeCell ref="C27:D27"/>
    <mergeCell ref="C29:F29"/>
    <mergeCell ref="Q1:S1"/>
    <mergeCell ref="Q2:S2"/>
    <mergeCell ref="E1:G1"/>
    <mergeCell ref="E2:G2"/>
    <mergeCell ref="M1:N1"/>
    <mergeCell ref="M2:N2"/>
    <mergeCell ref="F5:F8"/>
    <mergeCell ref="K5:K8"/>
    <mergeCell ref="G5:G8"/>
    <mergeCell ref="H5:H8"/>
    <mergeCell ref="J5:J8"/>
    <mergeCell ref="I5:I8"/>
    <mergeCell ref="A5:A8"/>
    <mergeCell ref="B5:B8"/>
    <mergeCell ref="C5:C8"/>
    <mergeCell ref="D5:D8"/>
    <mergeCell ref="E5:E8"/>
    <mergeCell ref="L5:L8"/>
    <mergeCell ref="Q5:Q8"/>
    <mergeCell ref="R5:R8"/>
    <mergeCell ref="S5:S8"/>
    <mergeCell ref="M5:M8"/>
    <mergeCell ref="P5:P8"/>
    <mergeCell ref="N5:N8"/>
    <mergeCell ref="O5:O8"/>
  </mergeCells>
  <conditionalFormatting sqref="U9:CB19">
    <cfRule type="expression" dxfId="16" priority="217">
      <formula>PercentComplete</formula>
    </cfRule>
    <cfRule type="expression" dxfId="15" priority="219">
      <formula>PercentCompleteBeyond</formula>
    </cfRule>
    <cfRule type="expression" dxfId="14" priority="220">
      <formula>Actual</formula>
    </cfRule>
    <cfRule type="expression" dxfId="13" priority="221">
      <formula>ActualBeyond</formula>
    </cfRule>
    <cfRule type="expression" dxfId="12" priority="222">
      <formula>Plan</formula>
    </cfRule>
    <cfRule type="expression" dxfId="11" priority="223">
      <formula>U$8=period_selected</formula>
    </cfRule>
    <cfRule type="expression" dxfId="10" priority="225">
      <formula>MOD(COLUMN(),2)</formula>
    </cfRule>
    <cfRule type="expression" dxfId="9" priority="226">
      <formula>MOD(COLUMN(),2)=0</formula>
    </cfRule>
  </conditionalFormatting>
  <conditionalFormatting sqref="U8:CB8">
    <cfRule type="expression" dxfId="8" priority="224">
      <formula>U$8=period_selected</formula>
    </cfRule>
  </conditionalFormatting>
  <conditionalFormatting sqref="U20:CB22">
    <cfRule type="expression" dxfId="7" priority="57">
      <formula>PercentComplete</formula>
    </cfRule>
    <cfRule type="expression" dxfId="6" priority="58">
      <formula>PercentCompleteBeyond</formula>
    </cfRule>
    <cfRule type="expression" dxfId="5" priority="59">
      <formula>Actual</formula>
    </cfRule>
    <cfRule type="expression" dxfId="4" priority="60">
      <formula>ActualBeyond</formula>
    </cfRule>
    <cfRule type="expression" dxfId="3" priority="61">
      <formula>Plan</formula>
    </cfRule>
    <cfRule type="expression" dxfId="2" priority="62">
      <formula>U$8=period_selected</formula>
    </cfRule>
    <cfRule type="expression" dxfId="1" priority="63">
      <formula>MOD(COLUMN(),2)</formula>
    </cfRule>
    <cfRule type="expression" dxfId="0" priority="64">
      <formula>MOD(COLUMN(),2)=0</formula>
    </cfRule>
  </conditionalFormatting>
  <dataValidations xWindow="1209" yWindow="584" count="9">
    <dataValidation allowBlank="1" showInputMessage="1" showErrorMessage="1" prompt="Masukkan urutan langkah dari Operating Plan / Activity" sqref="A9:A22"/>
    <dataValidation allowBlank="1" showInputMessage="1" showErrorMessage="1" prompt=" Susun operating plan paling efektif dan efisien yang akan digunakan untuk pengiriman kargo dan dijelaskan dalam bentuk activity list." sqref="B9:B22"/>
    <dataValidation allowBlank="1" showInputMessage="1" showErrorMessage="1" prompt=" Masukkan lokasi untuk tiap operating plan / activity." sqref="C9:C22"/>
    <dataValidation allowBlank="1" showInputMessage="1" showErrorMessage="1" prompt="Tambahan informasi untuk setiap component  cost yang dipilih" sqref="F9:F22"/>
    <dataValidation allowBlank="1" showInputMessage="1" showErrorMessage="1" prompt="Masukkan Nilai dari tiap komponen biaya." sqref="G9:G22"/>
    <dataValidation allowBlank="1" showInputMessage="1" showErrorMessage="1" prompt="Tentukan banyaknya Qty untuk tiap komponen biaya." sqref="H9:I22"/>
    <dataValidation allowBlank="1" showInputMessage="1" showErrorMessage="1" prompt="Tentukan jenis UOM untuk tiap komponen biaya." sqref="J9:J22"/>
    <dataValidation allowBlank="1" showInputMessage="1" showErrorMessage="1" prompt="Ratio Component cost dengan total amount CBU" sqref="K9:K22"/>
    <dataValidation allowBlank="1" showInputMessage="1" showErrorMessage="1" prompt="Cost Amount untuk setiap Component Cost." sqref="L9:L22"/>
  </dataValidations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pinner 1">
              <controlPr defaultSize="0" print="0" autoPict="0" altText="Period Highlight Spin Control">
                <anchor moveWithCells="1">
                  <from>
                    <xdr:col>26</xdr:col>
                    <xdr:colOff>66675</xdr:colOff>
                    <xdr:row>0</xdr:row>
                    <xdr:rowOff>28575</xdr:rowOff>
                  </from>
                  <to>
                    <xdr:col>26</xdr:col>
                    <xdr:colOff>200025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1209" yWindow="584" count="5">
        <x14:dataValidation type="list" allowBlank="1" showInputMessage="1" showErrorMessage="1" prompt="Tentukan komponen biaya apa saya yang dibutuhkan untuk setiap activity.">
          <x14:formula1>
            <xm:f>OFFSET(Master!$C$1,MATCH(D9,Master!$C:$C,0)-1,1,COUNTIF(Master!$C:$C,D9),1)</xm:f>
          </x14:formula1>
          <xm:sqref>E9 E18:E22</xm:sqref>
        </x14:dataValidation>
        <x14:dataValidation type="list" allowBlank="1" showInputMessage="1" showErrorMessage="1" prompt="Pilih jenis kategori komponen biaya yang dibutuhkan untuk setiap langkah operating plan / activity.">
          <x14:formula1>
            <xm:f>OFFSET([2]Master!#REF!,1,0,COUNTA([2]Master!#REF!)-1,1)</xm:f>
          </x14:formula1>
          <xm:sqref>D10:D17</xm:sqref>
        </x14:dataValidation>
        <x14:dataValidation type="list" allowBlank="1" showInputMessage="1" showErrorMessage="1" prompt="Tentukan komponen biaya apa saya yang dibutuhkan untuk setiap activity.">
          <x14:formula1>
            <xm:f>OFFSET([2]Master!#REF!,MATCH(D10,[2]Master!#REF!,0)-1,1,COUNTIF([2]Master!#REF!,D10),1)</xm:f>
          </x14:formula1>
          <xm:sqref>E10:E17</xm:sqref>
        </x14:dataValidation>
        <x14:dataValidation type="list" allowBlank="1" showInputMessage="1" showErrorMessage="1" prompt="Pilih jenis kategori komponen biaya yang dibutuhkan untuk setiap langkah operating plan / activity.">
          <x14:formula1>
            <xm:f>OFFSET(Master!$A$1,1,0,COUNTA(Master!A:A)-1,1)</xm:f>
          </x14:formula1>
          <xm:sqref>D18:D22</xm:sqref>
        </x14:dataValidation>
        <x14:dataValidation type="list" allowBlank="1" showInputMessage="1" showErrorMessage="1" prompt="Pilih jenis kategori komponen biaya yang dibutuhkan untuk setiap langkah operating plan / activity.">
          <x14:formula1>
            <xm:f>OFFSET(Master!$A$1,1,0,COUNTA(Master!A:A)-1,1)</xm:f>
          </x14:formula1>
          <xm:sqref>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U32"/>
  <sheetViews>
    <sheetView tabSelected="1" topLeftCell="E1" zoomScale="80" zoomScaleNormal="80" workbookViewId="0">
      <selection activeCell="H11" sqref="H11"/>
    </sheetView>
  </sheetViews>
  <sheetFormatPr defaultRowHeight="14.25"/>
  <cols>
    <col min="4" max="4" width="59" bestFit="1" customWidth="1"/>
    <col min="5" max="5" width="4.5" customWidth="1"/>
    <col min="6" max="6" width="5.375" customWidth="1"/>
    <col min="7" max="36" width="4.625" customWidth="1"/>
    <col min="37" max="42" width="5" customWidth="1"/>
    <col min="43" max="48" width="4.625" customWidth="1"/>
  </cols>
  <sheetData>
    <row r="3" spans="2:47" ht="15" thickBot="1"/>
    <row r="4" spans="2:47" ht="16.5" thickBot="1">
      <c r="B4" s="208" t="s">
        <v>190</v>
      </c>
      <c r="C4" s="209"/>
      <c r="D4" s="212" t="s">
        <v>191</v>
      </c>
      <c r="E4" s="209" t="s">
        <v>192</v>
      </c>
      <c r="F4" s="214"/>
      <c r="G4" s="231" t="s">
        <v>209</v>
      </c>
      <c r="H4" s="232"/>
      <c r="I4" s="232"/>
      <c r="J4" s="232"/>
      <c r="K4" s="233"/>
      <c r="L4" s="232" t="s">
        <v>210</v>
      </c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22" t="s">
        <v>216</v>
      </c>
      <c r="AR4" s="223"/>
      <c r="AS4" s="223"/>
      <c r="AT4" s="223"/>
      <c r="AU4" s="224"/>
    </row>
    <row r="5" spans="2:47" ht="16.5" thickBot="1">
      <c r="B5" s="210"/>
      <c r="C5" s="211"/>
      <c r="D5" s="213"/>
      <c r="E5" s="211"/>
      <c r="F5" s="215"/>
      <c r="G5" s="127">
        <v>26</v>
      </c>
      <c r="H5" s="128">
        <f>G5+1</f>
        <v>27</v>
      </c>
      <c r="I5" s="128">
        <f t="shared" ref="I5:AK5" si="0">H5+1</f>
        <v>28</v>
      </c>
      <c r="J5" s="128">
        <f t="shared" si="0"/>
        <v>29</v>
      </c>
      <c r="K5" s="129">
        <f t="shared" si="0"/>
        <v>30</v>
      </c>
      <c r="L5" s="148">
        <v>1</v>
      </c>
      <c r="M5" s="128">
        <f t="shared" si="0"/>
        <v>2</v>
      </c>
      <c r="N5" s="128">
        <f t="shared" si="0"/>
        <v>3</v>
      </c>
      <c r="O5" s="128">
        <f t="shared" si="0"/>
        <v>4</v>
      </c>
      <c r="P5" s="128">
        <f t="shared" si="0"/>
        <v>5</v>
      </c>
      <c r="Q5" s="128">
        <f t="shared" si="0"/>
        <v>6</v>
      </c>
      <c r="R5" s="128">
        <f t="shared" si="0"/>
        <v>7</v>
      </c>
      <c r="S5" s="128">
        <f t="shared" si="0"/>
        <v>8</v>
      </c>
      <c r="T5" s="128">
        <f t="shared" si="0"/>
        <v>9</v>
      </c>
      <c r="U5" s="128">
        <f t="shared" si="0"/>
        <v>10</v>
      </c>
      <c r="V5" s="128">
        <f t="shared" si="0"/>
        <v>11</v>
      </c>
      <c r="W5" s="128">
        <f t="shared" si="0"/>
        <v>12</v>
      </c>
      <c r="X5" s="128">
        <f t="shared" si="0"/>
        <v>13</v>
      </c>
      <c r="Y5" s="128">
        <f t="shared" si="0"/>
        <v>14</v>
      </c>
      <c r="Z5" s="128">
        <f t="shared" si="0"/>
        <v>15</v>
      </c>
      <c r="AA5" s="128">
        <f t="shared" si="0"/>
        <v>16</v>
      </c>
      <c r="AB5" s="128">
        <f t="shared" si="0"/>
        <v>17</v>
      </c>
      <c r="AC5" s="128">
        <f t="shared" si="0"/>
        <v>18</v>
      </c>
      <c r="AD5" s="128">
        <f t="shared" si="0"/>
        <v>19</v>
      </c>
      <c r="AE5" s="128">
        <f t="shared" si="0"/>
        <v>20</v>
      </c>
      <c r="AF5" s="128">
        <f t="shared" si="0"/>
        <v>21</v>
      </c>
      <c r="AG5" s="128">
        <f t="shared" si="0"/>
        <v>22</v>
      </c>
      <c r="AH5" s="128">
        <f t="shared" si="0"/>
        <v>23</v>
      </c>
      <c r="AI5" s="128">
        <f t="shared" si="0"/>
        <v>24</v>
      </c>
      <c r="AJ5" s="128">
        <f t="shared" si="0"/>
        <v>25</v>
      </c>
      <c r="AK5" s="129">
        <f t="shared" si="0"/>
        <v>26</v>
      </c>
      <c r="AL5" s="129">
        <f t="shared" ref="AL5" si="1">AK5+1</f>
        <v>27</v>
      </c>
      <c r="AM5" s="129">
        <f t="shared" ref="AM5" si="2">AL5+1</f>
        <v>28</v>
      </c>
      <c r="AN5" s="129">
        <f t="shared" ref="AN5" si="3">AM5+1</f>
        <v>29</v>
      </c>
      <c r="AO5" s="129">
        <f t="shared" ref="AO5" si="4">AN5+1</f>
        <v>30</v>
      </c>
      <c r="AP5" s="168">
        <f t="shared" ref="AP5" si="5">AO5+1</f>
        <v>31</v>
      </c>
      <c r="AQ5" s="169">
        <v>1</v>
      </c>
      <c r="AR5" s="164">
        <f t="shared" ref="AR5" si="6">AQ5+1</f>
        <v>2</v>
      </c>
      <c r="AS5" s="164">
        <f t="shared" ref="AS5" si="7">AR5+1</f>
        <v>3</v>
      </c>
      <c r="AT5" s="164">
        <f t="shared" ref="AT5" si="8">AS5+1</f>
        <v>4</v>
      </c>
      <c r="AU5" s="164">
        <f t="shared" ref="AU5" si="9">AT5+1</f>
        <v>5</v>
      </c>
    </row>
    <row r="6" spans="2:47" ht="15.75">
      <c r="B6" s="216" t="s">
        <v>217</v>
      </c>
      <c r="C6" s="217"/>
      <c r="D6" s="130" t="s">
        <v>211</v>
      </c>
      <c r="E6" s="228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229"/>
      <c r="AT6" s="229"/>
      <c r="AU6" s="230"/>
    </row>
    <row r="7" spans="2:47" ht="15.75">
      <c r="B7" s="216"/>
      <c r="C7" s="217"/>
      <c r="D7" s="115" t="s">
        <v>193</v>
      </c>
      <c r="E7" s="113">
        <v>1</v>
      </c>
      <c r="F7" s="124" t="s">
        <v>192</v>
      </c>
      <c r="G7" s="125"/>
      <c r="H7" s="113"/>
      <c r="I7" s="116"/>
      <c r="J7" s="116"/>
      <c r="K7" s="152"/>
      <c r="L7" s="149"/>
      <c r="M7" s="116"/>
      <c r="N7" s="116"/>
      <c r="O7" s="116"/>
      <c r="P7" s="116"/>
      <c r="Q7" s="114"/>
      <c r="R7" s="114"/>
      <c r="S7" s="114"/>
      <c r="T7" s="114"/>
      <c r="U7" s="117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62"/>
      <c r="AQ7" s="166"/>
      <c r="AR7" s="165"/>
      <c r="AS7" s="165"/>
      <c r="AT7" s="165"/>
      <c r="AU7" s="167"/>
    </row>
    <row r="8" spans="2:47" ht="15.75">
      <c r="B8" s="216"/>
      <c r="C8" s="217"/>
      <c r="D8" s="130" t="s">
        <v>212</v>
      </c>
      <c r="E8" s="219"/>
      <c r="F8" s="220"/>
      <c r="G8" s="220"/>
      <c r="H8" s="220"/>
      <c r="I8" s="220"/>
      <c r="J8" s="220"/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  <c r="AS8" s="220"/>
      <c r="AT8" s="220"/>
      <c r="AU8" s="221"/>
    </row>
    <row r="9" spans="2:47" ht="15.75">
      <c r="B9" s="216"/>
      <c r="C9" s="217"/>
      <c r="D9" s="115" t="s">
        <v>194</v>
      </c>
      <c r="E9" s="113">
        <v>19</v>
      </c>
      <c r="F9" s="124" t="s">
        <v>192</v>
      </c>
      <c r="G9" s="172"/>
      <c r="H9" s="118"/>
      <c r="I9" s="118"/>
      <c r="J9" s="118"/>
      <c r="K9" s="153"/>
      <c r="L9" s="150"/>
      <c r="M9" s="118"/>
      <c r="N9" s="118"/>
      <c r="O9" s="118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62"/>
      <c r="AQ9" s="166"/>
      <c r="AR9" s="165"/>
      <c r="AS9" s="165"/>
      <c r="AT9" s="165"/>
      <c r="AU9" s="167"/>
    </row>
    <row r="10" spans="2:47" ht="15.75">
      <c r="B10" s="216"/>
      <c r="C10" s="217"/>
      <c r="D10" s="115" t="s">
        <v>195</v>
      </c>
      <c r="E10" s="113">
        <v>15</v>
      </c>
      <c r="F10" s="124" t="s">
        <v>192</v>
      </c>
      <c r="G10" s="172"/>
      <c r="H10" s="118"/>
      <c r="I10" s="118"/>
      <c r="J10" s="118"/>
      <c r="K10" s="153"/>
      <c r="L10" s="150"/>
      <c r="M10" s="118"/>
      <c r="N10" s="118"/>
      <c r="O10" s="118"/>
      <c r="P10" s="119"/>
      <c r="Q10" s="119"/>
      <c r="R10" s="119"/>
      <c r="S10" s="119"/>
      <c r="T10" s="119"/>
      <c r="U10" s="119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62"/>
      <c r="AQ10" s="166"/>
      <c r="AR10" s="165"/>
      <c r="AS10" s="165"/>
      <c r="AT10" s="165"/>
      <c r="AU10" s="167"/>
    </row>
    <row r="11" spans="2:47" ht="15.75">
      <c r="B11" s="216"/>
      <c r="C11" s="217"/>
      <c r="D11" s="115" t="s">
        <v>196</v>
      </c>
      <c r="E11" s="113">
        <v>15</v>
      </c>
      <c r="F11" s="124" t="s">
        <v>192</v>
      </c>
      <c r="G11" s="172"/>
      <c r="H11" s="118"/>
      <c r="I11" s="118"/>
      <c r="J11" s="118"/>
      <c r="K11" s="153"/>
      <c r="L11" s="150"/>
      <c r="M11" s="118"/>
      <c r="N11" s="118"/>
      <c r="O11" s="118"/>
      <c r="P11" s="119"/>
      <c r="Q11" s="119"/>
      <c r="R11" s="119"/>
      <c r="S11" s="119"/>
      <c r="T11" s="119"/>
      <c r="U11" s="119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62"/>
      <c r="AQ11" s="166"/>
      <c r="AR11" s="165"/>
      <c r="AS11" s="165"/>
      <c r="AT11" s="165"/>
      <c r="AU11" s="167"/>
    </row>
    <row r="12" spans="2:47" ht="15.75">
      <c r="B12" s="218"/>
      <c r="C12" s="217"/>
      <c r="D12" s="120" t="s">
        <v>197</v>
      </c>
      <c r="E12" s="113">
        <v>15</v>
      </c>
      <c r="F12" s="124" t="s">
        <v>192</v>
      </c>
      <c r="G12" s="172"/>
      <c r="H12" s="118"/>
      <c r="I12" s="118"/>
      <c r="J12" s="118"/>
      <c r="K12" s="153"/>
      <c r="L12" s="150"/>
      <c r="M12" s="118"/>
      <c r="N12" s="118"/>
      <c r="O12" s="118"/>
      <c r="P12" s="119"/>
      <c r="Q12" s="119"/>
      <c r="R12" s="119"/>
      <c r="S12" s="119"/>
      <c r="T12" s="119"/>
      <c r="U12" s="119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62"/>
      <c r="AQ12" s="166"/>
      <c r="AR12" s="165"/>
      <c r="AS12" s="165"/>
      <c r="AT12" s="165"/>
      <c r="AU12" s="167"/>
    </row>
    <row r="13" spans="2:47" ht="15.75">
      <c r="B13" s="218"/>
      <c r="C13" s="217"/>
      <c r="D13" s="120" t="s">
        <v>197</v>
      </c>
      <c r="E13" s="113">
        <v>15</v>
      </c>
      <c r="F13" s="124" t="s">
        <v>192</v>
      </c>
      <c r="G13" s="172"/>
      <c r="H13" s="118"/>
      <c r="I13" s="118"/>
      <c r="J13" s="118"/>
      <c r="K13" s="153"/>
      <c r="L13" s="150"/>
      <c r="M13" s="118"/>
      <c r="N13" s="118"/>
      <c r="O13" s="118"/>
      <c r="P13" s="119"/>
      <c r="Q13" s="119"/>
      <c r="R13" s="119"/>
      <c r="S13" s="119"/>
      <c r="T13" s="119"/>
      <c r="U13" s="161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62"/>
      <c r="AQ13" s="166"/>
      <c r="AR13" s="165"/>
      <c r="AS13" s="165"/>
      <c r="AT13" s="165"/>
      <c r="AU13" s="167"/>
    </row>
    <row r="14" spans="2:47" ht="15.75">
      <c r="B14" s="218"/>
      <c r="C14" s="217"/>
      <c r="D14" s="130" t="s">
        <v>213</v>
      </c>
      <c r="E14" s="219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0"/>
      <c r="AE14" s="220"/>
      <c r="AF14" s="220"/>
      <c r="AG14" s="220"/>
      <c r="AH14" s="220"/>
      <c r="AI14" s="220"/>
      <c r="AJ14" s="220"/>
      <c r="AK14" s="220"/>
      <c r="AL14" s="220"/>
      <c r="AM14" s="220"/>
      <c r="AN14" s="220"/>
      <c r="AO14" s="220"/>
      <c r="AP14" s="220"/>
      <c r="AQ14" s="220"/>
      <c r="AR14" s="220"/>
      <c r="AS14" s="220"/>
      <c r="AT14" s="220"/>
      <c r="AU14" s="221"/>
    </row>
    <row r="15" spans="2:47" ht="15.75">
      <c r="B15" s="218"/>
      <c r="C15" s="217"/>
      <c r="D15" s="157" t="s">
        <v>214</v>
      </c>
      <c r="E15" s="113">
        <v>15</v>
      </c>
      <c r="F15" s="124" t="s">
        <v>192</v>
      </c>
      <c r="G15" s="158"/>
      <c r="H15" s="118"/>
      <c r="I15" s="118"/>
      <c r="J15" s="153"/>
      <c r="K15" s="150"/>
      <c r="L15" s="118"/>
      <c r="M15" s="118"/>
      <c r="N15" s="118"/>
      <c r="O15" s="119"/>
      <c r="P15" s="119"/>
      <c r="Q15" s="119"/>
      <c r="R15" s="119"/>
      <c r="S15" s="119"/>
      <c r="T15" s="119"/>
      <c r="U15" s="119"/>
      <c r="V15" s="119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62"/>
      <c r="AQ15" s="166"/>
      <c r="AR15" s="165"/>
      <c r="AS15" s="165"/>
      <c r="AT15" s="165"/>
      <c r="AU15" s="167"/>
    </row>
    <row r="16" spans="2:47" ht="15.75">
      <c r="B16" s="218"/>
      <c r="C16" s="217"/>
      <c r="D16" s="130" t="s">
        <v>215</v>
      </c>
      <c r="E16" s="219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  <c r="AA16" s="220"/>
      <c r="AB16" s="220"/>
      <c r="AC16" s="220"/>
      <c r="AD16" s="220"/>
      <c r="AE16" s="220"/>
      <c r="AF16" s="220"/>
      <c r="AG16" s="220"/>
      <c r="AH16" s="220"/>
      <c r="AI16" s="220"/>
      <c r="AJ16" s="220"/>
      <c r="AK16" s="220"/>
      <c r="AL16" s="220"/>
      <c r="AM16" s="220"/>
      <c r="AN16" s="220"/>
      <c r="AO16" s="220"/>
      <c r="AP16" s="220"/>
      <c r="AQ16" s="220"/>
      <c r="AR16" s="220"/>
      <c r="AS16" s="220"/>
      <c r="AT16" s="220"/>
      <c r="AU16" s="221"/>
    </row>
    <row r="17" spans="2:47" ht="15.75">
      <c r="B17" s="218"/>
      <c r="C17" s="217"/>
      <c r="D17" s="115" t="s">
        <v>194</v>
      </c>
      <c r="E17" s="113">
        <v>19</v>
      </c>
      <c r="F17" s="124" t="s">
        <v>192</v>
      </c>
      <c r="G17" s="126"/>
      <c r="H17" s="159"/>
      <c r="I17" s="159"/>
      <c r="J17" s="118"/>
      <c r="K17" s="118"/>
      <c r="L17" s="118"/>
      <c r="M17" s="119"/>
      <c r="N17" s="119"/>
      <c r="O17" s="119"/>
      <c r="P17" s="119"/>
      <c r="Q17" s="119"/>
      <c r="R17" s="161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62"/>
      <c r="AQ17" s="166"/>
      <c r="AR17" s="165"/>
      <c r="AS17" s="165"/>
      <c r="AT17" s="165"/>
      <c r="AU17" s="167"/>
    </row>
    <row r="18" spans="2:47" ht="15.75">
      <c r="B18" s="218"/>
      <c r="C18" s="217"/>
      <c r="D18" s="115" t="s">
        <v>195</v>
      </c>
      <c r="E18" s="113">
        <v>15</v>
      </c>
      <c r="F18" s="124" t="s">
        <v>192</v>
      </c>
      <c r="G18" s="126"/>
      <c r="H18" s="159"/>
      <c r="I18" s="159"/>
      <c r="J18" s="118"/>
      <c r="K18" s="118"/>
      <c r="L18" s="118"/>
      <c r="M18" s="119"/>
      <c r="N18" s="119"/>
      <c r="O18" s="119"/>
      <c r="P18" s="119"/>
      <c r="Q18" s="119"/>
      <c r="R18" s="161"/>
      <c r="S18" s="119"/>
      <c r="T18" s="119"/>
      <c r="U18" s="119"/>
      <c r="V18" s="119"/>
      <c r="W18" s="119"/>
      <c r="X18" s="119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62"/>
      <c r="AQ18" s="166"/>
      <c r="AR18" s="165"/>
      <c r="AS18" s="165"/>
      <c r="AT18" s="165"/>
      <c r="AU18" s="167"/>
    </row>
    <row r="19" spans="2:47" ht="15.75">
      <c r="B19" s="218"/>
      <c r="C19" s="217"/>
      <c r="D19" s="115" t="s">
        <v>196</v>
      </c>
      <c r="E19" s="113">
        <v>15</v>
      </c>
      <c r="F19" s="124" t="s">
        <v>192</v>
      </c>
      <c r="G19" s="126"/>
      <c r="H19" s="159"/>
      <c r="I19" s="159"/>
      <c r="J19" s="118"/>
      <c r="K19" s="118"/>
      <c r="L19" s="118"/>
      <c r="M19" s="119"/>
      <c r="N19" s="119"/>
      <c r="O19" s="119"/>
      <c r="P19" s="119"/>
      <c r="Q19" s="119"/>
      <c r="R19" s="161"/>
      <c r="S19" s="119"/>
      <c r="T19" s="119"/>
      <c r="U19" s="119"/>
      <c r="V19" s="119"/>
      <c r="W19" s="119"/>
      <c r="X19" s="119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62"/>
      <c r="AQ19" s="166"/>
      <c r="AR19" s="165"/>
      <c r="AS19" s="165"/>
      <c r="AT19" s="165"/>
      <c r="AU19" s="167"/>
    </row>
    <row r="20" spans="2:47" ht="15.75">
      <c r="B20" s="218"/>
      <c r="C20" s="217"/>
      <c r="D20" s="120" t="s">
        <v>197</v>
      </c>
      <c r="E20" s="113">
        <v>15</v>
      </c>
      <c r="F20" s="124" t="s">
        <v>192</v>
      </c>
      <c r="G20" s="126"/>
      <c r="H20" s="159"/>
      <c r="I20" s="159"/>
      <c r="J20" s="118"/>
      <c r="K20" s="118"/>
      <c r="L20" s="118"/>
      <c r="M20" s="119"/>
      <c r="N20" s="119"/>
      <c r="O20" s="119"/>
      <c r="P20" s="119"/>
      <c r="Q20" s="119"/>
      <c r="R20" s="161"/>
      <c r="S20" s="119"/>
      <c r="T20" s="119"/>
      <c r="U20" s="119"/>
      <c r="V20" s="119"/>
      <c r="W20" s="119"/>
      <c r="X20" s="119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62"/>
      <c r="AQ20" s="166"/>
      <c r="AR20" s="165"/>
      <c r="AS20" s="165"/>
      <c r="AT20" s="165"/>
      <c r="AU20" s="167"/>
    </row>
    <row r="21" spans="2:47" ht="15.75">
      <c r="B21" s="218"/>
      <c r="C21" s="217"/>
      <c r="D21" s="120" t="s">
        <v>197</v>
      </c>
      <c r="E21" s="113">
        <v>15</v>
      </c>
      <c r="F21" s="124" t="s">
        <v>192</v>
      </c>
      <c r="G21" s="126"/>
      <c r="H21" s="159"/>
      <c r="I21" s="159"/>
      <c r="J21" s="118"/>
      <c r="K21" s="118"/>
      <c r="L21" s="118"/>
      <c r="M21" s="119"/>
      <c r="N21" s="119"/>
      <c r="O21" s="119"/>
      <c r="P21" s="119"/>
      <c r="Q21" s="119"/>
      <c r="R21" s="161"/>
      <c r="S21" s="119"/>
      <c r="T21" s="119"/>
      <c r="U21" s="119"/>
      <c r="V21" s="119"/>
      <c r="W21" s="119"/>
      <c r="X21" s="119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62"/>
      <c r="AQ21" s="166"/>
      <c r="AR21" s="165"/>
      <c r="AS21" s="165"/>
      <c r="AT21" s="165"/>
      <c r="AU21" s="167"/>
    </row>
    <row r="22" spans="2:47" ht="15.75">
      <c r="B22" s="218"/>
      <c r="C22" s="217"/>
      <c r="D22" s="130" t="s">
        <v>239</v>
      </c>
      <c r="E22" s="219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20"/>
      <c r="AE22" s="220"/>
      <c r="AF22" s="220"/>
      <c r="AG22" s="220"/>
      <c r="AH22" s="220"/>
      <c r="AI22" s="220"/>
      <c r="AJ22" s="220"/>
      <c r="AK22" s="220"/>
      <c r="AL22" s="220"/>
      <c r="AM22" s="220"/>
      <c r="AN22" s="220"/>
      <c r="AO22" s="220"/>
      <c r="AP22" s="220"/>
      <c r="AQ22" s="220"/>
      <c r="AR22" s="220"/>
      <c r="AS22" s="220"/>
      <c r="AT22" s="220"/>
      <c r="AU22" s="221"/>
    </row>
    <row r="23" spans="2:47" ht="15.75">
      <c r="B23" s="218"/>
      <c r="C23" s="217"/>
      <c r="D23" s="157" t="s">
        <v>238</v>
      </c>
      <c r="E23" s="113">
        <v>15</v>
      </c>
      <c r="F23" s="171" t="s">
        <v>192</v>
      </c>
      <c r="G23" s="126"/>
      <c r="H23" s="159"/>
      <c r="I23" s="159"/>
      <c r="J23" s="118"/>
      <c r="K23" s="118"/>
      <c r="L23" s="153"/>
      <c r="M23" s="150"/>
      <c r="N23" s="118"/>
      <c r="O23" s="118"/>
      <c r="P23" s="118"/>
      <c r="Q23" s="119"/>
      <c r="R23" s="119"/>
      <c r="S23" s="119"/>
      <c r="T23" s="119"/>
      <c r="U23" s="119"/>
      <c r="V23" s="119"/>
      <c r="W23" s="119"/>
      <c r="X23" s="119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62"/>
      <c r="AQ23" s="166"/>
      <c r="AR23" s="165"/>
      <c r="AS23" s="165"/>
      <c r="AT23" s="165"/>
      <c r="AU23" s="167"/>
    </row>
    <row r="24" spans="2:47" ht="15.75">
      <c r="B24" s="218"/>
      <c r="C24" s="217"/>
      <c r="D24" s="130" t="s">
        <v>170</v>
      </c>
      <c r="E24" s="219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  <c r="AA24" s="220"/>
      <c r="AB24" s="220"/>
      <c r="AC24" s="220"/>
      <c r="AD24" s="220"/>
      <c r="AE24" s="220"/>
      <c r="AF24" s="220"/>
      <c r="AG24" s="220"/>
      <c r="AH24" s="220"/>
      <c r="AI24" s="220"/>
      <c r="AJ24" s="220"/>
      <c r="AK24" s="220"/>
      <c r="AL24" s="220"/>
      <c r="AM24" s="220"/>
      <c r="AN24" s="220"/>
      <c r="AO24" s="220"/>
      <c r="AP24" s="220"/>
      <c r="AQ24" s="220"/>
      <c r="AR24" s="220"/>
      <c r="AS24" s="220"/>
      <c r="AT24" s="220"/>
      <c r="AU24" s="221"/>
    </row>
    <row r="25" spans="2:47" ht="15.75">
      <c r="B25" s="218"/>
      <c r="C25" s="217"/>
      <c r="D25" s="120" t="s">
        <v>228</v>
      </c>
      <c r="E25" s="113">
        <v>3</v>
      </c>
      <c r="F25" s="124" t="s">
        <v>192</v>
      </c>
      <c r="G25" s="126"/>
      <c r="H25" s="116"/>
      <c r="I25" s="116"/>
      <c r="J25" s="116"/>
      <c r="K25" s="152"/>
      <c r="L25" s="149"/>
      <c r="M25" s="116"/>
      <c r="N25" s="116"/>
      <c r="O25" s="116"/>
      <c r="P25" s="116"/>
      <c r="Q25" s="122"/>
      <c r="R25" s="122"/>
      <c r="S25" s="122"/>
      <c r="T25" s="121"/>
      <c r="U25" s="121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62"/>
      <c r="AQ25" s="166"/>
      <c r="AR25" s="165"/>
      <c r="AS25" s="165"/>
      <c r="AT25" s="165"/>
      <c r="AU25" s="167"/>
    </row>
    <row r="26" spans="2:47" ht="15.75">
      <c r="B26" s="218"/>
      <c r="C26" s="217"/>
      <c r="D26" s="120" t="s">
        <v>200</v>
      </c>
      <c r="E26" s="113">
        <v>2</v>
      </c>
      <c r="F26" s="124" t="s">
        <v>192</v>
      </c>
      <c r="G26" s="126"/>
      <c r="H26" s="116"/>
      <c r="I26" s="116"/>
      <c r="J26" s="116"/>
      <c r="K26" s="152"/>
      <c r="L26" s="149"/>
      <c r="M26" s="116"/>
      <c r="N26" s="116"/>
      <c r="O26" s="116"/>
      <c r="P26" s="116"/>
      <c r="Q26" s="116"/>
      <c r="R26" s="116"/>
      <c r="S26" s="160"/>
      <c r="T26" s="123"/>
      <c r="U26" s="123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62"/>
      <c r="AQ26" s="166"/>
      <c r="AR26" s="165"/>
      <c r="AS26" s="165"/>
      <c r="AT26" s="165"/>
      <c r="AU26" s="167"/>
    </row>
    <row r="27" spans="2:47" ht="15.75">
      <c r="B27" s="218"/>
      <c r="C27" s="217"/>
      <c r="D27" s="120" t="s">
        <v>218</v>
      </c>
      <c r="E27" s="113">
        <v>6</v>
      </c>
      <c r="F27" s="124" t="s">
        <v>192</v>
      </c>
      <c r="G27" s="126"/>
      <c r="H27" s="116"/>
      <c r="I27" s="116"/>
      <c r="J27" s="116"/>
      <c r="K27" s="152"/>
      <c r="L27" s="149"/>
      <c r="M27" s="116"/>
      <c r="N27" s="116"/>
      <c r="O27" s="116"/>
      <c r="P27" s="114"/>
      <c r="Q27" s="114"/>
      <c r="R27" s="114"/>
      <c r="S27" s="114"/>
      <c r="T27" s="114"/>
      <c r="U27" s="177"/>
      <c r="V27" s="177"/>
      <c r="W27" s="177"/>
      <c r="X27" s="177"/>
      <c r="Y27" s="177"/>
      <c r="Z27" s="177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66"/>
      <c r="AR27" s="165"/>
      <c r="AS27" s="165"/>
      <c r="AT27" s="165"/>
      <c r="AU27" s="167"/>
    </row>
    <row r="28" spans="2:47" ht="15.75">
      <c r="B28" s="218"/>
      <c r="C28" s="217"/>
      <c r="D28" s="120" t="s">
        <v>219</v>
      </c>
      <c r="E28" s="132">
        <v>6</v>
      </c>
      <c r="F28" s="133" t="s">
        <v>192</v>
      </c>
      <c r="G28" s="134"/>
      <c r="H28" s="135"/>
      <c r="I28" s="135"/>
      <c r="J28" s="135"/>
      <c r="K28" s="173"/>
      <c r="L28" s="151"/>
      <c r="M28" s="135"/>
      <c r="N28" s="135"/>
      <c r="O28" s="135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77"/>
      <c r="AB28" s="177"/>
      <c r="AC28" s="177"/>
      <c r="AD28" s="177"/>
      <c r="AE28" s="177"/>
      <c r="AF28" s="177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74"/>
      <c r="AR28" s="175"/>
      <c r="AS28" s="175"/>
      <c r="AT28" s="175"/>
      <c r="AU28" s="176"/>
    </row>
    <row r="29" spans="2:47" ht="15.75">
      <c r="B29" s="218"/>
      <c r="C29" s="217"/>
      <c r="D29" s="120" t="s">
        <v>220</v>
      </c>
      <c r="E29" s="132">
        <v>6</v>
      </c>
      <c r="F29" s="133" t="s">
        <v>192</v>
      </c>
      <c r="G29" s="134"/>
      <c r="H29" s="135"/>
      <c r="I29" s="135"/>
      <c r="J29" s="135"/>
      <c r="K29" s="173"/>
      <c r="L29" s="151"/>
      <c r="M29" s="135"/>
      <c r="N29" s="135"/>
      <c r="O29" s="135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77"/>
      <c r="AH29" s="177"/>
      <c r="AI29" s="177"/>
      <c r="AJ29" s="177"/>
      <c r="AK29" s="177"/>
      <c r="AL29" s="177"/>
      <c r="AM29" s="136"/>
      <c r="AN29" s="136"/>
      <c r="AO29" s="136"/>
      <c r="AP29" s="136"/>
      <c r="AQ29" s="174"/>
      <c r="AR29" s="175"/>
      <c r="AS29" s="175"/>
      <c r="AT29" s="175"/>
      <c r="AU29" s="176"/>
    </row>
    <row r="30" spans="2:47" ht="15.75">
      <c r="B30" s="218"/>
      <c r="C30" s="217"/>
      <c r="D30" s="120" t="s">
        <v>221</v>
      </c>
      <c r="E30" s="132">
        <v>6</v>
      </c>
      <c r="F30" s="133" t="s">
        <v>192</v>
      </c>
      <c r="G30" s="134"/>
      <c r="H30" s="135"/>
      <c r="I30" s="135"/>
      <c r="J30" s="135"/>
      <c r="K30" s="173"/>
      <c r="L30" s="151"/>
      <c r="M30" s="135"/>
      <c r="N30" s="135"/>
      <c r="O30" s="135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77"/>
      <c r="AN30" s="177"/>
      <c r="AO30" s="177"/>
      <c r="AP30" s="177"/>
      <c r="AQ30" s="177"/>
      <c r="AR30" s="177"/>
      <c r="AS30" s="175"/>
      <c r="AT30" s="175"/>
      <c r="AU30" s="176"/>
    </row>
    <row r="31" spans="2:47" ht="16.5" thickBot="1">
      <c r="B31" s="218"/>
      <c r="C31" s="217"/>
      <c r="D31" s="131" t="s">
        <v>198</v>
      </c>
      <c r="E31" s="132">
        <v>3</v>
      </c>
      <c r="F31" s="133" t="s">
        <v>192</v>
      </c>
      <c r="G31" s="154"/>
      <c r="H31" s="155"/>
      <c r="I31" s="155"/>
      <c r="J31" s="155"/>
      <c r="K31" s="156"/>
      <c r="L31" s="151"/>
      <c r="M31" s="135"/>
      <c r="N31" s="135"/>
      <c r="O31" s="135"/>
      <c r="P31" s="136"/>
      <c r="Q31" s="136"/>
      <c r="R31" s="136"/>
      <c r="S31" s="136"/>
      <c r="T31" s="136"/>
      <c r="U31" s="136"/>
      <c r="V31" s="137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63"/>
      <c r="AQ31" s="163"/>
      <c r="AR31" s="163"/>
      <c r="AS31" s="170"/>
      <c r="AT31" s="170"/>
      <c r="AU31" s="170"/>
    </row>
    <row r="32" spans="2:47" ht="15.75" thickBot="1">
      <c r="B32" s="206"/>
      <c r="C32" s="207"/>
      <c r="D32" s="138" t="s">
        <v>199</v>
      </c>
      <c r="E32" s="139">
        <v>41</v>
      </c>
      <c r="F32" s="140" t="s">
        <v>192</v>
      </c>
      <c r="G32" s="225"/>
      <c r="H32" s="226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7"/>
    </row>
  </sheetData>
  <mergeCells count="15">
    <mergeCell ref="B32:C32"/>
    <mergeCell ref="B4:C5"/>
    <mergeCell ref="D4:D5"/>
    <mergeCell ref="E4:F5"/>
    <mergeCell ref="B6:C31"/>
    <mergeCell ref="E22:AU22"/>
    <mergeCell ref="AQ4:AU4"/>
    <mergeCell ref="G32:AU32"/>
    <mergeCell ref="E6:AU6"/>
    <mergeCell ref="E8:AU8"/>
    <mergeCell ref="E14:AU14"/>
    <mergeCell ref="E16:AU16"/>
    <mergeCell ref="E24:AU24"/>
    <mergeCell ref="G4:K4"/>
    <mergeCell ref="L4:AP4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G54" sqref="G54"/>
    </sheetView>
  </sheetViews>
  <sheetFormatPr defaultRowHeight="15"/>
  <cols>
    <col min="1" max="1" width="34.5" style="38" bestFit="1" customWidth="1"/>
    <col min="2" max="2" width="10.625" style="38" customWidth="1"/>
    <col min="3" max="3" width="32.125" style="38" customWidth="1"/>
    <col min="4" max="4" width="29.5" style="41" customWidth="1"/>
    <col min="5" max="16384" width="9" style="38"/>
  </cols>
  <sheetData>
    <row r="1" spans="1:4" ht="23.25">
      <c r="A1" s="39" t="s">
        <v>30</v>
      </c>
      <c r="B1" s="39"/>
      <c r="C1" s="39" t="s">
        <v>30</v>
      </c>
      <c r="D1" s="40" t="s">
        <v>31</v>
      </c>
    </row>
    <row r="2" spans="1:4">
      <c r="A2" s="43" t="s">
        <v>37</v>
      </c>
      <c r="C2" s="43" t="s">
        <v>37</v>
      </c>
      <c r="D2" s="42" t="s">
        <v>79</v>
      </c>
    </row>
    <row r="3" spans="1:4">
      <c r="A3" s="43" t="s">
        <v>33</v>
      </c>
      <c r="C3" s="43" t="s">
        <v>37</v>
      </c>
      <c r="D3" s="42" t="s">
        <v>82</v>
      </c>
    </row>
    <row r="4" spans="1:4">
      <c r="A4" s="42" t="s">
        <v>38</v>
      </c>
      <c r="C4" s="43" t="s">
        <v>37</v>
      </c>
      <c r="D4" s="42" t="s">
        <v>55</v>
      </c>
    </row>
    <row r="5" spans="1:4">
      <c r="A5" s="42" t="s">
        <v>39</v>
      </c>
      <c r="C5" s="43" t="s">
        <v>37</v>
      </c>
      <c r="D5" s="42" t="s">
        <v>54</v>
      </c>
    </row>
    <row r="6" spans="1:4">
      <c r="C6" s="43" t="s">
        <v>37</v>
      </c>
      <c r="D6" s="42" t="s">
        <v>53</v>
      </c>
    </row>
    <row r="7" spans="1:4">
      <c r="C7" s="43" t="s">
        <v>37</v>
      </c>
      <c r="D7" s="42" t="s">
        <v>155</v>
      </c>
    </row>
    <row r="8" spans="1:4">
      <c r="C8" s="43" t="s">
        <v>37</v>
      </c>
      <c r="D8" s="42" t="s">
        <v>57</v>
      </c>
    </row>
    <row r="9" spans="1:4">
      <c r="C9" s="43" t="s">
        <v>37</v>
      </c>
      <c r="D9" s="42" t="s">
        <v>56</v>
      </c>
    </row>
    <row r="10" spans="1:4">
      <c r="C10" s="43" t="s">
        <v>37</v>
      </c>
      <c r="D10" s="42" t="s">
        <v>60</v>
      </c>
    </row>
    <row r="11" spans="1:4">
      <c r="C11" s="43" t="s">
        <v>37</v>
      </c>
      <c r="D11" s="42" t="s">
        <v>69</v>
      </c>
    </row>
    <row r="12" spans="1:4">
      <c r="C12" s="43" t="s">
        <v>37</v>
      </c>
      <c r="D12" s="42" t="s">
        <v>75</v>
      </c>
    </row>
    <row r="13" spans="1:4">
      <c r="C13" s="43" t="s">
        <v>37</v>
      </c>
      <c r="D13" s="42" t="s">
        <v>72</v>
      </c>
    </row>
    <row r="14" spans="1:4">
      <c r="C14" s="43" t="s">
        <v>37</v>
      </c>
      <c r="D14" s="42" t="s">
        <v>80</v>
      </c>
    </row>
    <row r="15" spans="1:4">
      <c r="C15" s="43" t="s">
        <v>37</v>
      </c>
      <c r="D15" s="42" t="s">
        <v>65</v>
      </c>
    </row>
    <row r="16" spans="1:4">
      <c r="C16" s="43" t="s">
        <v>37</v>
      </c>
      <c r="D16" s="42" t="s">
        <v>64</v>
      </c>
    </row>
    <row r="17" spans="3:4">
      <c r="C17" s="43" t="s">
        <v>37</v>
      </c>
      <c r="D17" s="42" t="s">
        <v>67</v>
      </c>
    </row>
    <row r="18" spans="3:4">
      <c r="C18" s="43" t="s">
        <v>37</v>
      </c>
      <c r="D18" s="42" t="s">
        <v>63</v>
      </c>
    </row>
    <row r="19" spans="3:4">
      <c r="C19" s="43" t="s">
        <v>37</v>
      </c>
      <c r="D19" s="42" t="s">
        <v>62</v>
      </c>
    </row>
    <row r="20" spans="3:4">
      <c r="C20" s="43" t="s">
        <v>37</v>
      </c>
      <c r="D20" s="42" t="s">
        <v>66</v>
      </c>
    </row>
    <row r="21" spans="3:4">
      <c r="C21" s="43" t="s">
        <v>37</v>
      </c>
      <c r="D21" s="42" t="s">
        <v>61</v>
      </c>
    </row>
    <row r="22" spans="3:4">
      <c r="C22" s="43" t="s">
        <v>37</v>
      </c>
      <c r="D22" s="42" t="s">
        <v>81</v>
      </c>
    </row>
    <row r="23" spans="3:4">
      <c r="C23" s="43" t="s">
        <v>37</v>
      </c>
      <c r="D23" s="42" t="s">
        <v>77</v>
      </c>
    </row>
    <row r="24" spans="3:4">
      <c r="C24" s="43" t="s">
        <v>37</v>
      </c>
      <c r="D24" s="42" t="s">
        <v>73</v>
      </c>
    </row>
    <row r="25" spans="3:4">
      <c r="C25" s="43" t="s">
        <v>37</v>
      </c>
      <c r="D25" s="42" t="s">
        <v>78</v>
      </c>
    </row>
    <row r="26" spans="3:4">
      <c r="C26" s="43" t="s">
        <v>37</v>
      </c>
      <c r="D26" s="42" t="s">
        <v>59</v>
      </c>
    </row>
    <row r="27" spans="3:4">
      <c r="C27" s="43" t="s">
        <v>37</v>
      </c>
      <c r="D27" s="42" t="s">
        <v>68</v>
      </c>
    </row>
    <row r="28" spans="3:4">
      <c r="C28" s="43" t="s">
        <v>37</v>
      </c>
      <c r="D28" s="42" t="s">
        <v>74</v>
      </c>
    </row>
    <row r="29" spans="3:4">
      <c r="C29" s="43" t="s">
        <v>37</v>
      </c>
      <c r="D29" s="42" t="s">
        <v>71</v>
      </c>
    </row>
    <row r="30" spans="3:4">
      <c r="C30" s="43" t="s">
        <v>37</v>
      </c>
      <c r="D30" s="42" t="s">
        <v>70</v>
      </c>
    </row>
    <row r="31" spans="3:4">
      <c r="C31" s="43" t="s">
        <v>37</v>
      </c>
      <c r="D31" s="42" t="s">
        <v>141</v>
      </c>
    </row>
    <row r="32" spans="3:4">
      <c r="C32" s="43" t="s">
        <v>37</v>
      </c>
      <c r="D32" s="42" t="s">
        <v>139</v>
      </c>
    </row>
    <row r="33" spans="3:4">
      <c r="C33" s="43" t="s">
        <v>37</v>
      </c>
      <c r="D33" s="42" t="s">
        <v>140</v>
      </c>
    </row>
    <row r="34" spans="3:4">
      <c r="C34" s="43" t="s">
        <v>37</v>
      </c>
      <c r="D34" s="42" t="s">
        <v>76</v>
      </c>
    </row>
    <row r="35" spans="3:4">
      <c r="C35" s="43" t="s">
        <v>37</v>
      </c>
      <c r="D35" s="42" t="s">
        <v>58</v>
      </c>
    </row>
    <row r="36" spans="3:4">
      <c r="C36" s="43" t="s">
        <v>33</v>
      </c>
      <c r="D36" s="42" t="s">
        <v>41</v>
      </c>
    </row>
    <row r="37" spans="3:4">
      <c r="C37" s="43" t="s">
        <v>33</v>
      </c>
      <c r="D37" s="44" t="s">
        <v>40</v>
      </c>
    </row>
    <row r="38" spans="3:4">
      <c r="C38" s="43" t="s">
        <v>33</v>
      </c>
      <c r="D38" s="42" t="s">
        <v>45</v>
      </c>
    </row>
    <row r="39" spans="3:4">
      <c r="C39" s="43" t="s">
        <v>33</v>
      </c>
      <c r="D39" s="42" t="s">
        <v>51</v>
      </c>
    </row>
    <row r="40" spans="3:4">
      <c r="C40" s="43" t="s">
        <v>33</v>
      </c>
      <c r="D40" s="42" t="s">
        <v>43</v>
      </c>
    </row>
    <row r="41" spans="3:4">
      <c r="C41" s="43" t="s">
        <v>33</v>
      </c>
      <c r="D41" s="42" t="s">
        <v>52</v>
      </c>
    </row>
    <row r="42" spans="3:4">
      <c r="C42" s="43" t="s">
        <v>33</v>
      </c>
      <c r="D42" s="42" t="s">
        <v>42</v>
      </c>
    </row>
    <row r="43" spans="3:4">
      <c r="C43" s="43" t="s">
        <v>33</v>
      </c>
      <c r="D43" s="42" t="s">
        <v>46</v>
      </c>
    </row>
    <row r="44" spans="3:4">
      <c r="C44" s="43" t="s">
        <v>33</v>
      </c>
      <c r="D44" s="42" t="s">
        <v>32</v>
      </c>
    </row>
    <row r="45" spans="3:4">
      <c r="C45" s="43" t="s">
        <v>33</v>
      </c>
      <c r="D45" s="42" t="s">
        <v>138</v>
      </c>
    </row>
    <row r="46" spans="3:4">
      <c r="C46" s="43" t="s">
        <v>33</v>
      </c>
      <c r="D46" s="42" t="s">
        <v>48</v>
      </c>
    </row>
    <row r="47" spans="3:4">
      <c r="C47" s="43" t="s">
        <v>33</v>
      </c>
      <c r="D47" s="42" t="s">
        <v>49</v>
      </c>
    </row>
    <row r="48" spans="3:4">
      <c r="C48" s="43" t="s">
        <v>33</v>
      </c>
      <c r="D48" s="42" t="s">
        <v>47</v>
      </c>
    </row>
    <row r="49" spans="3:4">
      <c r="C49" s="43" t="s">
        <v>33</v>
      </c>
      <c r="D49" s="42" t="s">
        <v>44</v>
      </c>
    </row>
    <row r="50" spans="3:4">
      <c r="C50" s="43" t="s">
        <v>33</v>
      </c>
      <c r="D50" s="42" t="s">
        <v>50</v>
      </c>
    </row>
    <row r="51" spans="3:4">
      <c r="C51" s="43" t="s">
        <v>33</v>
      </c>
      <c r="D51" s="42" t="s">
        <v>34</v>
      </c>
    </row>
    <row r="52" spans="3:4">
      <c r="C52" s="42" t="s">
        <v>38</v>
      </c>
      <c r="D52" s="42" t="s">
        <v>35</v>
      </c>
    </row>
    <row r="53" spans="3:4">
      <c r="C53" s="42" t="s">
        <v>38</v>
      </c>
      <c r="D53" s="42" t="s">
        <v>160</v>
      </c>
    </row>
    <row r="54" spans="3:4">
      <c r="C54" s="42" t="s">
        <v>38</v>
      </c>
      <c r="D54" s="42" t="s">
        <v>90</v>
      </c>
    </row>
    <row r="55" spans="3:4">
      <c r="C55" s="42" t="s">
        <v>38</v>
      </c>
      <c r="D55" s="42" t="s">
        <v>89</v>
      </c>
    </row>
    <row r="56" spans="3:4">
      <c r="C56" s="42" t="s">
        <v>38</v>
      </c>
      <c r="D56" s="42" t="s">
        <v>92</v>
      </c>
    </row>
    <row r="57" spans="3:4">
      <c r="C57" s="42" t="s">
        <v>38</v>
      </c>
      <c r="D57" s="42" t="s">
        <v>88</v>
      </c>
    </row>
    <row r="58" spans="3:4">
      <c r="C58" s="42" t="s">
        <v>38</v>
      </c>
      <c r="D58" s="42" t="s">
        <v>87</v>
      </c>
    </row>
    <row r="59" spans="3:4">
      <c r="C59" s="42" t="s">
        <v>38</v>
      </c>
      <c r="D59" s="42" t="s">
        <v>86</v>
      </c>
    </row>
    <row r="60" spans="3:4">
      <c r="C60" s="42" t="s">
        <v>38</v>
      </c>
      <c r="D60" s="42" t="s">
        <v>85</v>
      </c>
    </row>
    <row r="61" spans="3:4">
      <c r="C61" s="42" t="s">
        <v>38</v>
      </c>
      <c r="D61" s="42" t="s">
        <v>84</v>
      </c>
    </row>
    <row r="62" spans="3:4">
      <c r="C62" s="42" t="s">
        <v>38</v>
      </c>
      <c r="D62" s="42" t="s">
        <v>83</v>
      </c>
    </row>
    <row r="63" spans="3:4">
      <c r="C63" s="42" t="s">
        <v>38</v>
      </c>
      <c r="D63" s="42" t="s">
        <v>108</v>
      </c>
    </row>
    <row r="64" spans="3:4">
      <c r="C64" s="42" t="s">
        <v>38</v>
      </c>
      <c r="D64" s="42" t="s">
        <v>107</v>
      </c>
    </row>
    <row r="65" spans="3:4">
      <c r="C65" s="42" t="s">
        <v>38</v>
      </c>
      <c r="D65" s="42" t="s">
        <v>106</v>
      </c>
    </row>
    <row r="66" spans="3:4">
      <c r="C66" s="42" t="s">
        <v>38</v>
      </c>
      <c r="D66" s="42" t="s">
        <v>142</v>
      </c>
    </row>
    <row r="67" spans="3:4">
      <c r="C67" s="42" t="s">
        <v>38</v>
      </c>
      <c r="D67" s="42" t="s">
        <v>91</v>
      </c>
    </row>
    <row r="68" spans="3:4">
      <c r="C68" s="42" t="s">
        <v>39</v>
      </c>
      <c r="D68" s="42" t="s">
        <v>101</v>
      </c>
    </row>
    <row r="69" spans="3:4">
      <c r="C69" s="42" t="s">
        <v>39</v>
      </c>
      <c r="D69" s="42" t="s">
        <v>97</v>
      </c>
    </row>
    <row r="70" spans="3:4">
      <c r="C70" s="42" t="s">
        <v>39</v>
      </c>
      <c r="D70" s="42" t="s">
        <v>105</v>
      </c>
    </row>
    <row r="71" spans="3:4">
      <c r="C71" s="42" t="s">
        <v>39</v>
      </c>
      <c r="D71" s="42" t="s">
        <v>102</v>
      </c>
    </row>
    <row r="72" spans="3:4">
      <c r="C72" s="42" t="s">
        <v>39</v>
      </c>
      <c r="D72" s="42" t="s">
        <v>94</v>
      </c>
    </row>
    <row r="73" spans="3:4">
      <c r="C73" s="42" t="s">
        <v>39</v>
      </c>
      <c r="D73" s="42" t="s">
        <v>96</v>
      </c>
    </row>
    <row r="74" spans="3:4">
      <c r="C74" s="42" t="s">
        <v>39</v>
      </c>
      <c r="D74" s="42" t="s">
        <v>95</v>
      </c>
    </row>
    <row r="75" spans="3:4">
      <c r="C75" s="42" t="s">
        <v>39</v>
      </c>
      <c r="D75" s="42" t="s">
        <v>104</v>
      </c>
    </row>
    <row r="76" spans="3:4">
      <c r="C76" s="42" t="s">
        <v>39</v>
      </c>
      <c r="D76" s="42" t="s">
        <v>36</v>
      </c>
    </row>
    <row r="77" spans="3:4">
      <c r="C77" s="42" t="s">
        <v>39</v>
      </c>
      <c r="D77" s="45" t="s">
        <v>109</v>
      </c>
    </row>
    <row r="78" spans="3:4">
      <c r="C78" s="42" t="s">
        <v>39</v>
      </c>
      <c r="D78" s="42" t="s">
        <v>100</v>
      </c>
    </row>
    <row r="79" spans="3:4">
      <c r="C79" s="42" t="s">
        <v>39</v>
      </c>
      <c r="D79" s="42" t="s">
        <v>44</v>
      </c>
    </row>
    <row r="80" spans="3:4">
      <c r="C80" s="42" t="s">
        <v>39</v>
      </c>
      <c r="D80" s="42" t="s">
        <v>103</v>
      </c>
    </row>
    <row r="81" spans="3:4">
      <c r="C81" s="42" t="s">
        <v>39</v>
      </c>
      <c r="D81" s="42" t="s">
        <v>99</v>
      </c>
    </row>
    <row r="82" spans="3:4">
      <c r="C82" s="42" t="s">
        <v>39</v>
      </c>
      <c r="D82" s="42" t="s">
        <v>93</v>
      </c>
    </row>
    <row r="83" spans="3:4">
      <c r="C83" s="42" t="s">
        <v>39</v>
      </c>
      <c r="D83" s="42" t="s">
        <v>98</v>
      </c>
    </row>
  </sheetData>
  <autoFilter ref="C1:D83">
    <sortState ref="C2:D77">
      <sortCondition ref="C1:C77"/>
    </sortState>
  </autoFilter>
  <sortState ref="A2:A5">
    <sortCondition ref="A2"/>
  </sortState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8" sqref="F8:F12"/>
    </sheetView>
  </sheetViews>
  <sheetFormatPr defaultRowHeight="14.25"/>
  <cols>
    <col min="6" max="6" width="10.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CBU 2x6015, 14M BN 100010088243</vt:lpstr>
      <vt:lpstr>CBU 2X6015+1XD8T </vt:lpstr>
      <vt:lpstr>CBU Unit support</vt:lpstr>
      <vt:lpstr>CBU CRANE Under CK</vt:lpstr>
      <vt:lpstr>Time frame</vt:lpstr>
      <vt:lpstr>Master</vt:lpstr>
      <vt:lpstr>Sheet2</vt:lpstr>
      <vt:lpstr>'CBU 2x6015, 14M BN 100010088243'!period_selected</vt:lpstr>
      <vt:lpstr>'CBU 2X6015+1XD8T '!period_selected</vt:lpstr>
      <vt:lpstr>'CBU CRANE Under CK'!period_selected</vt:lpstr>
      <vt:lpstr>'CBU Unit support'!period_selected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Andalia</dc:creator>
  <cp:lastModifiedBy>Ipan Sopandy</cp:lastModifiedBy>
  <dcterms:created xsi:type="dcterms:W3CDTF">2017-07-31T04:48:56Z</dcterms:created>
  <dcterms:modified xsi:type="dcterms:W3CDTF">2019-12-04T11:07:43Z</dcterms:modified>
</cp:coreProperties>
</file>