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obility_oss\mobility\data\insee\esane\"/>
    </mc:Choice>
  </mc:AlternateContent>
  <xr:revisionPtr revIDLastSave="0" documentId="13_ncr:1_{0EF0689A-254F-4FB1-B212-3FB869AE7034}" xr6:coauthVersionLast="47" xr6:coauthVersionMax="47" xr10:uidLastSave="{00000000-0000-0000-0000-000000000000}"/>
  <bookViews>
    <workbookView xWindow="-108" yWindow="-108" windowWidth="23256" windowHeight="12576" xr2:uid="{23ED7F08-657E-4889-BF84-26D96ADA39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5" i="1"/>
  <c r="J5" i="1" s="1"/>
  <c r="J4" i="1"/>
  <c r="J6" i="1"/>
  <c r="J7" i="1"/>
  <c r="J3" i="1"/>
  <c r="J2" i="1"/>
  <c r="G2" i="1"/>
  <c r="F2" i="1"/>
  <c r="H3" i="1"/>
  <c r="H4" i="1"/>
  <c r="H5" i="1"/>
  <c r="H6" i="1"/>
  <c r="H7" i="1"/>
  <c r="H8" i="1"/>
  <c r="H2" i="1"/>
  <c r="F8" i="1"/>
  <c r="G8" i="1"/>
  <c r="F7" i="1"/>
  <c r="G7" i="1"/>
  <c r="F6" i="1"/>
  <c r="G6" i="1"/>
  <c r="F5" i="1"/>
  <c r="G5" i="1"/>
  <c r="F4" i="1"/>
  <c r="G4" i="1"/>
  <c r="G3" i="1"/>
  <c r="F3" i="1"/>
</calcChain>
</file>

<file path=xl/sharedStrings.xml><?xml version="1.0" encoding="utf-8"?>
<sst xmlns="http://schemas.openxmlformats.org/spreadsheetml/2006/main" count="17" uniqueCount="17">
  <si>
    <t>naf_id</t>
  </si>
  <si>
    <t>naf_label</t>
  </si>
  <si>
    <t>Commerce de détail en magasin non spécialisé</t>
  </si>
  <si>
    <t>Commerce de détail alimentaire en magasin spécialisé</t>
  </si>
  <si>
    <t>Commerce de détail de carburants en magasin spécialisé</t>
  </si>
  <si>
    <t>Commerce de détail d'équipements de l'information et de la communication en magasin spécialisé</t>
  </si>
  <si>
    <t>Commerce de détail d'autres équipements du foyer en magasin spécialisé</t>
  </si>
  <si>
    <t>Commerce de détail de biens culturels et de loisirs en magasin spécialisé</t>
  </si>
  <si>
    <t>Autres commerces de détail en magasin spécialisé</t>
  </si>
  <si>
    <t>total_turnover</t>
  </si>
  <si>
    <t>shop_area</t>
  </si>
  <si>
    <t>turnover_psqm</t>
  </si>
  <si>
    <t>n_shops</t>
  </si>
  <si>
    <t>turnover_per_shop</t>
  </si>
  <si>
    <t>sqm_pshop</t>
  </si>
  <si>
    <t>n_fte_jobs</t>
  </si>
  <si>
    <t>turnover_per_employee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</si>
</sst>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8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  <xf numFmtId="4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8904-E6CE-46E2-99CC-DE50532FF5D3}">
  <dimension ref="A1:J8"/>
  <sheetViews>
    <sheetView tabSelected="1" workbookViewId="0">
      <selection activeCell="I9" sqref="I9"/>
    </sheetView>
  </sheetViews>
  <sheetFormatPr baseColWidth="10" defaultRowHeight="14.4" x14ac:dyDescent="0.3"/>
  <cols>
    <col min="2" max="2" width="81.109375" customWidth="1"/>
    <col min="3" max="3" width="12.88671875" bestFit="1" customWidth="1"/>
    <col min="4" max="4" width="11.6640625" bestFit="1" customWidth="1"/>
    <col min="5" max="5" width="13.77734375" bestFit="1" customWidth="1"/>
    <col min="6" max="6" width="13.44140625" bestFit="1" customWidth="1"/>
    <col min="7" max="7" width="16.77734375" bestFit="1" customWidth="1"/>
    <col min="8" max="8" width="11.6640625" bestFit="1" customWidth="1"/>
    <col min="10" max="10" width="12.77734375" bestFit="1" customWidth="1"/>
  </cols>
  <sheetData>
    <row r="1" spans="1:10" x14ac:dyDescent="0.3">
      <c r="A1" t="s">
        <v>0</v>
      </c>
      <c r="B1" t="s">
        <v>1</v>
      </c>
      <c r="C1" t="s">
        <v>9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3">
      <c r="A2">
        <v>471</v>
      </c>
      <c r="B2" t="s">
        <v>2</v>
      </c>
      <c r="C2" s="1">
        <v>248358.8</v>
      </c>
      <c r="D2" s="1">
        <v>33827</v>
      </c>
      <c r="E2" s="1">
        <v>27725539</v>
      </c>
      <c r="F2" s="1">
        <f>C2*1000000/E2</f>
        <v>8957.7627327641858</v>
      </c>
      <c r="G2" s="1">
        <f>C2/D2*1000000</f>
        <v>7342028.5570697952</v>
      </c>
      <c r="H2" s="1">
        <f>E2/D2</f>
        <v>819.62748691873355</v>
      </c>
      <c r="I2" s="3">
        <v>716081.2</v>
      </c>
      <c r="J2" s="4">
        <f>C2/I2*1000000</f>
        <v>346830.49911099469</v>
      </c>
    </row>
    <row r="3" spans="1:10" x14ac:dyDescent="0.3">
      <c r="A3">
        <v>472</v>
      </c>
      <c r="B3" t="s">
        <v>3</v>
      </c>
      <c r="C3" s="1">
        <v>22763.4</v>
      </c>
      <c r="D3" s="1">
        <v>37732</v>
      </c>
      <c r="E3" s="1">
        <v>3030954</v>
      </c>
      <c r="F3" s="1">
        <f t="shared" ref="F3:F8" si="0">C3/E3*1000000</f>
        <v>7510.3086354989227</v>
      </c>
      <c r="G3" s="1">
        <f t="shared" ref="G2:G8" si="1">C3/D3*1000000</f>
        <v>603291.63574684621</v>
      </c>
      <c r="H3" s="1">
        <f t="shared" ref="H3:H8" si="2">E3/D3</f>
        <v>80.328474504399452</v>
      </c>
      <c r="I3" s="3">
        <v>94491.7</v>
      </c>
      <c r="J3" s="4">
        <f>C3/I3*1000000</f>
        <v>240903.69842007291</v>
      </c>
    </row>
    <row r="4" spans="1:10" x14ac:dyDescent="0.3">
      <c r="A4">
        <v>473</v>
      </c>
      <c r="B4" t="s">
        <v>4</v>
      </c>
      <c r="C4" s="1">
        <v>6260.5</v>
      </c>
      <c r="D4" s="1">
        <v>2237</v>
      </c>
      <c r="E4" s="1">
        <v>445857</v>
      </c>
      <c r="F4" s="1">
        <f t="shared" si="0"/>
        <v>14041.497610220316</v>
      </c>
      <c r="G4" s="1">
        <f t="shared" si="1"/>
        <v>2798614.2154671433</v>
      </c>
      <c r="H4" s="1">
        <f t="shared" si="2"/>
        <v>199.3102369244524</v>
      </c>
      <c r="I4" s="5">
        <v>12238.8</v>
      </c>
      <c r="J4" s="4">
        <f t="shared" ref="J4:J8" si="3">C4/I4*1000000</f>
        <v>511528.90806288196</v>
      </c>
    </row>
    <row r="5" spans="1:10" x14ac:dyDescent="0.3">
      <c r="A5">
        <v>474</v>
      </c>
      <c r="B5" t="s">
        <v>5</v>
      </c>
      <c r="C5" s="1">
        <v>2935.9</v>
      </c>
      <c r="D5" s="1">
        <v>2618</v>
      </c>
      <c r="E5" s="1">
        <v>199723</v>
      </c>
      <c r="F5" s="1">
        <f t="shared" si="0"/>
        <v>14699.859305137616</v>
      </c>
      <c r="G5" s="1">
        <f t="shared" si="1"/>
        <v>1121428.5714285714</v>
      </c>
      <c r="H5" s="1">
        <f t="shared" si="2"/>
        <v>76.288388082505733</v>
      </c>
      <c r="I5">
        <f>12917.7</f>
        <v>12917.7</v>
      </c>
      <c r="J5" s="4">
        <f t="shared" si="3"/>
        <v>227277.3016868328</v>
      </c>
    </row>
    <row r="6" spans="1:10" x14ac:dyDescent="0.3">
      <c r="A6">
        <v>475</v>
      </c>
      <c r="B6" t="s">
        <v>6</v>
      </c>
      <c r="C6" s="1">
        <v>48858.2</v>
      </c>
      <c r="D6" s="1">
        <v>26224</v>
      </c>
      <c r="E6" s="1">
        <v>19265636</v>
      </c>
      <c r="F6" s="1">
        <f t="shared" si="0"/>
        <v>2536.0283979205251</v>
      </c>
      <c r="G6" s="1">
        <f t="shared" si="1"/>
        <v>1863110.1281269065</v>
      </c>
      <c r="H6" s="1">
        <f t="shared" si="2"/>
        <v>734.65665039658325</v>
      </c>
      <c r="I6" s="5">
        <v>189021</v>
      </c>
      <c r="J6" s="4">
        <f t="shared" si="3"/>
        <v>258480.27467847485</v>
      </c>
    </row>
    <row r="7" spans="1:10" x14ac:dyDescent="0.3">
      <c r="A7">
        <v>476</v>
      </c>
      <c r="B7" t="s">
        <v>7</v>
      </c>
      <c r="C7" s="1">
        <v>16424.2</v>
      </c>
      <c r="D7" s="1">
        <v>33468</v>
      </c>
      <c r="E7" s="2">
        <v>6488737</v>
      </c>
      <c r="F7" s="1">
        <f t="shared" si="0"/>
        <v>2531.1859611508376</v>
      </c>
      <c r="G7" s="1">
        <f t="shared" si="1"/>
        <v>490743.39667742321</v>
      </c>
      <c r="H7" s="1">
        <f t="shared" si="2"/>
        <v>193.87883948846658</v>
      </c>
      <c r="I7" s="3">
        <v>73595.7</v>
      </c>
      <c r="J7" s="4">
        <f t="shared" si="3"/>
        <v>223167.9296480637</v>
      </c>
    </row>
    <row r="8" spans="1:10" x14ac:dyDescent="0.3">
      <c r="A8">
        <v>477</v>
      </c>
      <c r="B8" t="s">
        <v>8</v>
      </c>
      <c r="C8" s="1">
        <v>106571.3</v>
      </c>
      <c r="D8" s="1">
        <v>128244</v>
      </c>
      <c r="E8" s="1">
        <v>20946517</v>
      </c>
      <c r="F8" s="1">
        <f t="shared" si="0"/>
        <v>5087.7814196985591</v>
      </c>
      <c r="G8" s="1">
        <f t="shared" si="1"/>
        <v>831004.17953276576</v>
      </c>
      <c r="H8" s="1">
        <f t="shared" si="2"/>
        <v>163.33330994042606</v>
      </c>
      <c r="I8">
        <f>383794.9</f>
        <v>383794.9</v>
      </c>
      <c r="J8" s="4">
        <f t="shared" si="3"/>
        <v>277677.73881310044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POUCHAIN Félix</dc:creator>
  <cp:lastModifiedBy>POUCHAIN FÉLIX</cp:lastModifiedBy>
  <dcterms:created xsi:type="dcterms:W3CDTF">2022-03-24T10:20:39Z</dcterms:created>
  <dcterms:modified xsi:type="dcterms:W3CDTF">2025-01-24T08:28:34Z</dcterms:modified>
</cp:coreProperties>
</file>