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formatyka\Klasa 4\Excel\06 demografia\"/>
    </mc:Choice>
  </mc:AlternateContent>
  <bookViews>
    <workbookView xWindow="0" yWindow="0" windowWidth="28800" windowHeight="12315" activeTab="1"/>
  </bookViews>
  <sheets>
    <sheet name="Arkusz5" sheetId="5" r:id="rId1"/>
    <sheet name="Arkusz1" sheetId="1" r:id="rId2"/>
  </sheets>
  <definedNames>
    <definedName name="kraina" localSheetId="1">Arkusz1!$A$3:$F$52</definedName>
  </definedName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" l="1"/>
  <c r="O44" i="1"/>
  <c r="M3" i="1"/>
  <c r="W34" i="1"/>
  <c r="W4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K18" i="1" s="1"/>
  <c r="G19" i="1"/>
  <c r="G20" i="1"/>
  <c r="G21" i="1"/>
  <c r="G22" i="1"/>
  <c r="G23" i="1"/>
  <c r="G24" i="1"/>
  <c r="G25" i="1"/>
  <c r="G26" i="1"/>
  <c r="K26" i="1" s="1"/>
  <c r="G27" i="1"/>
  <c r="G28" i="1"/>
  <c r="G29" i="1"/>
  <c r="G30" i="1"/>
  <c r="G31" i="1"/>
  <c r="G32" i="1"/>
  <c r="G33" i="1"/>
  <c r="G34" i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G35" i="1"/>
  <c r="G36" i="1"/>
  <c r="G37" i="1"/>
  <c r="G38" i="1"/>
  <c r="G39" i="1"/>
  <c r="G40" i="1"/>
  <c r="G41" i="1"/>
  <c r="G42" i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G43" i="1"/>
  <c r="G44" i="1"/>
  <c r="G45" i="1"/>
  <c r="G46" i="1"/>
  <c r="G47" i="1"/>
  <c r="G48" i="1"/>
  <c r="G49" i="1"/>
  <c r="G50" i="1"/>
  <c r="K50" i="1" s="1"/>
  <c r="G51" i="1"/>
  <c r="G52" i="1"/>
  <c r="G3" i="1"/>
  <c r="J6" i="1"/>
  <c r="H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AA6" i="1"/>
  <c r="AA7" i="1"/>
  <c r="AA8" i="1"/>
  <c r="AA5" i="1"/>
  <c r="D4" i="1"/>
  <c r="D5" i="1"/>
  <c r="D6" i="1"/>
  <c r="D7" i="1"/>
  <c r="D8" i="1"/>
  <c r="D9" i="1"/>
  <c r="D10" i="1"/>
  <c r="D11" i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D12" i="1"/>
  <c r="D13" i="1"/>
  <c r="D14" i="1"/>
  <c r="D15" i="1"/>
  <c r="D16" i="1"/>
  <c r="D17" i="1"/>
  <c r="D18" i="1"/>
  <c r="D19" i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D20" i="1"/>
  <c r="D21" i="1"/>
  <c r="D22" i="1"/>
  <c r="K22" i="1" s="1"/>
  <c r="D23" i="1"/>
  <c r="D24" i="1"/>
  <c r="D25" i="1"/>
  <c r="D26" i="1"/>
  <c r="D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D28" i="1"/>
  <c r="D29" i="1"/>
  <c r="D30" i="1"/>
  <c r="D31" i="1"/>
  <c r="D32" i="1"/>
  <c r="D33" i="1"/>
  <c r="D34" i="1"/>
  <c r="D35" i="1"/>
  <c r="K35" i="1" s="1"/>
  <c r="D36" i="1"/>
  <c r="D37" i="1"/>
  <c r="D38" i="1"/>
  <c r="K38" i="1" s="1"/>
  <c r="D39" i="1"/>
  <c r="D40" i="1"/>
  <c r="D41" i="1"/>
  <c r="D42" i="1"/>
  <c r="D43" i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D44" i="1"/>
  <c r="D45" i="1"/>
  <c r="D46" i="1"/>
  <c r="D47" i="1"/>
  <c r="D48" i="1"/>
  <c r="D49" i="1"/>
  <c r="D50" i="1"/>
  <c r="D51" i="1"/>
  <c r="K51" i="1" s="1"/>
  <c r="D52" i="1"/>
  <c r="D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K6" i="1" l="1"/>
  <c r="K40" i="1"/>
  <c r="K24" i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K16" i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K46" i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K29" i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K13" i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L38" i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L22" i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L6" i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K30" i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K36" i="1"/>
  <c r="K28" i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K12" i="1"/>
  <c r="L50" i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L26" i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L18" i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K14" i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K41" i="1"/>
  <c r="K17" i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K10" i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K47" i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K39" i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K31" i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K23" i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K15" i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K7" i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L51" i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L35" i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L36" i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K3" i="1"/>
  <c r="L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K45" i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K37" i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K21" i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K5" i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L12" i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L41" i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K52" i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K44" i="1"/>
  <c r="L44" i="1" s="1"/>
  <c r="M44" i="1" s="1"/>
  <c r="N44" i="1" s="1"/>
  <c r="P44" i="1" s="1"/>
  <c r="Q44" i="1" s="1"/>
  <c r="R44" i="1" s="1"/>
  <c r="S44" i="1" s="1"/>
  <c r="T44" i="1" s="1"/>
  <c r="U44" i="1" s="1"/>
  <c r="V44" i="1" s="1"/>
  <c r="W44" i="1" s="1"/>
  <c r="K20" i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L40" i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K49" i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K33" i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K25" i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K9" i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K48" i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K32" i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K8" i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W48" i="1" l="1"/>
  <c r="AG5" i="1"/>
  <c r="AG7" i="1"/>
</calcChain>
</file>

<file path=xl/connections.xml><?xml version="1.0" encoding="utf-8"?>
<connections xmlns="http://schemas.openxmlformats.org/spreadsheetml/2006/main">
  <connection id="1" name="kraina" type="6" refreshedVersion="5" background="1" saveData="1">
    <textPr codePage="1250" sourceFile="E:\Informatyka\Klasa 4\Excel\06 demografia\kraina.txt" decimal="," thousands=" 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<sst xmlns="http://schemas.openxmlformats.org/spreadsheetml/2006/main" count="140" uniqueCount="133">
  <si>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</si>
  <si>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</si>
  <si>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</si>
  <si>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</si>
  <si>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</si>
  <si>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</si>
  <si>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</si>
  <si>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</si>
  <si>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</si>
  <si>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</si>
  <si>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</si>
  <si>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</si>
  <si>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</si>
  <si>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</si>
  <si>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</si>
  <si>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</si>
  <si>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</si>
  <si>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</si>
  <si>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</si>
  <si>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</si>
  <si>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</si>
  <si>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</si>
  <si>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</si>
  <si>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</si>
  <si>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</si>
  <si>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</si>
  <si>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</si>
  <si>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</si>
  <si>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</si>
  <si>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</si>
  <si>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</si>
  <si>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</si>
  <si>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</si>
  <si>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</si>
  <si>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</si>
  <si>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</si>
  <si>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</si>
  <si>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</si>
  <si>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</si>
  <si>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</si>
  <si>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</si>
  <si>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</si>
  <si>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</si>
  <si>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</si>
  <si>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</si>
  <si>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</si>
  <si>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</si>
  <si>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</si>
  <si>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</si>
  <si>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</si>
  <si>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Numer województwa</t>
  </si>
  <si>
    <t>Rok 2013</t>
  </si>
  <si>
    <t>Rok 2014</t>
  </si>
  <si>
    <t>Region</t>
  </si>
  <si>
    <t>id</t>
  </si>
  <si>
    <t>Liczba kobiet 2013</t>
  </si>
  <si>
    <t>Liczba mężczyzn 2013</t>
  </si>
  <si>
    <t>Liczba kobiet 2014</t>
  </si>
  <si>
    <t>Liczba mężczyzn 2014</t>
  </si>
  <si>
    <t>Razem 2013</t>
  </si>
  <si>
    <t>Etykiety wierszy</t>
  </si>
  <si>
    <t>A</t>
  </si>
  <si>
    <t>B</t>
  </si>
  <si>
    <t>C</t>
  </si>
  <si>
    <t>D</t>
  </si>
  <si>
    <t>Suma końcowa</t>
  </si>
  <si>
    <t>Odpowiedzi:</t>
  </si>
  <si>
    <t>Ludność</t>
  </si>
  <si>
    <t>Ludność [mln]</t>
  </si>
  <si>
    <t>5.1)</t>
  </si>
  <si>
    <t>Wzrost mężczyzn i kobiet</t>
  </si>
  <si>
    <t>W całym kraju</t>
  </si>
  <si>
    <t>5.2)</t>
  </si>
  <si>
    <t>Liczba województw z wzrostem</t>
  </si>
  <si>
    <t>5.3)</t>
  </si>
  <si>
    <t>Tempo wzrostu</t>
  </si>
  <si>
    <t>Razem 2014</t>
  </si>
  <si>
    <t>Liczba ludnośći</t>
  </si>
  <si>
    <t>Suma z 2025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</si>
  <si>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</si>
  <si>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</si>
  <si>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</si>
  <si>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</si>
  <si>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</si>
  <si>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</si>
  <si>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</si>
  <si>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</si>
  <si>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</si>
  <si>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</si>
  <si>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</si>
  <si>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</si>
  <si>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</si>
  <si>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</si>
  <si>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</si>
  <si>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</si>
  <si>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</si>
  <si>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</si>
  <si>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</si>
  <si>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</si>
  <si>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</si>
  <si>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</si>
  <si>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</si>
  <si>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</si>
  <si>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</si>
  <si>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</si>
  <si>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</si>
  <si>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</si>
  <si>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</si>
  <si>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</si>
  <si>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</si>
  <si>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</si>
  <si>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</si>
  <si>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</si>
  <si>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</si>
  <si>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</si>
  <si>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</si>
  <si>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</si>
  <si>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</si>
  <si>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</si>
  <si>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</si>
  <si>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</si>
  <si>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</si>
  <si>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</si>
  <si>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</si>
  <si>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</si>
  <si>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</si>
  <si>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</si>
  <si>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</si>
  <si>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</si>
  <si>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wszyscy mieszkańcy w 2025:</t>
  </si>
  <si>
    <t>najwięcej województwo:</t>
  </si>
  <si>
    <t>Przeludnienie:</t>
  </si>
  <si>
    <t>liczba województw z przeludnieniem: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</si>
</sst>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z_ł_-;\-* #,##0.00\ _z_ł_-;_-* &quot;-&quot;??\ _z_ł_-;_-@_-"/>
    <numFmt numFmtId="167" formatCode="0.0000"/>
    <numFmt numFmtId="169" formatCode="_-* #,##0\ _z_ł_-;\-* #,##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9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Ludność </a:t>
            </a:r>
            <a:r>
              <a:rPr lang="pl-PL"/>
              <a:t>regionów</a:t>
            </a:r>
            <a:r>
              <a:rPr lang="pl-PL" baseline="0"/>
              <a:t> w mln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Arkusz1!$AA$4</c:f>
              <c:strCache>
                <c:ptCount val="1"/>
                <c:pt idx="0">
                  <c:v>Ludność [mln]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Arkusz1!$AA$5:$AA$8</c:f>
              <c:numCache>
                <c:formatCode>0.00</c:formatCode>
                <c:ptCount val="4"/>
                <c:pt idx="0">
                  <c:v>33.929578999999997</c:v>
                </c:pt>
                <c:pt idx="1">
                  <c:v>41.736618999999997</c:v>
                </c:pt>
                <c:pt idx="2">
                  <c:v>57.649017000000001</c:v>
                </c:pt>
                <c:pt idx="3">
                  <c:v>36.530386999999997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9409504"/>
        <c:axId val="-1139408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Arkusz1!$Z$4</c15:sqref>
                        </c15:formulaRef>
                      </c:ext>
                    </c:extLst>
                    <c:strCache>
                      <c:ptCount val="1"/>
                      <c:pt idx="0">
                        <c:v>Ludność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Arkusz1!$Y$5:$Y$8</c15:sqref>
                        </c15:formulaRef>
                      </c:ext>
                    </c:extLst>
                    <c:strCache>
                      <c:ptCount val="4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Arkusz1!$Z$5:$Z$8</c15:sqref>
                        </c15:formulaRef>
                      </c:ext>
                    </c:extLst>
                    <c:numCache>
                      <c:formatCode>_-* #\ ##0\ _z_ł_-;\-* #\ ##0\ _z_ł_-;_-* "-"??\ _z_ł_-;_-@_-</c:formatCode>
                      <c:ptCount val="4"/>
                      <c:pt idx="0">
                        <c:v>33929579</c:v>
                      </c:pt>
                      <c:pt idx="1">
                        <c:v>41736619</c:v>
                      </c:pt>
                      <c:pt idx="2">
                        <c:v>57649017</c:v>
                      </c:pt>
                      <c:pt idx="3">
                        <c:v>36530387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13940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39408960"/>
        <c:crosses val="autoZero"/>
        <c:auto val="0"/>
        <c:lblAlgn val="ctr"/>
        <c:lblOffset val="100"/>
        <c:noMultiLvlLbl val="0"/>
      </c:catAx>
      <c:valAx>
        <c:axId val="-11394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ludności [mln]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394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133350</xdr:colOff>
      <xdr:row>7</xdr:row>
      <xdr:rowOff>185736</xdr:rowOff>
    </xdr:from>
    <xdr:to>
      <xdr:col>30</xdr:col>
      <xdr:colOff>190500</xdr:colOff>
      <xdr:row>23</xdr:row>
      <xdr:rowOff>95249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X13" refreshedDate="45555.555124074075" createdVersion="5" refreshedVersion="5" minRefreshableVersion="3" recordCount="50">
  <cacheSource type="worksheet">
    <worksheetSource ref="A2:V52" sheet="Arkusz1"/>
  </cacheSource>
  <cacheFields count="22">
    <cacheField name="id" numFmtId="49">
      <sharedItems/>
    </cacheField>
    <cacheField name="Liczba kobiet 2013" numFmtId="1">
      <sharedItems containsSemiMixedTypes="0" containsString="0" containsNumber="1" containsInteger="1" minValue="76648" maxValue="3997724"/>
    </cacheField>
    <cacheField name="Liczba mężczyzn 2013" numFmtId="1">
      <sharedItems containsSemiMixedTypes="0" containsString="0" containsNumber="1" containsInteger="1" minValue="81385" maxValue="3848394"/>
    </cacheField>
    <cacheField name="Razem 2013" numFmtId="1">
      <sharedItems containsSemiMixedTypes="0" containsString="0" containsNumber="1" containsInteger="1" minValue="158033" maxValue="7689971"/>
    </cacheField>
    <cacheField name="Liczba kobiet 2014" numFmtId="1">
      <sharedItems containsSemiMixedTypes="0" containsString="0" containsNumber="1" containsInteger="1" minValue="15339" maxValue="4339393"/>
    </cacheField>
    <cacheField name="Liczba mężczyzn 2014" numFmtId="1">
      <sharedItems containsSemiMixedTypes="0" containsString="0" containsNumber="1" containsInteger="1" minValue="14652" maxValue="4639643"/>
    </cacheField>
    <cacheField name="Razem 2014" numFmtId="1">
      <sharedItems containsSemiMixedTypes="0" containsString="0" containsNumber="1" containsInteger="1" minValue="29991" maxValue="8979036"/>
    </cacheField>
    <cacheField name="Region" numFmtId="0">
      <sharedItems/>
    </cacheField>
    <cacheField name="Numer województwa" numFmtId="0">
      <sharedItems count="50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</sharedItems>
    </cacheField>
    <cacheField name="Wzrost mężczyzn i kobiet" numFmtId="0">
      <sharedItems containsSemiMixedTypes="0" containsString="0" containsNumber="1" containsInteger="1" minValue="0" maxValue="1"/>
    </cacheField>
    <cacheField name="Tempo wzrostu" numFmtId="167">
      <sharedItems containsSemiMixedTypes="0" containsString="0" containsNumber="1" minValue="6.9000000000000008E-3" maxValue="19.212600000000002"/>
    </cacheField>
    <cacheField name="2015" numFmtId="0">
      <sharedItems containsSemiMixedTypes="0" containsString="0" containsNumber="1" containsInteger="1" minValue="206" maxValue="105709857"/>
    </cacheField>
    <cacheField name="2016" numFmtId="0">
      <sharedItems containsSemiMixedTypes="0" containsString="0" containsNumber="1" containsInteger="1" minValue="1" maxValue="105709857"/>
    </cacheField>
    <cacheField name="2017" numFmtId="0">
      <sharedItems containsSemiMixedTypes="0" containsString="0" containsNumber="1" containsInteger="1" minValue="0" maxValue="105709857"/>
    </cacheField>
    <cacheField name="2018" numFmtId="0">
      <sharedItems containsSemiMixedTypes="0" containsString="0" containsNumber="1" containsInteger="1" minValue="0" maxValue="105709857"/>
    </cacheField>
    <cacheField name="2019" numFmtId="0">
      <sharedItems containsSemiMixedTypes="0" containsString="0" containsNumber="1" containsInteger="1" minValue="0" maxValue="105709857"/>
    </cacheField>
    <cacheField name="2020" numFmtId="0">
      <sharedItems containsSemiMixedTypes="0" containsString="0" containsNumber="1" containsInteger="1" minValue="0" maxValue="105709857"/>
    </cacheField>
    <cacheField name="2021" numFmtId="0">
      <sharedItems containsSemiMixedTypes="0" containsString="0" containsNumber="1" containsInteger="1" minValue="0" maxValue="105709857"/>
    </cacheField>
    <cacheField name="2022" numFmtId="0">
      <sharedItems containsSemiMixedTypes="0" containsString="0" containsNumber="1" containsInteger="1" minValue="0" maxValue="105709857"/>
    </cacheField>
    <cacheField name="2023" numFmtId="0">
      <sharedItems containsSemiMixedTypes="0" containsString="0" containsNumber="1" containsInteger="1" minValue="0" maxValue="105709857"/>
    </cacheField>
    <cacheField name="2024" numFmtId="0">
      <sharedItems containsSemiMixedTypes="0" containsString="0" containsNumber="1" containsInteger="1" minValue="0" maxValue="105709857"/>
    </cacheField>
    <cacheField name="2025" numFmtId="0">
      <sharedItems containsSemiMixedTypes="0" containsString="0" containsNumber="1" containsInteger="1" minValue="0" maxValue="105709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w01D"/>
    <n v="1415007"/>
    <n v="1397195"/>
    <n v="2812202"/>
    <n v="1499070"/>
    <n v="1481105"/>
    <n v="2980175"/>
    <s v="D"/>
    <x v="0"/>
    <n v="1"/>
    <n v="1.0597000000000001"/>
    <n v="3158091"/>
    <n v="3346629"/>
    <n v="3546422"/>
    <n v="3758143"/>
    <n v="3982504"/>
    <n v="4220259"/>
    <n v="4472208"/>
    <n v="4739198"/>
    <n v="5022128"/>
    <n v="5321949"/>
    <n v="5639669"/>
  </r>
  <r>
    <s v="w02D"/>
    <n v="1711390"/>
    <n v="1641773"/>
    <n v="3353163"/>
    <n v="1522030"/>
    <n v="1618733"/>
    <n v="3140763"/>
    <s v="D"/>
    <x v="1"/>
    <n v="0"/>
    <n v="0.9366000000000001"/>
    <n v="2941638"/>
    <n v="2755138"/>
    <n v="2580462"/>
    <n v="2416860"/>
    <n v="2263631"/>
    <n v="2120116"/>
    <n v="1985700"/>
    <n v="1859806"/>
    <n v="1741894"/>
    <n v="1631457"/>
    <n v="1528022"/>
  </r>
  <r>
    <s v="w03C"/>
    <n v="1165105"/>
    <n v="1278732"/>
    <n v="2443837"/>
    <n v="1299953"/>
    <n v="1191621"/>
    <n v="2491574"/>
    <s v="C"/>
    <x v="2"/>
    <n v="0"/>
    <n v="1.0195000000000001"/>
    <n v="2540159"/>
    <n v="2589692"/>
    <n v="2640190"/>
    <n v="2691673"/>
    <n v="2744160"/>
    <n v="2797671"/>
    <n v="2852225"/>
    <n v="2907843"/>
    <n v="2964545"/>
    <n v="3022353"/>
    <n v="3081288"/>
  </r>
  <r>
    <s v="w04D"/>
    <n v="949065"/>
    <n v="1026050"/>
    <n v="1975115"/>
    <n v="688027"/>
    <n v="723233"/>
    <n v="1411260"/>
    <s v="D"/>
    <x v="3"/>
    <n v="0"/>
    <n v="0.71450000000000002"/>
    <n v="1008345"/>
    <n v="720462"/>
    <n v="514770"/>
    <n v="367803"/>
    <n v="262795"/>
    <n v="187767"/>
    <n v="134159"/>
    <n v="95856"/>
    <n v="68489"/>
    <n v="48935"/>
    <n v="34964"/>
  </r>
  <r>
    <s v="w05A"/>
    <n v="2436107"/>
    <n v="2228622"/>
    <n v="4664729"/>
    <n v="1831600"/>
    <n v="1960624"/>
    <n v="3792224"/>
    <s v="A"/>
    <x v="4"/>
    <n v="0"/>
    <n v="0.81290000000000007"/>
    <n v="3082698"/>
    <n v="2505925"/>
    <n v="2037066"/>
    <n v="1655930"/>
    <n v="1346105"/>
    <n v="1094248"/>
    <n v="889514"/>
    <n v="723085"/>
    <n v="587795"/>
    <n v="477818"/>
    <n v="388418"/>
  </r>
  <r>
    <s v="w06D"/>
    <n v="1846928"/>
    <n v="1851433"/>
    <n v="3698361"/>
    <n v="2125113"/>
    <n v="2028635"/>
    <n v="4153748"/>
    <s v="D"/>
    <x v="5"/>
    <n v="1"/>
    <n v="1.1231"/>
    <n v="4665074"/>
    <n v="5239344"/>
    <n v="5884307"/>
    <n v="6608665"/>
    <n v="7422191"/>
    <n v="7422191"/>
    <n v="7422191"/>
    <n v="7422191"/>
    <n v="7422191"/>
    <n v="7422191"/>
    <n v="7422191"/>
  </r>
  <r>
    <s v="w07B"/>
    <n v="3841577"/>
    <n v="3848394"/>
    <n v="7689971"/>
    <n v="3595975"/>
    <n v="3123039"/>
    <n v="6719014"/>
    <s v="B"/>
    <x v="6"/>
    <n v="0"/>
    <n v="0.87370000000000003"/>
    <n v="5870402"/>
    <n v="5128970"/>
    <n v="4481181"/>
    <n v="3915207"/>
    <n v="3420716"/>
    <n v="2988679"/>
    <n v="2611208"/>
    <n v="2281412"/>
    <n v="1993269"/>
    <n v="1741519"/>
    <n v="1521565"/>
  </r>
  <r>
    <s v="w08A"/>
    <n v="679557"/>
    <n v="655500"/>
    <n v="1335057"/>
    <n v="1012012"/>
    <n v="1067022"/>
    <n v="2079034"/>
    <s v="A"/>
    <x v="7"/>
    <n v="1"/>
    <n v="1.5572000000000001"/>
    <n v="3237471"/>
    <n v="3237471"/>
    <n v="3237471"/>
    <n v="3237471"/>
    <n v="3237471"/>
    <n v="3237471"/>
    <n v="3237471"/>
    <n v="3237471"/>
    <n v="3237471"/>
    <n v="3237471"/>
    <n v="3237471"/>
  </r>
  <r>
    <s v="w09C"/>
    <n v="1660998"/>
    <n v="1630345"/>
    <n v="3291343"/>
    <n v="1130119"/>
    <n v="1080238"/>
    <n v="2210357"/>
    <s v="C"/>
    <x v="8"/>
    <n v="0"/>
    <n v="0.67149999999999999"/>
    <n v="1484254"/>
    <n v="996676"/>
    <n v="669267"/>
    <n v="449412"/>
    <n v="301780"/>
    <n v="202645"/>
    <n v="136076"/>
    <n v="91375"/>
    <n v="61358"/>
    <n v="41201"/>
    <n v="27666"/>
  </r>
  <r>
    <s v="w10C"/>
    <n v="1157622"/>
    <n v="1182345"/>
    <n v="2339967"/>
    <n v="830785"/>
    <n v="833779"/>
    <n v="1664564"/>
    <s v="C"/>
    <x v="9"/>
    <n v="0"/>
    <n v="0.71130000000000004"/>
    <n v="1184004"/>
    <n v="842182"/>
    <n v="599044"/>
    <n v="426099"/>
    <n v="303084"/>
    <n v="215583"/>
    <n v="153344"/>
    <n v="109073"/>
    <n v="77583"/>
    <n v="55184"/>
    <n v="39252"/>
  </r>
  <r>
    <s v="w11D"/>
    <n v="1987047"/>
    <n v="1996208"/>
    <n v="3983255"/>
    <n v="2053892"/>
    <n v="1697247"/>
    <n v="3751139"/>
    <s v="D"/>
    <x v="10"/>
    <n v="0"/>
    <n v="0.94170000000000009"/>
    <n v="3532447"/>
    <n v="3326505"/>
    <n v="3132569"/>
    <n v="2949940"/>
    <n v="2777958"/>
    <n v="2616003"/>
    <n v="2463490"/>
    <n v="2319868"/>
    <n v="2184619"/>
    <n v="2057255"/>
    <n v="1937317"/>
  </r>
  <r>
    <s v="w12C"/>
    <n v="3997724"/>
    <n v="3690756"/>
    <n v="7688480"/>
    <n v="4339393"/>
    <n v="4639643"/>
    <n v="8979036"/>
    <s v="C"/>
    <x v="11"/>
    <n v="1"/>
    <n v="1.1677999999999999"/>
    <n v="10485718"/>
    <n v="12245221"/>
    <n v="14299969"/>
    <n v="16699503"/>
    <n v="16699503"/>
    <n v="16699503"/>
    <n v="16699503"/>
    <n v="16699503"/>
    <n v="16699503"/>
    <n v="16699503"/>
    <n v="16699503"/>
  </r>
  <r>
    <s v="w13A"/>
    <n v="996113"/>
    <n v="964279"/>
    <n v="1960392"/>
    <n v="1012487"/>
    <n v="1128940"/>
    <n v="2141427"/>
    <s v="A"/>
    <x v="12"/>
    <n v="1"/>
    <n v="1.0923"/>
    <n v="2339080"/>
    <n v="2554977"/>
    <n v="2790801"/>
    <n v="3048391"/>
    <n v="3329757"/>
    <n v="3637093"/>
    <n v="3972796"/>
    <n v="3972796"/>
    <n v="3972796"/>
    <n v="3972796"/>
    <n v="3972796"/>
  </r>
  <r>
    <s v="w14A"/>
    <n v="1143634"/>
    <n v="1033836"/>
    <n v="2177470"/>
    <n v="909534"/>
    <n v="856349"/>
    <n v="1765883"/>
    <s v="A"/>
    <x v="13"/>
    <n v="0"/>
    <n v="0.81090000000000007"/>
    <n v="1431954"/>
    <n v="1161171"/>
    <n v="941593"/>
    <n v="763537"/>
    <n v="619152"/>
    <n v="502070"/>
    <n v="407128"/>
    <n v="330140"/>
    <n v="267710"/>
    <n v="217086"/>
    <n v="176035"/>
  </r>
  <r>
    <s v="w15A"/>
    <n v="2549276"/>
    <n v="2584751"/>
    <n v="5134027"/>
    <n v="2033079"/>
    <n v="2066918"/>
    <n v="4099997"/>
    <s v="A"/>
    <x v="14"/>
    <n v="0"/>
    <n v="0.79849999999999999"/>
    <n v="3273847"/>
    <n v="2614166"/>
    <n v="2087411"/>
    <n v="1666797"/>
    <n v="1330937"/>
    <n v="1062753"/>
    <n v="848608"/>
    <n v="677613"/>
    <n v="541073"/>
    <n v="432046"/>
    <n v="344988"/>
  </r>
  <r>
    <s v="w16C"/>
    <n v="1367212"/>
    <n v="1361389"/>
    <n v="2728601"/>
    <n v="1572320"/>
    <n v="1836258"/>
    <n v="3408578"/>
    <s v="C"/>
    <x v="15"/>
    <n v="1"/>
    <n v="1.2492000000000001"/>
    <n v="4257995"/>
    <n v="5319087"/>
    <n v="6644603"/>
    <n v="6644603"/>
    <n v="6644603"/>
    <n v="6644603"/>
    <n v="6644603"/>
    <n v="6644603"/>
    <n v="6644603"/>
    <n v="6644603"/>
    <n v="6644603"/>
  </r>
  <r>
    <s v="w17A"/>
    <n v="2567464"/>
    <n v="2441857"/>
    <n v="5009321"/>
    <n v="1524132"/>
    <n v="1496810"/>
    <n v="3020942"/>
    <s v="A"/>
    <x v="16"/>
    <n v="0"/>
    <n v="0.60299999999999998"/>
    <n v="1821628"/>
    <n v="1098441"/>
    <n v="662359"/>
    <n v="399402"/>
    <n v="240839"/>
    <n v="145225"/>
    <n v="87570"/>
    <n v="52804"/>
    <n v="31840"/>
    <n v="19199"/>
    <n v="11576"/>
  </r>
  <r>
    <s v="w18D"/>
    <n v="1334060"/>
    <n v="1395231"/>
    <n v="2729291"/>
    <n v="578655"/>
    <n v="677663"/>
    <n v="1256318"/>
    <s v="D"/>
    <x v="17"/>
    <n v="0"/>
    <n v="0.46030000000000004"/>
    <n v="578283"/>
    <n v="266183"/>
    <n v="122524"/>
    <n v="56397"/>
    <n v="25959"/>
    <n v="11948"/>
    <n v="5499"/>
    <n v="2531"/>
    <n v="1165"/>
    <n v="536"/>
    <n v="246"/>
  </r>
  <r>
    <s v="w19C"/>
    <n v="2976209"/>
    <n v="3199665"/>
    <n v="6175874"/>
    <n v="1666477"/>
    <n v="1759240"/>
    <n v="3425717"/>
    <s v="C"/>
    <x v="18"/>
    <n v="0"/>
    <n v="0.55459999999999998"/>
    <n v="1899902"/>
    <n v="1053685"/>
    <n v="584373"/>
    <n v="324093"/>
    <n v="179741"/>
    <n v="99684"/>
    <n v="55284"/>
    <n v="30660"/>
    <n v="17004"/>
    <n v="9430"/>
    <n v="5229"/>
  </r>
  <r>
    <s v="w20C"/>
    <n v="1443351"/>
    <n v="1565539"/>
    <n v="3008890"/>
    <n v="1355276"/>
    <n v="1423414"/>
    <n v="2778690"/>
    <s v="C"/>
    <x v="19"/>
    <n v="0"/>
    <n v="0.9234"/>
    <n v="2565842"/>
    <n v="2369298"/>
    <n v="2187809"/>
    <n v="2020222"/>
    <n v="1865472"/>
    <n v="1722576"/>
    <n v="1590626"/>
    <n v="1468784"/>
    <n v="1356275"/>
    <n v="1252384"/>
    <n v="1156451"/>
  </r>
  <r>
    <s v="w21A"/>
    <n v="2486640"/>
    <n v="2265936"/>
    <n v="4752576"/>
    <n v="297424"/>
    <n v="274759"/>
    <n v="572183"/>
    <s v="A"/>
    <x v="20"/>
    <n v="0"/>
    <n v="0.1203"/>
    <n v="68833"/>
    <n v="8280"/>
    <n v="996"/>
    <n v="119"/>
    <n v="14"/>
    <n v="1"/>
    <n v="0"/>
    <n v="0"/>
    <n v="0"/>
    <n v="0"/>
    <n v="0"/>
  </r>
  <r>
    <s v="w22B"/>
    <n v="685438"/>
    <n v="749124"/>
    <n v="1434562"/>
    <n v="2697677"/>
    <n v="2821550"/>
    <n v="5519227"/>
    <s v="B"/>
    <x v="21"/>
    <n v="1"/>
    <n v="3.8473000000000002"/>
    <n v="21234122"/>
    <n v="21234122"/>
    <n v="21234122"/>
    <n v="21234122"/>
    <n v="21234122"/>
    <n v="21234122"/>
    <n v="21234122"/>
    <n v="21234122"/>
    <n v="21234122"/>
    <n v="21234122"/>
    <n v="21234122"/>
  </r>
  <r>
    <s v="w23B"/>
    <n v="2166753"/>
    <n v="2338698"/>
    <n v="4505451"/>
    <n v="1681433"/>
    <n v="1592443"/>
    <n v="3273876"/>
    <s v="B"/>
    <x v="22"/>
    <n v="0"/>
    <n v="0.72660000000000002"/>
    <n v="2378798"/>
    <n v="1728434"/>
    <n v="1255880"/>
    <n v="912522"/>
    <n v="663038"/>
    <n v="481763"/>
    <n v="350048"/>
    <n v="254344"/>
    <n v="184806"/>
    <n v="134280"/>
    <n v="97567"/>
  </r>
  <r>
    <s v="w24C"/>
    <n v="643177"/>
    <n v="684187"/>
    <n v="1327364"/>
    <n v="796213"/>
    <n v="867904"/>
    <n v="1664117"/>
    <s v="C"/>
    <x v="23"/>
    <n v="1"/>
    <n v="1.2537"/>
    <n v="2086303"/>
    <n v="2615598"/>
    <n v="3279175"/>
    <n v="3279175"/>
    <n v="3279175"/>
    <n v="3279175"/>
    <n v="3279175"/>
    <n v="3279175"/>
    <n v="3279175"/>
    <n v="3279175"/>
    <n v="3279175"/>
  </r>
  <r>
    <s v="w25B"/>
    <n v="450192"/>
    <n v="434755"/>
    <n v="884947"/>
    <n v="1656446"/>
    <n v="1691000"/>
    <n v="3347446"/>
    <s v="B"/>
    <x v="24"/>
    <n v="1"/>
    <n v="3.7826"/>
    <n v="12662049"/>
    <n v="12662049"/>
    <n v="12662049"/>
    <n v="12662049"/>
    <n v="12662049"/>
    <n v="12662049"/>
    <n v="12662049"/>
    <n v="12662049"/>
    <n v="12662049"/>
    <n v="12662049"/>
    <n v="12662049"/>
  </r>
  <r>
    <s v="w26C"/>
    <n v="1037774"/>
    <n v="1113789"/>
    <n v="2151563"/>
    <n v="877464"/>
    <n v="990837"/>
    <n v="1868301"/>
    <s v="C"/>
    <x v="25"/>
    <n v="0"/>
    <n v="0.86830000000000007"/>
    <n v="1622245"/>
    <n v="1408595"/>
    <n v="1223083"/>
    <n v="1062002"/>
    <n v="922136"/>
    <n v="800690"/>
    <n v="695239"/>
    <n v="603676"/>
    <n v="524171"/>
    <n v="455137"/>
    <n v="395195"/>
  </r>
  <r>
    <s v="w27C"/>
    <n v="2351213"/>
    <n v="2358482"/>
    <n v="4709695"/>
    <n v="1098384"/>
    <n v="1121488"/>
    <n v="2219872"/>
    <s v="C"/>
    <x v="26"/>
    <n v="0"/>
    <n v="0.4713"/>
    <n v="1046225"/>
    <n v="493085"/>
    <n v="232390"/>
    <n v="109525"/>
    <n v="51619"/>
    <n v="24328"/>
    <n v="11465"/>
    <n v="5403"/>
    <n v="2546"/>
    <n v="1199"/>
    <n v="565"/>
  </r>
  <r>
    <s v="w28D"/>
    <n v="2613354"/>
    <n v="2837241"/>
    <n v="5450595"/>
    <n v="431144"/>
    <n v="434113"/>
    <n v="865257"/>
    <s v="D"/>
    <x v="27"/>
    <n v="0"/>
    <n v="0.15870000000000001"/>
    <n v="137316"/>
    <n v="21792"/>
    <n v="3458"/>
    <n v="548"/>
    <n v="86"/>
    <n v="13"/>
    <n v="2"/>
    <n v="0"/>
    <n v="0"/>
    <n v="0"/>
    <n v="0"/>
  </r>
  <r>
    <s v="w29A"/>
    <n v="1859691"/>
    <n v="1844250"/>
    <n v="3703941"/>
    <n v="1460134"/>
    <n v="1585258"/>
    <n v="3045392"/>
    <s v="A"/>
    <x v="28"/>
    <n v="0"/>
    <n v="0.82220000000000004"/>
    <n v="2503921"/>
    <n v="2058723"/>
    <n v="1692682"/>
    <n v="1391723"/>
    <n v="1144274"/>
    <n v="940822"/>
    <n v="773543"/>
    <n v="636007"/>
    <n v="522924"/>
    <n v="429948"/>
    <n v="353503"/>
  </r>
  <r>
    <s v="w30C"/>
    <n v="2478386"/>
    <n v="2562144"/>
    <n v="5040530"/>
    <n v="30035"/>
    <n v="29396"/>
    <n v="59431"/>
    <s v="C"/>
    <x v="29"/>
    <n v="0"/>
    <n v="1.17E-2"/>
    <n v="695"/>
    <n v="8"/>
    <n v="0"/>
    <n v="0"/>
    <n v="0"/>
    <n v="0"/>
    <n v="0"/>
    <n v="0"/>
    <n v="0"/>
    <n v="0"/>
    <n v="0"/>
  </r>
  <r>
    <s v="w31C"/>
    <n v="1938122"/>
    <n v="1816647"/>
    <n v="3754769"/>
    <n v="1602356"/>
    <n v="1875221"/>
    <n v="3477577"/>
    <s v="C"/>
    <x v="30"/>
    <n v="0"/>
    <n v="0.92610000000000003"/>
    <n v="3220584"/>
    <n v="2982582"/>
    <n v="2762169"/>
    <n v="2558044"/>
    <n v="2369004"/>
    <n v="2193934"/>
    <n v="2031802"/>
    <n v="1881651"/>
    <n v="1742596"/>
    <n v="1613818"/>
    <n v="1494556"/>
  </r>
  <r>
    <s v="w32D"/>
    <n v="992523"/>
    <n v="1028501"/>
    <n v="2021024"/>
    <n v="1995446"/>
    <n v="1860524"/>
    <n v="3855970"/>
    <s v="D"/>
    <x v="31"/>
    <n v="1"/>
    <n v="1.9079000000000002"/>
    <n v="7356805"/>
    <n v="7356805"/>
    <n v="7356805"/>
    <n v="7356805"/>
    <n v="7356805"/>
    <n v="7356805"/>
    <n v="7356805"/>
    <n v="7356805"/>
    <n v="7356805"/>
    <n v="7356805"/>
    <n v="7356805"/>
  </r>
  <r>
    <s v="w33B"/>
    <n v="2966291"/>
    <n v="2889963"/>
    <n v="5856254"/>
    <n v="462453"/>
    <n v="486354"/>
    <n v="948807"/>
    <s v="B"/>
    <x v="32"/>
    <n v="0"/>
    <n v="0.16200000000000001"/>
    <n v="153706"/>
    <n v="24900"/>
    <n v="4033"/>
    <n v="653"/>
    <n v="105"/>
    <n v="17"/>
    <n v="2"/>
    <n v="0"/>
    <n v="0"/>
    <n v="0"/>
    <n v="0"/>
  </r>
  <r>
    <s v="w34C"/>
    <n v="76648"/>
    <n v="81385"/>
    <n v="158033"/>
    <n v="1374708"/>
    <n v="1379567"/>
    <n v="2754275"/>
    <s v="C"/>
    <x v="33"/>
    <n v="1"/>
    <n v="17.4284"/>
    <n v="48002606"/>
    <n v="48002606"/>
    <n v="48002606"/>
    <n v="48002606"/>
    <n v="48002606"/>
    <n v="48002606"/>
    <n v="48002606"/>
    <n v="48002606"/>
    <n v="48002606"/>
    <n v="48002606"/>
    <n v="48002606"/>
  </r>
  <r>
    <s v="w35C"/>
    <n v="2574432"/>
    <n v="2409710"/>
    <n v="4984142"/>
    <n v="987486"/>
    <n v="999043"/>
    <n v="1986529"/>
    <s v="C"/>
    <x v="34"/>
    <n v="0"/>
    <n v="0.39850000000000002"/>
    <n v="791631"/>
    <n v="315464"/>
    <n v="125712"/>
    <n v="50096"/>
    <n v="19963"/>
    <n v="7955"/>
    <n v="3170"/>
    <n v="1263"/>
    <n v="503"/>
    <n v="200"/>
    <n v="79"/>
  </r>
  <r>
    <s v="w36B"/>
    <n v="1778590"/>
    <n v="1874844"/>
    <n v="3653434"/>
    <n v="111191"/>
    <n v="117846"/>
    <n v="229037"/>
    <s v="B"/>
    <x v="35"/>
    <n v="0"/>
    <n v="6.2600000000000003E-2"/>
    <n v="14337"/>
    <n v="897"/>
    <n v="56"/>
    <n v="3"/>
    <n v="0"/>
    <n v="0"/>
    <n v="0"/>
    <n v="0"/>
    <n v="0"/>
    <n v="0"/>
    <n v="0"/>
  </r>
  <r>
    <s v="w37A"/>
    <n v="1506541"/>
    <n v="1414887"/>
    <n v="2921428"/>
    <n v="1216612"/>
    <n v="1166775"/>
    <n v="2383387"/>
    <s v="A"/>
    <x v="36"/>
    <n v="0"/>
    <n v="0.81580000000000008"/>
    <n v="1944367"/>
    <n v="1586214"/>
    <n v="1294033"/>
    <n v="1055672"/>
    <n v="861217"/>
    <n v="702580"/>
    <n v="573164"/>
    <n v="467587"/>
    <n v="381457"/>
    <n v="311192"/>
    <n v="253870"/>
  </r>
  <r>
    <s v="w38B"/>
    <n v="1598886"/>
    <n v="1687917"/>
    <n v="3286803"/>
    <n v="449788"/>
    <n v="427615"/>
    <n v="877403"/>
    <s v="B"/>
    <x v="37"/>
    <n v="0"/>
    <n v="0.26690000000000003"/>
    <n v="234178"/>
    <n v="62502"/>
    <n v="16681"/>
    <n v="4452"/>
    <n v="1188"/>
    <n v="317"/>
    <n v="84"/>
    <n v="22"/>
    <n v="5"/>
    <n v="1"/>
    <n v="0"/>
  </r>
  <r>
    <s v="w39D"/>
    <n v="548989"/>
    <n v="514636"/>
    <n v="1063625"/>
    <n v="2770344"/>
    <n v="3187897"/>
    <n v="5958241"/>
    <s v="D"/>
    <x v="38"/>
    <n v="1"/>
    <n v="5.6017999999999999"/>
    <n v="33376874"/>
    <n v="33376874"/>
    <n v="33376874"/>
    <n v="33376874"/>
    <n v="33376874"/>
    <n v="33376874"/>
    <n v="33376874"/>
    <n v="33376874"/>
    <n v="33376874"/>
    <n v="33376874"/>
    <n v="33376874"/>
  </r>
  <r>
    <s v="w40A"/>
    <n v="1175198"/>
    <n v="1095440"/>
    <n v="2270638"/>
    <n v="2657174"/>
    <n v="2491947"/>
    <n v="5149121"/>
    <s v="A"/>
    <x v="39"/>
    <n v="1"/>
    <n v="2.2676000000000003"/>
    <n v="11676146"/>
    <n v="11676146"/>
    <n v="11676146"/>
    <n v="11676146"/>
    <n v="11676146"/>
    <n v="11676146"/>
    <n v="11676146"/>
    <n v="11676146"/>
    <n v="11676146"/>
    <n v="11676146"/>
    <n v="11676146"/>
  </r>
  <r>
    <s v="w41D"/>
    <n v="2115336"/>
    <n v="2202769"/>
    <n v="4318105"/>
    <n v="15339"/>
    <n v="14652"/>
    <n v="29991"/>
    <s v="D"/>
    <x v="40"/>
    <n v="0"/>
    <n v="6.9000000000000008E-3"/>
    <n v="206"/>
    <n v="1"/>
    <n v="0"/>
    <n v="0"/>
    <n v="0"/>
    <n v="0"/>
    <n v="0"/>
    <n v="0"/>
    <n v="0"/>
    <n v="0"/>
    <n v="0"/>
  </r>
  <r>
    <s v="w42B"/>
    <n v="2346640"/>
    <n v="2197559"/>
    <n v="4544199"/>
    <n v="373470"/>
    <n v="353365"/>
    <n v="726835"/>
    <s v="B"/>
    <x v="41"/>
    <n v="0"/>
    <n v="0.15990000000000001"/>
    <n v="116220"/>
    <n v="18583"/>
    <n v="2971"/>
    <n v="475"/>
    <n v="75"/>
    <n v="11"/>
    <n v="1"/>
    <n v="0"/>
    <n v="0"/>
    <n v="0"/>
    <n v="0"/>
  </r>
  <r>
    <s v="w43D"/>
    <n v="2548438"/>
    <n v="2577213"/>
    <n v="5125651"/>
    <n v="37986"/>
    <n v="37766"/>
    <n v="75752"/>
    <s v="D"/>
    <x v="42"/>
    <n v="0"/>
    <n v="1.4700000000000001E-2"/>
    <n v="1113"/>
    <n v="16"/>
    <n v="0"/>
    <n v="0"/>
    <n v="0"/>
    <n v="0"/>
    <n v="0"/>
    <n v="0"/>
    <n v="0"/>
    <n v="0"/>
    <n v="0"/>
  </r>
  <r>
    <s v="w44C"/>
    <n v="835495"/>
    <n v="837746"/>
    <n v="1673241"/>
    <n v="1106177"/>
    <n v="917781"/>
    <n v="2023958"/>
    <s v="C"/>
    <x v="43"/>
    <n v="1"/>
    <n v="1.2096"/>
    <n v="2448179"/>
    <n v="2961317"/>
    <n v="3582009"/>
    <n v="3582009"/>
    <n v="3582009"/>
    <n v="3582009"/>
    <n v="3582009"/>
    <n v="3582009"/>
    <n v="3582009"/>
    <n v="3582009"/>
    <n v="3582009"/>
  </r>
  <r>
    <s v="w45B"/>
    <n v="1187448"/>
    <n v="1070426"/>
    <n v="2257874"/>
    <n v="1504608"/>
    <n v="1756990"/>
    <n v="3261598"/>
    <s v="B"/>
    <x v="44"/>
    <n v="1"/>
    <n v="1.4445000000000001"/>
    <n v="4711378"/>
    <n v="4711378"/>
    <n v="4711378"/>
    <n v="4711378"/>
    <n v="4711378"/>
    <n v="4711378"/>
    <n v="4711378"/>
    <n v="4711378"/>
    <n v="4711378"/>
    <n v="4711378"/>
    <n v="4711378"/>
  </r>
  <r>
    <s v="w46C"/>
    <n v="140026"/>
    <n v="146354"/>
    <n v="286380"/>
    <n v="2759991"/>
    <n v="2742120"/>
    <n v="5502111"/>
    <s v="C"/>
    <x v="45"/>
    <n v="1"/>
    <n v="19.212600000000002"/>
    <n v="105709857"/>
    <n v="105709857"/>
    <n v="105709857"/>
    <n v="105709857"/>
    <n v="105709857"/>
    <n v="105709857"/>
    <n v="105709857"/>
    <n v="105709857"/>
    <n v="105709857"/>
    <n v="105709857"/>
    <n v="105709857"/>
  </r>
  <r>
    <s v="w47B"/>
    <n v="1198765"/>
    <n v="1304945"/>
    <n v="2503710"/>
    <n v="2786493"/>
    <n v="2602643"/>
    <n v="5389136"/>
    <s v="B"/>
    <x v="46"/>
    <n v="1"/>
    <n v="2.1524000000000001"/>
    <n v="11599576"/>
    <n v="11599576"/>
    <n v="11599576"/>
    <n v="11599576"/>
    <n v="11599576"/>
    <n v="11599576"/>
    <n v="11599576"/>
    <n v="11599576"/>
    <n v="11599576"/>
    <n v="11599576"/>
    <n v="11599576"/>
  </r>
  <r>
    <s v="w48C"/>
    <n v="2619776"/>
    <n v="2749623"/>
    <n v="5369399"/>
    <n v="2888215"/>
    <n v="2800174"/>
    <n v="5688389"/>
    <s v="C"/>
    <x v="47"/>
    <n v="1"/>
    <n v="1.0594000000000001"/>
    <n v="6026279"/>
    <n v="6384239"/>
    <n v="6763462"/>
    <n v="7165211"/>
    <n v="7590824"/>
    <n v="8041718"/>
    <n v="8519396"/>
    <n v="9025448"/>
    <n v="9561559"/>
    <n v="10129515"/>
    <n v="10731208"/>
  </r>
  <r>
    <s v="w49C"/>
    <n v="248398"/>
    <n v="268511"/>
    <n v="516909"/>
    <n v="3110853"/>
    <n v="2986411"/>
    <n v="6097264"/>
    <s v="C"/>
    <x v="48"/>
    <n v="1"/>
    <n v="11.7956"/>
    <n v="71920887"/>
    <n v="71920887"/>
    <n v="71920887"/>
    <n v="71920887"/>
    <n v="71920887"/>
    <n v="71920887"/>
    <n v="71920887"/>
    <n v="71920887"/>
    <n v="71920887"/>
    <n v="71920887"/>
    <n v="71920887"/>
  </r>
  <r>
    <s v="w50B"/>
    <n v="2494207"/>
    <n v="2625207"/>
    <n v="5119414"/>
    <n v="1796293"/>
    <n v="1853602"/>
    <n v="3649895"/>
    <s v="B"/>
    <x v="49"/>
    <n v="0"/>
    <n v="0.71290000000000009"/>
    <n v="2602010"/>
    <n v="1854972"/>
    <n v="1322409"/>
    <n v="942745"/>
    <n v="672082"/>
    <n v="479127"/>
    <n v="341569"/>
    <n v="243504"/>
    <n v="173594"/>
    <n v="123755"/>
    <n v="88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54" firstHeaderRow="1" firstDataRow="1" firstDataCol="1"/>
  <pivotFields count="22"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axis="axisRow" showAll="0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8"/>
  </rowFields>
  <rowItems count="51">
    <i>
      <x v="45"/>
    </i>
    <i>
      <x v="48"/>
    </i>
    <i>
      <x v="33"/>
    </i>
    <i>
      <x v="38"/>
    </i>
    <i>
      <x v="21"/>
    </i>
    <i>
      <x v="11"/>
    </i>
    <i>
      <x v="24"/>
    </i>
    <i>
      <x v="39"/>
    </i>
    <i>
      <x v="46"/>
    </i>
    <i>
      <x v="47"/>
    </i>
    <i>
      <x v="5"/>
    </i>
    <i>
      <x v="31"/>
    </i>
    <i>
      <x v="15"/>
    </i>
    <i>
      <x/>
    </i>
    <i>
      <x v="44"/>
    </i>
    <i>
      <x v="12"/>
    </i>
    <i>
      <x v="43"/>
    </i>
    <i>
      <x v="23"/>
    </i>
    <i>
      <x v="7"/>
    </i>
    <i>
      <x v="2"/>
    </i>
    <i>
      <x v="10"/>
    </i>
    <i>
      <x v="1"/>
    </i>
    <i>
      <x v="6"/>
    </i>
    <i>
      <x v="30"/>
    </i>
    <i>
      <x v="19"/>
    </i>
    <i>
      <x v="25"/>
    </i>
    <i>
      <x v="4"/>
    </i>
    <i>
      <x v="28"/>
    </i>
    <i>
      <x v="14"/>
    </i>
    <i>
      <x v="36"/>
    </i>
    <i>
      <x v="13"/>
    </i>
    <i>
      <x v="22"/>
    </i>
    <i>
      <x v="49"/>
    </i>
    <i>
      <x v="9"/>
    </i>
    <i>
      <x v="3"/>
    </i>
    <i>
      <x v="8"/>
    </i>
    <i>
      <x v="16"/>
    </i>
    <i>
      <x v="18"/>
    </i>
    <i>
      <x v="26"/>
    </i>
    <i>
      <x v="17"/>
    </i>
    <i>
      <x v="34"/>
    </i>
    <i>
      <x v="37"/>
    </i>
    <i>
      <x v="40"/>
    </i>
    <i>
      <x v="41"/>
    </i>
    <i>
      <x v="29"/>
    </i>
    <i>
      <x v="42"/>
    </i>
    <i>
      <x v="27"/>
    </i>
    <i>
      <x v="35"/>
    </i>
    <i>
      <x v="32"/>
    </i>
    <i>
      <x v="20"/>
    </i>
    <i t="grand">
      <x/>
    </i>
  </rowItems>
  <colItems count="1">
    <i/>
  </colItems>
  <dataFields count="1">
    <dataField name="Suma z 2025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workbookViewId="0">
      <selection activeCell="B9" sqref="B9"/>
    </sheetView>
  </sheetViews>
  <sheetFormatPr defaultRowHeight="15" x14ac:dyDescent="0.25"/>
  <cols>
    <col min="1" max="1" width="17.7109375" bestFit="1" customWidth="1"/>
    <col min="2" max="2" width="11.5703125" bestFit="1" customWidth="1"/>
  </cols>
  <sheetData>
    <row r="3" spans="1:2" x14ac:dyDescent="0.25">
      <c r="A3" s="7" t="s">
        <v>60</v>
      </c>
      <c r="B3" t="s">
        <v>78</v>
      </c>
    </row>
    <row r="4" spans="1:2" x14ac:dyDescent="0.25">
      <c r="A4" s="8" t="s">
        <v>124</v>
      </c>
      <c r="B4" s="6">
        <v>105709857</v>
      </c>
    </row>
    <row r="5" spans="1:2" x14ac:dyDescent="0.25">
      <c r="A5" s="8" t="s">
        <v>127</v>
      </c>
      <c r="B5" s="6">
        <v>71920887</v>
      </c>
    </row>
    <row r="6" spans="1:2" x14ac:dyDescent="0.25">
      <c r="A6" s="8" t="s">
        <v>112</v>
      </c>
      <c r="B6" s="6">
        <v>48002606</v>
      </c>
    </row>
    <row r="7" spans="1:2" x14ac:dyDescent="0.25">
      <c r="A7" s="8" t="s">
        <v>117</v>
      </c>
      <c r="B7" s="6">
        <v>33376874</v>
      </c>
    </row>
    <row r="8" spans="1:2" x14ac:dyDescent="0.25">
      <c r="A8" s="8" t="s">
        <v>100</v>
      </c>
      <c r="B8" s="6">
        <v>21234122</v>
      </c>
    </row>
    <row r="9" spans="1:2" x14ac:dyDescent="0.25">
      <c r="A9" s="8" t="s">
        <v>90</v>
      </c>
      <c r="B9" s="6">
        <v>16699503</v>
      </c>
    </row>
    <row r="10" spans="1:2" x14ac:dyDescent="0.25">
      <c r="A10" s="8" t="s">
        <v>103</v>
      </c>
      <c r="B10" s="6">
        <v>12662049</v>
      </c>
    </row>
    <row r="11" spans="1:2" x14ac:dyDescent="0.25">
      <c r="A11" s="8" t="s">
        <v>118</v>
      </c>
      <c r="B11" s="6">
        <v>11676146</v>
      </c>
    </row>
    <row r="12" spans="1:2" x14ac:dyDescent="0.25">
      <c r="A12" s="8" t="s">
        <v>125</v>
      </c>
      <c r="B12" s="6">
        <v>11599576</v>
      </c>
    </row>
    <row r="13" spans="1:2" x14ac:dyDescent="0.25">
      <c r="A13" s="8" t="s">
        <v>126</v>
      </c>
      <c r="B13" s="6">
        <v>10731208</v>
      </c>
    </row>
    <row r="14" spans="1:2" x14ac:dyDescent="0.25">
      <c r="A14" s="8" t="s">
        <v>84</v>
      </c>
      <c r="B14" s="6">
        <v>7422191</v>
      </c>
    </row>
    <row r="15" spans="1:2" x14ac:dyDescent="0.25">
      <c r="A15" s="8" t="s">
        <v>110</v>
      </c>
      <c r="B15" s="6">
        <v>7356805</v>
      </c>
    </row>
    <row r="16" spans="1:2" x14ac:dyDescent="0.25">
      <c r="A16" s="8" t="s">
        <v>94</v>
      </c>
      <c r="B16" s="6">
        <v>6644603</v>
      </c>
    </row>
    <row r="17" spans="1:2" x14ac:dyDescent="0.25">
      <c r="A17" s="8" t="s">
        <v>79</v>
      </c>
      <c r="B17" s="6">
        <v>5639669</v>
      </c>
    </row>
    <row r="18" spans="1:2" x14ac:dyDescent="0.25">
      <c r="A18" s="8" t="s">
        <v>123</v>
      </c>
      <c r="B18" s="6">
        <v>4711378</v>
      </c>
    </row>
    <row r="19" spans="1:2" x14ac:dyDescent="0.25">
      <c r="A19" s="8" t="s">
        <v>91</v>
      </c>
      <c r="B19" s="6">
        <v>3972796</v>
      </c>
    </row>
    <row r="20" spans="1:2" x14ac:dyDescent="0.25">
      <c r="A20" s="8" t="s">
        <v>122</v>
      </c>
      <c r="B20" s="6">
        <v>3582009</v>
      </c>
    </row>
    <row r="21" spans="1:2" x14ac:dyDescent="0.25">
      <c r="A21" s="8" t="s">
        <v>102</v>
      </c>
      <c r="B21" s="6">
        <v>3279175</v>
      </c>
    </row>
    <row r="22" spans="1:2" x14ac:dyDescent="0.25">
      <c r="A22" s="8" t="s">
        <v>86</v>
      </c>
      <c r="B22" s="6">
        <v>3237471</v>
      </c>
    </row>
    <row r="23" spans="1:2" x14ac:dyDescent="0.25">
      <c r="A23" s="8" t="s">
        <v>81</v>
      </c>
      <c r="B23" s="6">
        <v>3081288</v>
      </c>
    </row>
    <row r="24" spans="1:2" x14ac:dyDescent="0.25">
      <c r="A24" s="8" t="s">
        <v>89</v>
      </c>
      <c r="B24" s="6">
        <v>1937317</v>
      </c>
    </row>
    <row r="25" spans="1:2" x14ac:dyDescent="0.25">
      <c r="A25" s="8" t="s">
        <v>80</v>
      </c>
      <c r="B25" s="6">
        <v>1528022</v>
      </c>
    </row>
    <row r="26" spans="1:2" x14ac:dyDescent="0.25">
      <c r="A26" s="8" t="s">
        <v>85</v>
      </c>
      <c r="B26" s="6">
        <v>1521565</v>
      </c>
    </row>
    <row r="27" spans="1:2" x14ac:dyDescent="0.25">
      <c r="A27" s="8" t="s">
        <v>109</v>
      </c>
      <c r="B27" s="6">
        <v>1494556</v>
      </c>
    </row>
    <row r="28" spans="1:2" x14ac:dyDescent="0.25">
      <c r="A28" s="8" t="s">
        <v>98</v>
      </c>
      <c r="B28" s="6">
        <v>1156451</v>
      </c>
    </row>
    <row r="29" spans="1:2" x14ac:dyDescent="0.25">
      <c r="A29" s="8" t="s">
        <v>104</v>
      </c>
      <c r="B29" s="6">
        <v>395195</v>
      </c>
    </row>
    <row r="30" spans="1:2" x14ac:dyDescent="0.25">
      <c r="A30" s="8" t="s">
        <v>83</v>
      </c>
      <c r="B30" s="6">
        <v>388418</v>
      </c>
    </row>
    <row r="31" spans="1:2" x14ac:dyDescent="0.25">
      <c r="A31" s="8" t="s">
        <v>107</v>
      </c>
      <c r="B31" s="6">
        <v>353503</v>
      </c>
    </row>
    <row r="32" spans="1:2" x14ac:dyDescent="0.25">
      <c r="A32" s="8" t="s">
        <v>93</v>
      </c>
      <c r="B32" s="6">
        <v>344988</v>
      </c>
    </row>
    <row r="33" spans="1:2" x14ac:dyDescent="0.25">
      <c r="A33" s="8" t="s">
        <v>115</v>
      </c>
      <c r="B33" s="6">
        <v>253870</v>
      </c>
    </row>
    <row r="34" spans="1:2" x14ac:dyDescent="0.25">
      <c r="A34" s="8" t="s">
        <v>92</v>
      </c>
      <c r="B34" s="6">
        <v>176035</v>
      </c>
    </row>
    <row r="35" spans="1:2" x14ac:dyDescent="0.25">
      <c r="A35" s="8" t="s">
        <v>101</v>
      </c>
      <c r="B35" s="6">
        <v>97567</v>
      </c>
    </row>
    <row r="36" spans="1:2" x14ac:dyDescent="0.25">
      <c r="A36" s="8" t="s">
        <v>128</v>
      </c>
      <c r="B36" s="6">
        <v>88224</v>
      </c>
    </row>
    <row r="37" spans="1:2" x14ac:dyDescent="0.25">
      <c r="A37" s="8" t="s">
        <v>88</v>
      </c>
      <c r="B37" s="6">
        <v>39252</v>
      </c>
    </row>
    <row r="38" spans="1:2" x14ac:dyDescent="0.25">
      <c r="A38" s="8" t="s">
        <v>82</v>
      </c>
      <c r="B38" s="6">
        <v>34964</v>
      </c>
    </row>
    <row r="39" spans="1:2" x14ac:dyDescent="0.25">
      <c r="A39" s="8" t="s">
        <v>87</v>
      </c>
      <c r="B39" s="6">
        <v>27666</v>
      </c>
    </row>
    <row r="40" spans="1:2" x14ac:dyDescent="0.25">
      <c r="A40" s="8" t="s">
        <v>95</v>
      </c>
      <c r="B40" s="6">
        <v>11576</v>
      </c>
    </row>
    <row r="41" spans="1:2" x14ac:dyDescent="0.25">
      <c r="A41" s="8" t="s">
        <v>97</v>
      </c>
      <c r="B41" s="6">
        <v>5229</v>
      </c>
    </row>
    <row r="42" spans="1:2" x14ac:dyDescent="0.25">
      <c r="A42" s="8" t="s">
        <v>105</v>
      </c>
      <c r="B42" s="6">
        <v>565</v>
      </c>
    </row>
    <row r="43" spans="1:2" x14ac:dyDescent="0.25">
      <c r="A43" s="8" t="s">
        <v>96</v>
      </c>
      <c r="B43" s="6">
        <v>246</v>
      </c>
    </row>
    <row r="44" spans="1:2" x14ac:dyDescent="0.25">
      <c r="A44" s="8" t="s">
        <v>113</v>
      </c>
      <c r="B44" s="6">
        <v>79</v>
      </c>
    </row>
    <row r="45" spans="1:2" x14ac:dyDescent="0.25">
      <c r="A45" s="8" t="s">
        <v>116</v>
      </c>
      <c r="B45" s="6">
        <v>0</v>
      </c>
    </row>
    <row r="46" spans="1:2" x14ac:dyDescent="0.25">
      <c r="A46" s="8" t="s">
        <v>119</v>
      </c>
      <c r="B46" s="6">
        <v>0</v>
      </c>
    </row>
    <row r="47" spans="1:2" x14ac:dyDescent="0.25">
      <c r="A47" s="8" t="s">
        <v>120</v>
      </c>
      <c r="B47" s="6">
        <v>0</v>
      </c>
    </row>
    <row r="48" spans="1:2" x14ac:dyDescent="0.25">
      <c r="A48" s="8" t="s">
        <v>108</v>
      </c>
      <c r="B48" s="6">
        <v>0</v>
      </c>
    </row>
    <row r="49" spans="1:2" x14ac:dyDescent="0.25">
      <c r="A49" s="8" t="s">
        <v>121</v>
      </c>
      <c r="B49" s="6">
        <v>0</v>
      </c>
    </row>
    <row r="50" spans="1:2" x14ac:dyDescent="0.25">
      <c r="A50" s="8" t="s">
        <v>106</v>
      </c>
      <c r="B50" s="6">
        <v>0</v>
      </c>
    </row>
    <row r="51" spans="1:2" x14ac:dyDescent="0.25">
      <c r="A51" s="8" t="s">
        <v>114</v>
      </c>
      <c r="B51" s="6">
        <v>0</v>
      </c>
    </row>
    <row r="52" spans="1:2" x14ac:dyDescent="0.25">
      <c r="A52" s="8" t="s">
        <v>111</v>
      </c>
      <c r="B52" s="6">
        <v>0</v>
      </c>
    </row>
    <row r="53" spans="1:2" x14ac:dyDescent="0.25">
      <c r="A53" s="8" t="s">
        <v>99</v>
      </c>
      <c r="B53" s="6">
        <v>0</v>
      </c>
    </row>
    <row r="54" spans="1:2" x14ac:dyDescent="0.25">
      <c r="A54" s="8" t="s">
        <v>65</v>
      </c>
      <c r="B54" s="6">
        <v>402395501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topLeftCell="F1" zoomScaleNormal="100" workbookViewId="0">
      <selection activeCell="L2" sqref="L2"/>
    </sheetView>
  </sheetViews>
  <sheetFormatPr defaultRowHeight="15" x14ac:dyDescent="0.25"/>
  <cols>
    <col min="1" max="1" width="20.28515625" bestFit="1" customWidth="1"/>
    <col min="2" max="2" width="17" bestFit="1" customWidth="1"/>
    <col min="3" max="3" width="19.7109375" bestFit="1" customWidth="1"/>
    <col min="4" max="4" width="15.140625" customWidth="1"/>
    <col min="5" max="5" width="17" bestFit="1" customWidth="1"/>
    <col min="6" max="6" width="19.7109375" bestFit="1" customWidth="1"/>
    <col min="7" max="7" width="19.7109375" customWidth="1"/>
    <col min="9" max="9" width="20.28515625" bestFit="1" customWidth="1"/>
    <col min="10" max="10" width="23.42578125" bestFit="1" customWidth="1"/>
    <col min="11" max="11" width="14.7109375" bestFit="1" customWidth="1"/>
    <col min="12" max="22" width="10.28515625" bestFit="1" customWidth="1"/>
    <col min="23" max="23" width="14.140625" bestFit="1" customWidth="1"/>
    <col min="25" max="25" width="13.42578125" bestFit="1" customWidth="1"/>
    <col min="26" max="26" width="29.140625" bestFit="1" customWidth="1"/>
    <col min="27" max="27" width="13.5703125" bestFit="1" customWidth="1"/>
    <col min="32" max="32" width="35.140625" bestFit="1" customWidth="1"/>
    <col min="33" max="33" width="10" bestFit="1" customWidth="1"/>
    <col min="34" max="34" width="9" customWidth="1"/>
    <col min="35" max="35" width="10.28515625" bestFit="1" customWidth="1"/>
  </cols>
  <sheetData>
    <row r="1" spans="1:33" x14ac:dyDescent="0.25">
      <c r="B1" s="5" t="s">
        <v>51</v>
      </c>
      <c r="C1" s="5"/>
      <c r="D1" s="5"/>
      <c r="E1" s="5" t="s">
        <v>52</v>
      </c>
      <c r="F1" s="5"/>
      <c r="G1" s="5"/>
      <c r="L1" s="5" t="s">
        <v>77</v>
      </c>
      <c r="M1" s="5"/>
      <c r="N1" s="5"/>
      <c r="O1" s="5"/>
      <c r="P1" s="5"/>
      <c r="Q1" s="5"/>
      <c r="R1" s="5"/>
      <c r="S1" s="5"/>
      <c r="T1" s="5"/>
      <c r="U1" s="5"/>
      <c r="V1" s="5"/>
      <c r="W1" s="4"/>
    </row>
    <row r="2" spans="1:33" x14ac:dyDescent="0.25">
      <c r="A2" t="s">
        <v>54</v>
      </c>
      <c r="B2" t="s">
        <v>55</v>
      </c>
      <c r="C2" t="s">
        <v>56</v>
      </c>
      <c r="D2" t="s">
        <v>59</v>
      </c>
      <c r="E2" t="s">
        <v>57</v>
      </c>
      <c r="F2" t="s">
        <v>58</v>
      </c>
      <c r="G2" t="s">
        <v>76</v>
      </c>
      <c r="H2" t="s">
        <v>53</v>
      </c>
      <c r="I2" t="s">
        <v>50</v>
      </c>
      <c r="J2" t="s">
        <v>70</v>
      </c>
      <c r="K2" t="s">
        <v>75</v>
      </c>
      <c r="L2">
        <v>2015</v>
      </c>
      <c r="M2">
        <v>2016</v>
      </c>
      <c r="N2">
        <v>2017</v>
      </c>
      <c r="O2">
        <v>2018</v>
      </c>
      <c r="P2">
        <v>2019</v>
      </c>
      <c r="Q2">
        <v>2020</v>
      </c>
      <c r="R2">
        <v>2021</v>
      </c>
      <c r="S2">
        <v>2022</v>
      </c>
      <c r="T2">
        <v>2023</v>
      </c>
      <c r="U2">
        <v>2024</v>
      </c>
      <c r="V2">
        <v>2025</v>
      </c>
      <c r="W2" t="s">
        <v>131</v>
      </c>
      <c r="Y2" s="5" t="s">
        <v>66</v>
      </c>
      <c r="Z2" s="5"/>
      <c r="AA2" s="5"/>
    </row>
    <row r="3" spans="1:33" x14ac:dyDescent="0.25">
      <c r="A3" s="1" t="s">
        <v>0</v>
      </c>
      <c r="B3" s="3">
        <v>1415007</v>
      </c>
      <c r="C3" s="3">
        <v>1397195</v>
      </c>
      <c r="D3" s="3">
        <f>SUM(B3:C3)</f>
        <v>2812202</v>
      </c>
      <c r="E3" s="3">
        <v>1499070</v>
      </c>
      <c r="F3" s="3">
        <v>1481105</v>
      </c>
      <c r="G3" s="3">
        <f>SUM(E3:F3)</f>
        <v>2980175</v>
      </c>
      <c r="H3" t="str">
        <f>RIGHT(A3,1)</f>
        <v>D</v>
      </c>
      <c r="I3" t="str">
        <f>MID(A3,2,2)</f>
        <v>01</v>
      </c>
      <c r="J3">
        <f>IF(AND(B3&lt;E3,C3&lt;F3),1,0)</f>
        <v>1</v>
      </c>
      <c r="K3" s="9">
        <f>_xlfn.FLOOR.MATH(G3/D3,0.0001)</f>
        <v>1.0597000000000001</v>
      </c>
      <c r="L3">
        <f>_xlfn.FLOOR.MATH(G3*K3, 1)</f>
        <v>3158091</v>
      </c>
      <c r="M3">
        <f>IF(L3&gt;$D3*2,L3,_xlfn.FLOOR.MATH(L3*$K3,1))</f>
        <v>3346629</v>
      </c>
      <c r="N3">
        <f t="shared" ref="N3:V3" si="0">IF(M3&gt;$D3*2,M3,_xlfn.FLOOR.MATH(M3*$K3,1))</f>
        <v>3546422</v>
      </c>
      <c r="O3">
        <f t="shared" si="0"/>
        <v>3758143</v>
      </c>
      <c r="P3">
        <f t="shared" si="0"/>
        <v>3982504</v>
      </c>
      <c r="Q3">
        <f t="shared" si="0"/>
        <v>4220259</v>
      </c>
      <c r="R3">
        <f t="shared" si="0"/>
        <v>4472208</v>
      </c>
      <c r="S3">
        <f t="shared" si="0"/>
        <v>4739198</v>
      </c>
      <c r="T3">
        <f t="shared" si="0"/>
        <v>5022128</v>
      </c>
      <c r="U3">
        <f t="shared" si="0"/>
        <v>5321949</v>
      </c>
      <c r="V3">
        <f t="shared" si="0"/>
        <v>5639669</v>
      </c>
      <c r="W3">
        <f>IF(V3&gt;$D3*2,1,0)</f>
        <v>1</v>
      </c>
      <c r="Y3" t="s">
        <v>69</v>
      </c>
      <c r="AF3" t="s">
        <v>74</v>
      </c>
    </row>
    <row r="4" spans="1:33" x14ac:dyDescent="0.25">
      <c r="A4" s="1" t="s">
        <v>1</v>
      </c>
      <c r="B4" s="3">
        <v>1711390</v>
      </c>
      <c r="C4" s="3">
        <v>1641773</v>
      </c>
      <c r="D4" s="3">
        <f t="shared" ref="D4:D52" si="1">SUM(B4:C4)</f>
        <v>3353163</v>
      </c>
      <c r="E4" s="3">
        <v>1522030</v>
      </c>
      <c r="F4" s="3">
        <v>1618733</v>
      </c>
      <c r="G4" s="3">
        <f t="shared" ref="G4:G52" si="2">SUM(E4:F4)</f>
        <v>3140763</v>
      </c>
      <c r="H4" t="str">
        <f t="shared" ref="H4:H52" si="3">RIGHT(A4,1)</f>
        <v>D</v>
      </c>
      <c r="I4" t="str">
        <f t="shared" ref="I4:I52" si="4">MID(A4,2,2)</f>
        <v>02</v>
      </c>
      <c r="J4">
        <f t="shared" ref="J4:J52" si="5">IF(AND(B4&lt;E4,C4&lt;F4),1,0)</f>
        <v>0</v>
      </c>
      <c r="K4" s="9">
        <f t="shared" ref="K4:K52" si="6">_xlfn.FLOOR.MATH(G4/D4,0.0001)</f>
        <v>0.9366000000000001</v>
      </c>
      <c r="L4">
        <f t="shared" ref="L4:L30" si="7">_xlfn.FLOOR.MATH(G4*K4, 1)</f>
        <v>2941638</v>
      </c>
      <c r="M4">
        <f t="shared" ref="M4:V4" si="8">IF(L4&gt;$D4*2,L4,_xlfn.FLOOR.MATH(L4*$K4,1))</f>
        <v>2755138</v>
      </c>
      <c r="N4">
        <f t="shared" si="8"/>
        <v>2580462</v>
      </c>
      <c r="O4">
        <f t="shared" si="8"/>
        <v>2416860</v>
      </c>
      <c r="P4">
        <f t="shared" si="8"/>
        <v>2263631</v>
      </c>
      <c r="Q4">
        <f t="shared" si="8"/>
        <v>2120116</v>
      </c>
      <c r="R4">
        <f t="shared" si="8"/>
        <v>1985700</v>
      </c>
      <c r="S4">
        <f t="shared" si="8"/>
        <v>1859806</v>
      </c>
      <c r="T4">
        <f t="shared" si="8"/>
        <v>1741894</v>
      </c>
      <c r="U4">
        <f t="shared" si="8"/>
        <v>1631457</v>
      </c>
      <c r="V4">
        <f t="shared" si="8"/>
        <v>1528022</v>
      </c>
      <c r="W4">
        <f t="shared" ref="W4:W52" si="9">IF(V4&gt;$D4*2,1,0)</f>
        <v>0</v>
      </c>
      <c r="Y4" t="s">
        <v>53</v>
      </c>
      <c r="Z4" t="s">
        <v>67</v>
      </c>
      <c r="AA4" t="s">
        <v>68</v>
      </c>
    </row>
    <row r="5" spans="1:33" x14ac:dyDescent="0.25">
      <c r="A5" s="1" t="s">
        <v>2</v>
      </c>
      <c r="B5" s="3">
        <v>1165105</v>
      </c>
      <c r="C5" s="3">
        <v>1278732</v>
      </c>
      <c r="D5" s="3">
        <f t="shared" si="1"/>
        <v>2443837</v>
      </c>
      <c r="E5" s="3">
        <v>1299953</v>
      </c>
      <c r="F5" s="3">
        <v>1191621</v>
      </c>
      <c r="G5" s="3">
        <f t="shared" si="2"/>
        <v>2491574</v>
      </c>
      <c r="H5" t="str">
        <f t="shared" si="3"/>
        <v>C</v>
      </c>
      <c r="I5" t="str">
        <f t="shared" si="4"/>
        <v>03</v>
      </c>
      <c r="J5">
        <f t="shared" si="5"/>
        <v>0</v>
      </c>
      <c r="K5" s="9">
        <f t="shared" si="6"/>
        <v>1.0195000000000001</v>
      </c>
      <c r="L5">
        <f t="shared" si="7"/>
        <v>2540159</v>
      </c>
      <c r="M5">
        <f t="shared" ref="M5:V5" si="10">IF(L5&gt;$D5*2,L5,_xlfn.FLOOR.MATH(L5*$K5,1))</f>
        <v>2589692</v>
      </c>
      <c r="N5">
        <f t="shared" si="10"/>
        <v>2640190</v>
      </c>
      <c r="O5">
        <f t="shared" si="10"/>
        <v>2691673</v>
      </c>
      <c r="P5">
        <f t="shared" si="10"/>
        <v>2744160</v>
      </c>
      <c r="Q5">
        <f t="shared" si="10"/>
        <v>2797671</v>
      </c>
      <c r="R5">
        <f t="shared" si="10"/>
        <v>2852225</v>
      </c>
      <c r="S5">
        <f t="shared" si="10"/>
        <v>2907843</v>
      </c>
      <c r="T5">
        <f t="shared" si="10"/>
        <v>2964545</v>
      </c>
      <c r="U5">
        <f t="shared" si="10"/>
        <v>3022353</v>
      </c>
      <c r="V5">
        <f t="shared" si="10"/>
        <v>3081288</v>
      </c>
      <c r="W5">
        <f t="shared" si="9"/>
        <v>0</v>
      </c>
      <c r="Y5" s="8" t="s">
        <v>61</v>
      </c>
      <c r="Z5" s="10">
        <v>33929579</v>
      </c>
      <c r="AA5" s="2">
        <f>Z5/1000000</f>
        <v>33.929578999999997</v>
      </c>
      <c r="AF5" t="s">
        <v>129</v>
      </c>
      <c r="AG5">
        <f>SUM(V3:V52)</f>
        <v>402395501</v>
      </c>
    </row>
    <row r="6" spans="1:33" x14ac:dyDescent="0.25">
      <c r="A6" s="1" t="s">
        <v>3</v>
      </c>
      <c r="B6" s="3">
        <v>949065</v>
      </c>
      <c r="C6" s="3">
        <v>1026050</v>
      </c>
      <c r="D6" s="3">
        <f t="shared" si="1"/>
        <v>1975115</v>
      </c>
      <c r="E6" s="3">
        <v>688027</v>
      </c>
      <c r="F6" s="3">
        <v>723233</v>
      </c>
      <c r="G6" s="3">
        <f t="shared" si="2"/>
        <v>1411260</v>
      </c>
      <c r="H6" t="str">
        <f t="shared" si="3"/>
        <v>D</v>
      </c>
      <c r="I6" t="str">
        <f t="shared" si="4"/>
        <v>04</v>
      </c>
      <c r="J6">
        <f>IF(AND(B6&lt;E6,C6&lt;F6),1,0)</f>
        <v>0</v>
      </c>
      <c r="K6" s="9">
        <f t="shared" si="6"/>
        <v>0.71450000000000002</v>
      </c>
      <c r="L6">
        <f t="shared" si="7"/>
        <v>1008345</v>
      </c>
      <c r="M6">
        <f t="shared" ref="M6:V6" si="11">IF(L6&gt;$D6*2,L6,_xlfn.FLOOR.MATH(L6*$K6,1))</f>
        <v>720462</v>
      </c>
      <c r="N6">
        <f t="shared" si="11"/>
        <v>514770</v>
      </c>
      <c r="O6">
        <f t="shared" si="11"/>
        <v>367803</v>
      </c>
      <c r="P6">
        <f t="shared" si="11"/>
        <v>262795</v>
      </c>
      <c r="Q6">
        <f t="shared" si="11"/>
        <v>187767</v>
      </c>
      <c r="R6">
        <f t="shared" si="11"/>
        <v>134159</v>
      </c>
      <c r="S6">
        <f t="shared" si="11"/>
        <v>95856</v>
      </c>
      <c r="T6">
        <f t="shared" si="11"/>
        <v>68489</v>
      </c>
      <c r="U6">
        <f t="shared" si="11"/>
        <v>48935</v>
      </c>
      <c r="V6">
        <f t="shared" si="11"/>
        <v>34964</v>
      </c>
      <c r="W6">
        <f t="shared" si="9"/>
        <v>0</v>
      </c>
      <c r="Y6" s="8" t="s">
        <v>62</v>
      </c>
      <c r="Z6" s="10">
        <v>41736619</v>
      </c>
      <c r="AA6" s="2">
        <f t="shared" ref="AA6:AA8" si="12">Z6/1000000</f>
        <v>41.736618999999997</v>
      </c>
      <c r="AF6" t="s">
        <v>130</v>
      </c>
      <c r="AG6" s="1" t="s">
        <v>45</v>
      </c>
    </row>
    <row r="7" spans="1:33" x14ac:dyDescent="0.25">
      <c r="A7" s="1" t="s">
        <v>4</v>
      </c>
      <c r="B7" s="3">
        <v>2436107</v>
      </c>
      <c r="C7" s="3">
        <v>2228622</v>
      </c>
      <c r="D7" s="3">
        <f t="shared" si="1"/>
        <v>4664729</v>
      </c>
      <c r="E7" s="3">
        <v>1831600</v>
      </c>
      <c r="F7" s="3">
        <v>1960624</v>
      </c>
      <c r="G7" s="3">
        <f t="shared" si="2"/>
        <v>3792224</v>
      </c>
      <c r="H7" t="str">
        <f t="shared" si="3"/>
        <v>A</v>
      </c>
      <c r="I7" t="str">
        <f t="shared" si="4"/>
        <v>05</v>
      </c>
      <c r="J7">
        <f t="shared" si="5"/>
        <v>0</v>
      </c>
      <c r="K7" s="9">
        <f t="shared" si="6"/>
        <v>0.81290000000000007</v>
      </c>
      <c r="L7">
        <f t="shared" si="7"/>
        <v>3082698</v>
      </c>
      <c r="M7">
        <f t="shared" ref="M7:V7" si="13">IF(L7&gt;$D7*2,L7,_xlfn.FLOOR.MATH(L7*$K7,1))</f>
        <v>2505925</v>
      </c>
      <c r="N7">
        <f t="shared" si="13"/>
        <v>2037066</v>
      </c>
      <c r="O7">
        <f t="shared" si="13"/>
        <v>1655930</v>
      </c>
      <c r="P7">
        <f t="shared" si="13"/>
        <v>1346105</v>
      </c>
      <c r="Q7">
        <f t="shared" si="13"/>
        <v>1094248</v>
      </c>
      <c r="R7">
        <f t="shared" si="13"/>
        <v>889514</v>
      </c>
      <c r="S7">
        <f t="shared" si="13"/>
        <v>723085</v>
      </c>
      <c r="T7">
        <f t="shared" si="13"/>
        <v>587795</v>
      </c>
      <c r="U7">
        <f t="shared" si="13"/>
        <v>477818</v>
      </c>
      <c r="V7">
        <f t="shared" si="13"/>
        <v>388418</v>
      </c>
      <c r="W7">
        <f t="shared" si="9"/>
        <v>0</v>
      </c>
      <c r="Y7" s="8" t="s">
        <v>63</v>
      </c>
      <c r="Z7" s="10">
        <v>57649017</v>
      </c>
      <c r="AA7" s="2">
        <f t="shared" si="12"/>
        <v>57.649017000000001</v>
      </c>
      <c r="AF7" t="s">
        <v>132</v>
      </c>
      <c r="AG7">
        <f>SUM(W3:W52)</f>
        <v>18</v>
      </c>
    </row>
    <row r="8" spans="1:33" x14ac:dyDescent="0.25">
      <c r="A8" s="1" t="s">
        <v>5</v>
      </c>
      <c r="B8" s="3">
        <v>1846928</v>
      </c>
      <c r="C8" s="3">
        <v>1851433</v>
      </c>
      <c r="D8" s="3">
        <f t="shared" si="1"/>
        <v>3698361</v>
      </c>
      <c r="E8" s="3">
        <v>2125113</v>
      </c>
      <c r="F8" s="3">
        <v>2028635</v>
      </c>
      <c r="G8" s="3">
        <f t="shared" si="2"/>
        <v>4153748</v>
      </c>
      <c r="H8" t="str">
        <f t="shared" si="3"/>
        <v>D</v>
      </c>
      <c r="I8" t="str">
        <f t="shared" si="4"/>
        <v>06</v>
      </c>
      <c r="J8">
        <f t="shared" si="5"/>
        <v>1</v>
      </c>
      <c r="K8" s="9">
        <f t="shared" si="6"/>
        <v>1.1231</v>
      </c>
      <c r="L8">
        <f t="shared" si="7"/>
        <v>4665074</v>
      </c>
      <c r="M8">
        <f t="shared" ref="M8:V8" si="14">IF(L8&gt;$D8*2,L8,_xlfn.FLOOR.MATH(L8*$K8,1))</f>
        <v>5239344</v>
      </c>
      <c r="N8">
        <f t="shared" si="14"/>
        <v>5884307</v>
      </c>
      <c r="O8">
        <f t="shared" si="14"/>
        <v>6608665</v>
      </c>
      <c r="P8">
        <f t="shared" si="14"/>
        <v>7422191</v>
      </c>
      <c r="Q8">
        <f t="shared" si="14"/>
        <v>7422191</v>
      </c>
      <c r="R8">
        <f t="shared" si="14"/>
        <v>7422191</v>
      </c>
      <c r="S8">
        <f t="shared" si="14"/>
        <v>7422191</v>
      </c>
      <c r="T8">
        <f t="shared" si="14"/>
        <v>7422191</v>
      </c>
      <c r="U8">
        <f t="shared" si="14"/>
        <v>7422191</v>
      </c>
      <c r="V8">
        <f t="shared" si="14"/>
        <v>7422191</v>
      </c>
      <c r="W8">
        <f t="shared" si="9"/>
        <v>1</v>
      </c>
      <c r="Y8" s="8" t="s">
        <v>64</v>
      </c>
      <c r="Z8" s="10">
        <v>36530387</v>
      </c>
      <c r="AA8" s="2">
        <f t="shared" si="12"/>
        <v>36.530386999999997</v>
      </c>
    </row>
    <row r="9" spans="1:33" x14ac:dyDescent="0.25">
      <c r="A9" s="1" t="s">
        <v>6</v>
      </c>
      <c r="B9" s="3">
        <v>3841577</v>
      </c>
      <c r="C9" s="3">
        <v>3848394</v>
      </c>
      <c r="D9" s="3">
        <f t="shared" si="1"/>
        <v>7689971</v>
      </c>
      <c r="E9" s="3">
        <v>3595975</v>
      </c>
      <c r="F9" s="3">
        <v>3123039</v>
      </c>
      <c r="G9" s="3">
        <f t="shared" si="2"/>
        <v>6719014</v>
      </c>
      <c r="H9" t="str">
        <f t="shared" si="3"/>
        <v>B</v>
      </c>
      <c r="I9" t="str">
        <f t="shared" si="4"/>
        <v>07</v>
      </c>
      <c r="J9">
        <f t="shared" si="5"/>
        <v>0</v>
      </c>
      <c r="K9" s="9">
        <f t="shared" si="6"/>
        <v>0.87370000000000003</v>
      </c>
      <c r="L9">
        <f t="shared" si="7"/>
        <v>5870402</v>
      </c>
      <c r="M9">
        <f t="shared" ref="M9:V9" si="15">IF(L9&gt;$D9*2,L9,_xlfn.FLOOR.MATH(L9*$K9,1))</f>
        <v>5128970</v>
      </c>
      <c r="N9">
        <f t="shared" si="15"/>
        <v>4481181</v>
      </c>
      <c r="O9">
        <f t="shared" si="15"/>
        <v>3915207</v>
      </c>
      <c r="P9">
        <f t="shared" si="15"/>
        <v>3420716</v>
      </c>
      <c r="Q9">
        <f t="shared" si="15"/>
        <v>2988679</v>
      </c>
      <c r="R9">
        <f t="shared" si="15"/>
        <v>2611208</v>
      </c>
      <c r="S9">
        <f t="shared" si="15"/>
        <v>2281412</v>
      </c>
      <c r="T9">
        <f t="shared" si="15"/>
        <v>1993269</v>
      </c>
      <c r="U9">
        <f t="shared" si="15"/>
        <v>1741519</v>
      </c>
      <c r="V9">
        <f t="shared" si="15"/>
        <v>1521565</v>
      </c>
      <c r="W9">
        <f t="shared" si="9"/>
        <v>0</v>
      </c>
    </row>
    <row r="10" spans="1:33" x14ac:dyDescent="0.25">
      <c r="A10" s="1" t="s">
        <v>7</v>
      </c>
      <c r="B10" s="3">
        <v>679557</v>
      </c>
      <c r="C10" s="3">
        <v>655500</v>
      </c>
      <c r="D10" s="3">
        <f t="shared" si="1"/>
        <v>1335057</v>
      </c>
      <c r="E10" s="3">
        <v>1012012</v>
      </c>
      <c r="F10" s="3">
        <v>1067022</v>
      </c>
      <c r="G10" s="3">
        <f t="shared" si="2"/>
        <v>2079034</v>
      </c>
      <c r="H10" t="str">
        <f t="shared" si="3"/>
        <v>A</v>
      </c>
      <c r="I10" t="str">
        <f t="shared" si="4"/>
        <v>08</v>
      </c>
      <c r="J10">
        <f t="shared" si="5"/>
        <v>1</v>
      </c>
      <c r="K10" s="9">
        <f t="shared" si="6"/>
        <v>1.5572000000000001</v>
      </c>
      <c r="L10">
        <f t="shared" si="7"/>
        <v>3237471</v>
      </c>
      <c r="M10">
        <f t="shared" ref="M10:V10" si="16">IF(L10&gt;$D10*2,L10,_xlfn.FLOOR.MATH(L10*$K10,1))</f>
        <v>3237471</v>
      </c>
      <c r="N10">
        <f t="shared" si="16"/>
        <v>3237471</v>
      </c>
      <c r="O10">
        <f t="shared" si="16"/>
        <v>3237471</v>
      </c>
      <c r="P10">
        <f t="shared" si="16"/>
        <v>3237471</v>
      </c>
      <c r="Q10">
        <f t="shared" si="16"/>
        <v>3237471</v>
      </c>
      <c r="R10">
        <f t="shared" si="16"/>
        <v>3237471</v>
      </c>
      <c r="S10">
        <f t="shared" si="16"/>
        <v>3237471</v>
      </c>
      <c r="T10">
        <f t="shared" si="16"/>
        <v>3237471</v>
      </c>
      <c r="U10">
        <f t="shared" si="16"/>
        <v>3237471</v>
      </c>
      <c r="V10">
        <f t="shared" si="16"/>
        <v>3237471</v>
      </c>
      <c r="W10">
        <f t="shared" si="9"/>
        <v>1</v>
      </c>
    </row>
    <row r="11" spans="1:33" x14ac:dyDescent="0.25">
      <c r="A11" s="1" t="s">
        <v>8</v>
      </c>
      <c r="B11" s="3">
        <v>1660998</v>
      </c>
      <c r="C11" s="3">
        <v>1630345</v>
      </c>
      <c r="D11" s="3">
        <f t="shared" si="1"/>
        <v>3291343</v>
      </c>
      <c r="E11" s="3">
        <v>1130119</v>
      </c>
      <c r="F11" s="3">
        <v>1080238</v>
      </c>
      <c r="G11" s="3">
        <f t="shared" si="2"/>
        <v>2210357</v>
      </c>
      <c r="H11" t="str">
        <f t="shared" si="3"/>
        <v>C</v>
      </c>
      <c r="I11" t="str">
        <f t="shared" si="4"/>
        <v>09</v>
      </c>
      <c r="J11">
        <f t="shared" si="5"/>
        <v>0</v>
      </c>
      <c r="K11" s="9">
        <f t="shared" si="6"/>
        <v>0.67149999999999999</v>
      </c>
      <c r="L11">
        <f t="shared" si="7"/>
        <v>1484254</v>
      </c>
      <c r="M11">
        <f t="shared" ref="M11:V11" si="17">IF(L11&gt;$D11*2,L11,_xlfn.FLOOR.MATH(L11*$K11,1))</f>
        <v>996676</v>
      </c>
      <c r="N11">
        <f t="shared" si="17"/>
        <v>669267</v>
      </c>
      <c r="O11">
        <f t="shared" si="17"/>
        <v>449412</v>
      </c>
      <c r="P11">
        <f t="shared" si="17"/>
        <v>301780</v>
      </c>
      <c r="Q11">
        <f t="shared" si="17"/>
        <v>202645</v>
      </c>
      <c r="R11">
        <f t="shared" si="17"/>
        <v>136076</v>
      </c>
      <c r="S11">
        <f t="shared" si="17"/>
        <v>91375</v>
      </c>
      <c r="T11">
        <f t="shared" si="17"/>
        <v>61358</v>
      </c>
      <c r="U11">
        <f t="shared" si="17"/>
        <v>41201</v>
      </c>
      <c r="V11">
        <f t="shared" si="17"/>
        <v>27666</v>
      </c>
      <c r="W11">
        <f t="shared" si="9"/>
        <v>0</v>
      </c>
    </row>
    <row r="12" spans="1:33" x14ac:dyDescent="0.25">
      <c r="A12" s="1" t="s">
        <v>9</v>
      </c>
      <c r="B12" s="3">
        <v>1157622</v>
      </c>
      <c r="C12" s="3">
        <v>1182345</v>
      </c>
      <c r="D12" s="3">
        <f t="shared" si="1"/>
        <v>2339967</v>
      </c>
      <c r="E12" s="3">
        <v>830785</v>
      </c>
      <c r="F12" s="3">
        <v>833779</v>
      </c>
      <c r="G12" s="3">
        <f t="shared" si="2"/>
        <v>1664564</v>
      </c>
      <c r="H12" t="str">
        <f t="shared" si="3"/>
        <v>C</v>
      </c>
      <c r="I12" t="str">
        <f t="shared" si="4"/>
        <v>10</v>
      </c>
      <c r="J12">
        <f t="shared" si="5"/>
        <v>0</v>
      </c>
      <c r="K12" s="9">
        <f t="shared" si="6"/>
        <v>0.71130000000000004</v>
      </c>
      <c r="L12">
        <f t="shared" si="7"/>
        <v>1184004</v>
      </c>
      <c r="M12">
        <f t="shared" ref="M12:V12" si="18">IF(L12&gt;$D12*2,L12,_xlfn.FLOOR.MATH(L12*$K12,1))</f>
        <v>842182</v>
      </c>
      <c r="N12">
        <f t="shared" si="18"/>
        <v>599044</v>
      </c>
      <c r="O12">
        <f t="shared" si="18"/>
        <v>426099</v>
      </c>
      <c r="P12">
        <f t="shared" si="18"/>
        <v>303084</v>
      </c>
      <c r="Q12">
        <f t="shared" si="18"/>
        <v>215583</v>
      </c>
      <c r="R12">
        <f t="shared" si="18"/>
        <v>153344</v>
      </c>
      <c r="S12">
        <f t="shared" si="18"/>
        <v>109073</v>
      </c>
      <c r="T12">
        <f t="shared" si="18"/>
        <v>77583</v>
      </c>
      <c r="U12">
        <f t="shared" si="18"/>
        <v>55184</v>
      </c>
      <c r="V12">
        <f t="shared" si="18"/>
        <v>39252</v>
      </c>
      <c r="W12">
        <f t="shared" si="9"/>
        <v>0</v>
      </c>
    </row>
    <row r="13" spans="1:33" x14ac:dyDescent="0.25">
      <c r="A13" s="1" t="s">
        <v>10</v>
      </c>
      <c r="B13" s="3">
        <v>1987047</v>
      </c>
      <c r="C13" s="3">
        <v>1996208</v>
      </c>
      <c r="D13" s="3">
        <f t="shared" si="1"/>
        <v>3983255</v>
      </c>
      <c r="E13" s="3">
        <v>2053892</v>
      </c>
      <c r="F13" s="3">
        <v>1697247</v>
      </c>
      <c r="G13" s="3">
        <f t="shared" si="2"/>
        <v>3751139</v>
      </c>
      <c r="H13" t="str">
        <f t="shared" si="3"/>
        <v>D</v>
      </c>
      <c r="I13" t="str">
        <f t="shared" si="4"/>
        <v>11</v>
      </c>
      <c r="J13">
        <f t="shared" si="5"/>
        <v>0</v>
      </c>
      <c r="K13" s="9">
        <f t="shared" si="6"/>
        <v>0.94170000000000009</v>
      </c>
      <c r="L13">
        <f t="shared" si="7"/>
        <v>3532447</v>
      </c>
      <c r="M13">
        <f t="shared" ref="M13:V13" si="19">IF(L13&gt;$D13*2,L13,_xlfn.FLOOR.MATH(L13*$K13,1))</f>
        <v>3326505</v>
      </c>
      <c r="N13">
        <f t="shared" si="19"/>
        <v>3132569</v>
      </c>
      <c r="O13">
        <f t="shared" si="19"/>
        <v>2949940</v>
      </c>
      <c r="P13">
        <f t="shared" si="19"/>
        <v>2777958</v>
      </c>
      <c r="Q13">
        <f t="shared" si="19"/>
        <v>2616003</v>
      </c>
      <c r="R13">
        <f t="shared" si="19"/>
        <v>2463490</v>
      </c>
      <c r="S13">
        <f t="shared" si="19"/>
        <v>2319868</v>
      </c>
      <c r="T13">
        <f t="shared" si="19"/>
        <v>2184619</v>
      </c>
      <c r="U13">
        <f t="shared" si="19"/>
        <v>2057255</v>
      </c>
      <c r="V13">
        <f t="shared" si="19"/>
        <v>1937317</v>
      </c>
      <c r="W13">
        <f t="shared" si="9"/>
        <v>0</v>
      </c>
    </row>
    <row r="14" spans="1:33" x14ac:dyDescent="0.25">
      <c r="A14" s="1" t="s">
        <v>11</v>
      </c>
      <c r="B14" s="3">
        <v>3997724</v>
      </c>
      <c r="C14" s="3">
        <v>3690756</v>
      </c>
      <c r="D14" s="3">
        <f t="shared" si="1"/>
        <v>7688480</v>
      </c>
      <c r="E14" s="3">
        <v>4339393</v>
      </c>
      <c r="F14" s="3">
        <v>4639643</v>
      </c>
      <c r="G14" s="3">
        <f t="shared" si="2"/>
        <v>8979036</v>
      </c>
      <c r="H14" t="str">
        <f t="shared" si="3"/>
        <v>C</v>
      </c>
      <c r="I14" t="str">
        <f t="shared" si="4"/>
        <v>12</v>
      </c>
      <c r="J14">
        <f t="shared" si="5"/>
        <v>1</v>
      </c>
      <c r="K14" s="9">
        <f t="shared" si="6"/>
        <v>1.1677999999999999</v>
      </c>
      <c r="L14">
        <f t="shared" si="7"/>
        <v>10485718</v>
      </c>
      <c r="M14">
        <f t="shared" ref="M14:V14" si="20">IF(L14&gt;$D14*2,L14,_xlfn.FLOOR.MATH(L14*$K14,1))</f>
        <v>12245221</v>
      </c>
      <c r="N14">
        <f t="shared" si="20"/>
        <v>14299969</v>
      </c>
      <c r="O14">
        <f t="shared" si="20"/>
        <v>16699503</v>
      </c>
      <c r="P14">
        <f t="shared" si="20"/>
        <v>16699503</v>
      </c>
      <c r="Q14">
        <f t="shared" si="20"/>
        <v>16699503</v>
      </c>
      <c r="R14">
        <f t="shared" si="20"/>
        <v>16699503</v>
      </c>
      <c r="S14">
        <f t="shared" si="20"/>
        <v>16699503</v>
      </c>
      <c r="T14">
        <f t="shared" si="20"/>
        <v>16699503</v>
      </c>
      <c r="U14">
        <f t="shared" si="20"/>
        <v>16699503</v>
      </c>
      <c r="V14">
        <f t="shared" si="20"/>
        <v>16699503</v>
      </c>
      <c r="W14">
        <f t="shared" si="9"/>
        <v>1</v>
      </c>
    </row>
    <row r="15" spans="1:33" x14ac:dyDescent="0.25">
      <c r="A15" s="1" t="s">
        <v>12</v>
      </c>
      <c r="B15" s="3">
        <v>996113</v>
      </c>
      <c r="C15" s="3">
        <v>964279</v>
      </c>
      <c r="D15" s="3">
        <f t="shared" si="1"/>
        <v>1960392</v>
      </c>
      <c r="E15" s="3">
        <v>1012487</v>
      </c>
      <c r="F15" s="3">
        <v>1128940</v>
      </c>
      <c r="G15" s="3">
        <f t="shared" si="2"/>
        <v>2141427</v>
      </c>
      <c r="H15" t="str">
        <f t="shared" si="3"/>
        <v>A</v>
      </c>
      <c r="I15" t="str">
        <f t="shared" si="4"/>
        <v>13</v>
      </c>
      <c r="J15">
        <f t="shared" si="5"/>
        <v>1</v>
      </c>
      <c r="K15" s="9">
        <f t="shared" si="6"/>
        <v>1.0923</v>
      </c>
      <c r="L15">
        <f t="shared" si="7"/>
        <v>2339080</v>
      </c>
      <c r="M15">
        <f t="shared" ref="M15:V15" si="21">IF(L15&gt;$D15*2,L15,_xlfn.FLOOR.MATH(L15*$K15,1))</f>
        <v>2554977</v>
      </c>
      <c r="N15">
        <f t="shared" si="21"/>
        <v>2790801</v>
      </c>
      <c r="O15">
        <f t="shared" si="21"/>
        <v>3048391</v>
      </c>
      <c r="P15">
        <f t="shared" si="21"/>
        <v>3329757</v>
      </c>
      <c r="Q15">
        <f t="shared" si="21"/>
        <v>3637093</v>
      </c>
      <c r="R15">
        <f t="shared" si="21"/>
        <v>3972796</v>
      </c>
      <c r="S15">
        <f t="shared" si="21"/>
        <v>3972796</v>
      </c>
      <c r="T15">
        <f t="shared" si="21"/>
        <v>3972796</v>
      </c>
      <c r="U15">
        <f t="shared" si="21"/>
        <v>3972796</v>
      </c>
      <c r="V15">
        <f t="shared" si="21"/>
        <v>3972796</v>
      </c>
      <c r="W15">
        <f t="shared" si="9"/>
        <v>1</v>
      </c>
    </row>
    <row r="16" spans="1:33" x14ac:dyDescent="0.25">
      <c r="A16" s="1" t="s">
        <v>13</v>
      </c>
      <c r="B16" s="3">
        <v>1143634</v>
      </c>
      <c r="C16" s="3">
        <v>1033836</v>
      </c>
      <c r="D16" s="3">
        <f t="shared" si="1"/>
        <v>2177470</v>
      </c>
      <c r="E16" s="3">
        <v>909534</v>
      </c>
      <c r="F16" s="3">
        <v>856349</v>
      </c>
      <c r="G16" s="3">
        <f t="shared" si="2"/>
        <v>1765883</v>
      </c>
      <c r="H16" t="str">
        <f t="shared" si="3"/>
        <v>A</v>
      </c>
      <c r="I16" t="str">
        <f t="shared" si="4"/>
        <v>14</v>
      </c>
      <c r="J16">
        <f t="shared" si="5"/>
        <v>0</v>
      </c>
      <c r="K16" s="9">
        <f t="shared" si="6"/>
        <v>0.81090000000000007</v>
      </c>
      <c r="L16">
        <f t="shared" si="7"/>
        <v>1431954</v>
      </c>
      <c r="M16">
        <f t="shared" ref="M16:V16" si="22">IF(L16&gt;$D16*2,L16,_xlfn.FLOOR.MATH(L16*$K16,1))</f>
        <v>1161171</v>
      </c>
      <c r="N16">
        <f t="shared" si="22"/>
        <v>941593</v>
      </c>
      <c r="O16">
        <f t="shared" si="22"/>
        <v>763537</v>
      </c>
      <c r="P16">
        <f t="shared" si="22"/>
        <v>619152</v>
      </c>
      <c r="Q16">
        <f t="shared" si="22"/>
        <v>502070</v>
      </c>
      <c r="R16">
        <f t="shared" si="22"/>
        <v>407128</v>
      </c>
      <c r="S16">
        <f t="shared" si="22"/>
        <v>330140</v>
      </c>
      <c r="T16">
        <f t="shared" si="22"/>
        <v>267710</v>
      </c>
      <c r="U16">
        <f t="shared" si="22"/>
        <v>217086</v>
      </c>
      <c r="V16">
        <f t="shared" si="22"/>
        <v>176035</v>
      </c>
      <c r="W16">
        <f t="shared" si="9"/>
        <v>0</v>
      </c>
    </row>
    <row r="17" spans="1:26" x14ac:dyDescent="0.25">
      <c r="A17" s="1" t="s">
        <v>14</v>
      </c>
      <c r="B17" s="3">
        <v>2549276</v>
      </c>
      <c r="C17" s="3">
        <v>2584751</v>
      </c>
      <c r="D17" s="3">
        <f t="shared" si="1"/>
        <v>5134027</v>
      </c>
      <c r="E17" s="3">
        <v>2033079</v>
      </c>
      <c r="F17" s="3">
        <v>2066918</v>
      </c>
      <c r="G17" s="3">
        <f t="shared" si="2"/>
        <v>4099997</v>
      </c>
      <c r="H17" t="str">
        <f t="shared" si="3"/>
        <v>A</v>
      </c>
      <c r="I17" t="str">
        <f t="shared" si="4"/>
        <v>15</v>
      </c>
      <c r="J17">
        <f t="shared" si="5"/>
        <v>0</v>
      </c>
      <c r="K17" s="9">
        <f t="shared" si="6"/>
        <v>0.79849999999999999</v>
      </c>
      <c r="L17">
        <f t="shared" si="7"/>
        <v>3273847</v>
      </c>
      <c r="M17">
        <f t="shared" ref="M17:V17" si="23">IF(L17&gt;$D17*2,L17,_xlfn.FLOOR.MATH(L17*$K17,1))</f>
        <v>2614166</v>
      </c>
      <c r="N17">
        <f t="shared" si="23"/>
        <v>2087411</v>
      </c>
      <c r="O17">
        <f t="shared" si="23"/>
        <v>1666797</v>
      </c>
      <c r="P17">
        <f t="shared" si="23"/>
        <v>1330937</v>
      </c>
      <c r="Q17">
        <f t="shared" si="23"/>
        <v>1062753</v>
      </c>
      <c r="R17">
        <f t="shared" si="23"/>
        <v>848608</v>
      </c>
      <c r="S17">
        <f t="shared" si="23"/>
        <v>677613</v>
      </c>
      <c r="T17">
        <f t="shared" si="23"/>
        <v>541073</v>
      </c>
      <c r="U17">
        <f t="shared" si="23"/>
        <v>432046</v>
      </c>
      <c r="V17">
        <f t="shared" si="23"/>
        <v>344988</v>
      </c>
      <c r="W17">
        <f t="shared" si="9"/>
        <v>0</v>
      </c>
    </row>
    <row r="18" spans="1:26" x14ac:dyDescent="0.25">
      <c r="A18" s="1" t="s">
        <v>15</v>
      </c>
      <c r="B18" s="3">
        <v>1367212</v>
      </c>
      <c r="C18" s="3">
        <v>1361389</v>
      </c>
      <c r="D18" s="3">
        <f t="shared" si="1"/>
        <v>2728601</v>
      </c>
      <c r="E18" s="3">
        <v>1572320</v>
      </c>
      <c r="F18" s="3">
        <v>1836258</v>
      </c>
      <c r="G18" s="3">
        <f t="shared" si="2"/>
        <v>3408578</v>
      </c>
      <c r="H18" t="str">
        <f t="shared" si="3"/>
        <v>C</v>
      </c>
      <c r="I18" t="str">
        <f t="shared" si="4"/>
        <v>16</v>
      </c>
      <c r="J18">
        <f t="shared" si="5"/>
        <v>1</v>
      </c>
      <c r="K18" s="9">
        <f t="shared" si="6"/>
        <v>1.2492000000000001</v>
      </c>
      <c r="L18">
        <f t="shared" si="7"/>
        <v>4257995</v>
      </c>
      <c r="M18">
        <f t="shared" ref="M18:V18" si="24">IF(L18&gt;$D18*2,L18,_xlfn.FLOOR.MATH(L18*$K18,1))</f>
        <v>5319087</v>
      </c>
      <c r="N18">
        <f t="shared" si="24"/>
        <v>6644603</v>
      </c>
      <c r="O18">
        <f t="shared" si="24"/>
        <v>6644603</v>
      </c>
      <c r="P18">
        <f t="shared" si="24"/>
        <v>6644603</v>
      </c>
      <c r="Q18">
        <f t="shared" si="24"/>
        <v>6644603</v>
      </c>
      <c r="R18">
        <f t="shared" si="24"/>
        <v>6644603</v>
      </c>
      <c r="S18">
        <f t="shared" si="24"/>
        <v>6644603</v>
      </c>
      <c r="T18">
        <f t="shared" si="24"/>
        <v>6644603</v>
      </c>
      <c r="U18">
        <f t="shared" si="24"/>
        <v>6644603</v>
      </c>
      <c r="V18">
        <f t="shared" si="24"/>
        <v>6644603</v>
      </c>
      <c r="W18">
        <f t="shared" si="9"/>
        <v>1</v>
      </c>
    </row>
    <row r="19" spans="1:26" x14ac:dyDescent="0.25">
      <c r="A19" s="1" t="s">
        <v>16</v>
      </c>
      <c r="B19" s="3">
        <v>2567464</v>
      </c>
      <c r="C19" s="3">
        <v>2441857</v>
      </c>
      <c r="D19" s="3">
        <f t="shared" si="1"/>
        <v>5009321</v>
      </c>
      <c r="E19" s="3">
        <v>1524132</v>
      </c>
      <c r="F19" s="3">
        <v>1496810</v>
      </c>
      <c r="G19" s="3">
        <f t="shared" si="2"/>
        <v>3020942</v>
      </c>
      <c r="H19" t="str">
        <f t="shared" si="3"/>
        <v>A</v>
      </c>
      <c r="I19" t="str">
        <f t="shared" si="4"/>
        <v>17</v>
      </c>
      <c r="J19">
        <f t="shared" si="5"/>
        <v>0</v>
      </c>
      <c r="K19" s="9">
        <f t="shared" si="6"/>
        <v>0.60299999999999998</v>
      </c>
      <c r="L19">
        <f t="shared" si="7"/>
        <v>1821628</v>
      </c>
      <c r="M19">
        <f t="shared" ref="M19:V19" si="25">IF(L19&gt;$D19*2,L19,_xlfn.FLOOR.MATH(L19*$K19,1))</f>
        <v>1098441</v>
      </c>
      <c r="N19">
        <f t="shared" si="25"/>
        <v>662359</v>
      </c>
      <c r="O19">
        <f t="shared" si="25"/>
        <v>399402</v>
      </c>
      <c r="P19">
        <f t="shared" si="25"/>
        <v>240839</v>
      </c>
      <c r="Q19">
        <f t="shared" si="25"/>
        <v>145225</v>
      </c>
      <c r="R19">
        <f t="shared" si="25"/>
        <v>87570</v>
      </c>
      <c r="S19">
        <f t="shared" si="25"/>
        <v>52804</v>
      </c>
      <c r="T19">
        <f t="shared" si="25"/>
        <v>31840</v>
      </c>
      <c r="U19">
        <f t="shared" si="25"/>
        <v>19199</v>
      </c>
      <c r="V19">
        <f t="shared" si="25"/>
        <v>11576</v>
      </c>
      <c r="W19">
        <f t="shared" si="9"/>
        <v>0</v>
      </c>
    </row>
    <row r="20" spans="1:26" x14ac:dyDescent="0.25">
      <c r="A20" s="1" t="s">
        <v>17</v>
      </c>
      <c r="B20" s="3">
        <v>1334060</v>
      </c>
      <c r="C20" s="3">
        <v>1395231</v>
      </c>
      <c r="D20" s="3">
        <f t="shared" si="1"/>
        <v>2729291</v>
      </c>
      <c r="E20" s="3">
        <v>578655</v>
      </c>
      <c r="F20" s="3">
        <v>677663</v>
      </c>
      <c r="G20" s="3">
        <f t="shared" si="2"/>
        <v>1256318</v>
      </c>
      <c r="H20" t="str">
        <f t="shared" si="3"/>
        <v>D</v>
      </c>
      <c r="I20" t="str">
        <f t="shared" si="4"/>
        <v>18</v>
      </c>
      <c r="J20">
        <f t="shared" si="5"/>
        <v>0</v>
      </c>
      <c r="K20" s="9">
        <f t="shared" si="6"/>
        <v>0.46030000000000004</v>
      </c>
      <c r="L20">
        <f t="shared" si="7"/>
        <v>578283</v>
      </c>
      <c r="M20">
        <f t="shared" ref="M20:V20" si="26">IF(L20&gt;$D20*2,L20,_xlfn.FLOOR.MATH(L20*$K20,1))</f>
        <v>266183</v>
      </c>
      <c r="N20">
        <f t="shared" si="26"/>
        <v>122524</v>
      </c>
      <c r="O20">
        <f t="shared" si="26"/>
        <v>56397</v>
      </c>
      <c r="P20">
        <f t="shared" si="26"/>
        <v>25959</v>
      </c>
      <c r="Q20">
        <f t="shared" si="26"/>
        <v>11948</v>
      </c>
      <c r="R20">
        <f t="shared" si="26"/>
        <v>5499</v>
      </c>
      <c r="S20">
        <f t="shared" si="26"/>
        <v>2531</v>
      </c>
      <c r="T20">
        <f t="shared" si="26"/>
        <v>1165</v>
      </c>
      <c r="U20">
        <f t="shared" si="26"/>
        <v>536</v>
      </c>
      <c r="V20">
        <f t="shared" si="26"/>
        <v>246</v>
      </c>
      <c r="W20">
        <f t="shared" si="9"/>
        <v>0</v>
      </c>
    </row>
    <row r="21" spans="1:26" x14ac:dyDescent="0.25">
      <c r="A21" s="1" t="s">
        <v>18</v>
      </c>
      <c r="B21" s="3">
        <v>2976209</v>
      </c>
      <c r="C21" s="3">
        <v>3199665</v>
      </c>
      <c r="D21" s="3">
        <f t="shared" si="1"/>
        <v>6175874</v>
      </c>
      <c r="E21" s="3">
        <v>1666477</v>
      </c>
      <c r="F21" s="3">
        <v>1759240</v>
      </c>
      <c r="G21" s="3">
        <f t="shared" si="2"/>
        <v>3425717</v>
      </c>
      <c r="H21" t="str">
        <f t="shared" si="3"/>
        <v>C</v>
      </c>
      <c r="I21" t="str">
        <f t="shared" si="4"/>
        <v>19</v>
      </c>
      <c r="J21">
        <f t="shared" si="5"/>
        <v>0</v>
      </c>
      <c r="K21" s="9">
        <f t="shared" si="6"/>
        <v>0.55459999999999998</v>
      </c>
      <c r="L21">
        <f t="shared" si="7"/>
        <v>1899902</v>
      </c>
      <c r="M21">
        <f t="shared" ref="M21:V21" si="27">IF(L21&gt;$D21*2,L21,_xlfn.FLOOR.MATH(L21*$K21,1))</f>
        <v>1053685</v>
      </c>
      <c r="N21">
        <f t="shared" si="27"/>
        <v>584373</v>
      </c>
      <c r="O21">
        <f t="shared" si="27"/>
        <v>324093</v>
      </c>
      <c r="P21">
        <f t="shared" si="27"/>
        <v>179741</v>
      </c>
      <c r="Q21">
        <f t="shared" si="27"/>
        <v>99684</v>
      </c>
      <c r="R21">
        <f t="shared" si="27"/>
        <v>55284</v>
      </c>
      <c r="S21">
        <f t="shared" si="27"/>
        <v>30660</v>
      </c>
      <c r="T21">
        <f t="shared" si="27"/>
        <v>17004</v>
      </c>
      <c r="U21">
        <f t="shared" si="27"/>
        <v>9430</v>
      </c>
      <c r="V21">
        <f t="shared" si="27"/>
        <v>5229</v>
      </c>
      <c r="W21">
        <f t="shared" si="9"/>
        <v>0</v>
      </c>
    </row>
    <row r="22" spans="1:26" x14ac:dyDescent="0.25">
      <c r="A22" s="1" t="s">
        <v>19</v>
      </c>
      <c r="B22" s="3">
        <v>1443351</v>
      </c>
      <c r="C22" s="3">
        <v>1565539</v>
      </c>
      <c r="D22" s="3">
        <f t="shared" si="1"/>
        <v>3008890</v>
      </c>
      <c r="E22" s="3">
        <v>1355276</v>
      </c>
      <c r="F22" s="3">
        <v>1423414</v>
      </c>
      <c r="G22" s="3">
        <f t="shared" si="2"/>
        <v>2778690</v>
      </c>
      <c r="H22" t="str">
        <f t="shared" si="3"/>
        <v>C</v>
      </c>
      <c r="I22" t="str">
        <f t="shared" si="4"/>
        <v>20</v>
      </c>
      <c r="J22">
        <f t="shared" si="5"/>
        <v>0</v>
      </c>
      <c r="K22" s="9">
        <f t="shared" si="6"/>
        <v>0.9234</v>
      </c>
      <c r="L22">
        <f t="shared" si="7"/>
        <v>2565842</v>
      </c>
      <c r="M22">
        <f t="shared" ref="M22:V22" si="28">IF(L22&gt;$D22*2,L22,_xlfn.FLOOR.MATH(L22*$K22,1))</f>
        <v>2369298</v>
      </c>
      <c r="N22">
        <f t="shared" si="28"/>
        <v>2187809</v>
      </c>
      <c r="O22">
        <f t="shared" si="28"/>
        <v>2020222</v>
      </c>
      <c r="P22">
        <f t="shared" si="28"/>
        <v>1865472</v>
      </c>
      <c r="Q22">
        <f t="shared" si="28"/>
        <v>1722576</v>
      </c>
      <c r="R22">
        <f t="shared" si="28"/>
        <v>1590626</v>
      </c>
      <c r="S22">
        <f t="shared" si="28"/>
        <v>1468784</v>
      </c>
      <c r="T22">
        <f t="shared" si="28"/>
        <v>1356275</v>
      </c>
      <c r="U22">
        <f t="shared" si="28"/>
        <v>1252384</v>
      </c>
      <c r="V22">
        <f t="shared" si="28"/>
        <v>1156451</v>
      </c>
      <c r="W22">
        <f t="shared" si="9"/>
        <v>0</v>
      </c>
    </row>
    <row r="23" spans="1:26" x14ac:dyDescent="0.25">
      <c r="A23" s="1" t="s">
        <v>20</v>
      </c>
      <c r="B23" s="3">
        <v>2486640</v>
      </c>
      <c r="C23" s="3">
        <v>2265936</v>
      </c>
      <c r="D23" s="3">
        <f t="shared" si="1"/>
        <v>4752576</v>
      </c>
      <c r="E23" s="3">
        <v>297424</v>
      </c>
      <c r="F23" s="3">
        <v>274759</v>
      </c>
      <c r="G23" s="3">
        <f t="shared" si="2"/>
        <v>572183</v>
      </c>
      <c r="H23" t="str">
        <f t="shared" si="3"/>
        <v>A</v>
      </c>
      <c r="I23" t="str">
        <f t="shared" si="4"/>
        <v>21</v>
      </c>
      <c r="J23">
        <f t="shared" si="5"/>
        <v>0</v>
      </c>
      <c r="K23" s="9">
        <f t="shared" si="6"/>
        <v>0.1203</v>
      </c>
      <c r="L23">
        <f t="shared" si="7"/>
        <v>68833</v>
      </c>
      <c r="M23">
        <f>IF(L23&gt;$D23*2,L23,_xlfn.FLOOR.MATH(L23*$K23,1))</f>
        <v>8280</v>
      </c>
      <c r="N23">
        <f t="shared" ref="N23:V23" si="29">IF(M23&gt;$D23*2,M23,_xlfn.FLOOR.MATH(M23*$K23,1))</f>
        <v>996</v>
      </c>
      <c r="O23">
        <f t="shared" si="29"/>
        <v>119</v>
      </c>
      <c r="P23">
        <f t="shared" si="29"/>
        <v>14</v>
      </c>
      <c r="Q23">
        <f t="shared" si="29"/>
        <v>1</v>
      </c>
      <c r="R23">
        <f t="shared" si="29"/>
        <v>0</v>
      </c>
      <c r="S23">
        <f t="shared" si="29"/>
        <v>0</v>
      </c>
      <c r="T23">
        <f t="shared" si="29"/>
        <v>0</v>
      </c>
      <c r="U23">
        <f t="shared" si="29"/>
        <v>0</v>
      </c>
      <c r="V23">
        <f t="shared" si="29"/>
        <v>0</v>
      </c>
      <c r="W23">
        <f t="shared" si="9"/>
        <v>0</v>
      </c>
    </row>
    <row r="24" spans="1:26" x14ac:dyDescent="0.25">
      <c r="A24" s="1" t="s">
        <v>21</v>
      </c>
      <c r="B24" s="3">
        <v>685438</v>
      </c>
      <c r="C24" s="3">
        <v>749124</v>
      </c>
      <c r="D24" s="3">
        <f t="shared" si="1"/>
        <v>1434562</v>
      </c>
      <c r="E24" s="3">
        <v>2697677</v>
      </c>
      <c r="F24" s="3">
        <v>2821550</v>
      </c>
      <c r="G24" s="3">
        <f t="shared" si="2"/>
        <v>5519227</v>
      </c>
      <c r="H24" t="str">
        <f t="shared" si="3"/>
        <v>B</v>
      </c>
      <c r="I24" t="str">
        <f t="shared" si="4"/>
        <v>22</v>
      </c>
      <c r="J24">
        <f t="shared" si="5"/>
        <v>1</v>
      </c>
      <c r="K24" s="9">
        <f t="shared" si="6"/>
        <v>3.8473000000000002</v>
      </c>
      <c r="L24">
        <f t="shared" si="7"/>
        <v>21234122</v>
      </c>
      <c r="M24">
        <f t="shared" ref="M24:V24" si="30">IF(L24&gt;$D24*2,L24,_xlfn.FLOOR.MATH(L24*$K24,1))</f>
        <v>21234122</v>
      </c>
      <c r="N24">
        <f t="shared" si="30"/>
        <v>21234122</v>
      </c>
      <c r="O24">
        <f t="shared" si="30"/>
        <v>21234122</v>
      </c>
      <c r="P24">
        <f t="shared" si="30"/>
        <v>21234122</v>
      </c>
      <c r="Q24">
        <f t="shared" si="30"/>
        <v>21234122</v>
      </c>
      <c r="R24">
        <f t="shared" si="30"/>
        <v>21234122</v>
      </c>
      <c r="S24">
        <f t="shared" si="30"/>
        <v>21234122</v>
      </c>
      <c r="T24">
        <f t="shared" si="30"/>
        <v>21234122</v>
      </c>
      <c r="U24">
        <f t="shared" si="30"/>
        <v>21234122</v>
      </c>
      <c r="V24">
        <f t="shared" si="30"/>
        <v>21234122</v>
      </c>
      <c r="W24">
        <f t="shared" si="9"/>
        <v>1</v>
      </c>
    </row>
    <row r="25" spans="1:26" x14ac:dyDescent="0.25">
      <c r="A25" s="1" t="s">
        <v>22</v>
      </c>
      <c r="B25" s="3">
        <v>2166753</v>
      </c>
      <c r="C25" s="3">
        <v>2338698</v>
      </c>
      <c r="D25" s="3">
        <f t="shared" si="1"/>
        <v>4505451</v>
      </c>
      <c r="E25" s="3">
        <v>1681433</v>
      </c>
      <c r="F25" s="3">
        <v>1592443</v>
      </c>
      <c r="G25" s="3">
        <f t="shared" si="2"/>
        <v>3273876</v>
      </c>
      <c r="H25" t="str">
        <f t="shared" si="3"/>
        <v>B</v>
      </c>
      <c r="I25" t="str">
        <f t="shared" si="4"/>
        <v>23</v>
      </c>
      <c r="J25">
        <f t="shared" si="5"/>
        <v>0</v>
      </c>
      <c r="K25" s="9">
        <f t="shared" si="6"/>
        <v>0.72660000000000002</v>
      </c>
      <c r="L25">
        <f t="shared" si="7"/>
        <v>2378798</v>
      </c>
      <c r="M25">
        <f t="shared" ref="M25:V25" si="31">IF(L25&gt;$D25*2,L25,_xlfn.FLOOR.MATH(L25*$K25,1))</f>
        <v>1728434</v>
      </c>
      <c r="N25">
        <f t="shared" si="31"/>
        <v>1255880</v>
      </c>
      <c r="O25">
        <f t="shared" si="31"/>
        <v>912522</v>
      </c>
      <c r="P25">
        <f t="shared" si="31"/>
        <v>663038</v>
      </c>
      <c r="Q25">
        <f t="shared" si="31"/>
        <v>481763</v>
      </c>
      <c r="R25">
        <f t="shared" si="31"/>
        <v>350048</v>
      </c>
      <c r="S25">
        <f t="shared" si="31"/>
        <v>254344</v>
      </c>
      <c r="T25">
        <f t="shared" si="31"/>
        <v>184806</v>
      </c>
      <c r="U25">
        <f t="shared" si="31"/>
        <v>134280</v>
      </c>
      <c r="V25">
        <f t="shared" si="31"/>
        <v>97567</v>
      </c>
      <c r="W25">
        <f t="shared" si="9"/>
        <v>0</v>
      </c>
    </row>
    <row r="26" spans="1:26" x14ac:dyDescent="0.25">
      <c r="A26" s="1" t="s">
        <v>23</v>
      </c>
      <c r="B26" s="3">
        <v>643177</v>
      </c>
      <c r="C26" s="3">
        <v>684187</v>
      </c>
      <c r="D26" s="3">
        <f t="shared" si="1"/>
        <v>1327364</v>
      </c>
      <c r="E26" s="3">
        <v>796213</v>
      </c>
      <c r="F26" s="3">
        <v>867904</v>
      </c>
      <c r="G26" s="3">
        <f t="shared" si="2"/>
        <v>1664117</v>
      </c>
      <c r="H26" t="str">
        <f t="shared" si="3"/>
        <v>C</v>
      </c>
      <c r="I26" t="str">
        <f t="shared" si="4"/>
        <v>24</v>
      </c>
      <c r="J26">
        <f t="shared" si="5"/>
        <v>1</v>
      </c>
      <c r="K26" s="9">
        <f t="shared" si="6"/>
        <v>1.2537</v>
      </c>
      <c r="L26">
        <f t="shared" si="7"/>
        <v>2086303</v>
      </c>
      <c r="M26">
        <f t="shared" ref="M26:V26" si="32">IF(L26&gt;$D26*2,L26,_xlfn.FLOOR.MATH(L26*$K26,1))</f>
        <v>2615598</v>
      </c>
      <c r="N26">
        <f t="shared" si="32"/>
        <v>3279175</v>
      </c>
      <c r="O26">
        <f t="shared" si="32"/>
        <v>3279175</v>
      </c>
      <c r="P26">
        <f t="shared" si="32"/>
        <v>3279175</v>
      </c>
      <c r="Q26">
        <f t="shared" si="32"/>
        <v>3279175</v>
      </c>
      <c r="R26">
        <f t="shared" si="32"/>
        <v>3279175</v>
      </c>
      <c r="S26">
        <f t="shared" si="32"/>
        <v>3279175</v>
      </c>
      <c r="T26">
        <f t="shared" si="32"/>
        <v>3279175</v>
      </c>
      <c r="U26">
        <f t="shared" si="32"/>
        <v>3279175</v>
      </c>
      <c r="V26">
        <f t="shared" si="32"/>
        <v>3279175</v>
      </c>
      <c r="W26">
        <f t="shared" si="9"/>
        <v>1</v>
      </c>
      <c r="Y26" t="s">
        <v>72</v>
      </c>
    </row>
    <row r="27" spans="1:26" x14ac:dyDescent="0.25">
      <c r="A27" s="1" t="s">
        <v>24</v>
      </c>
      <c r="B27" s="3">
        <v>450192</v>
      </c>
      <c r="C27" s="3">
        <v>434755</v>
      </c>
      <c r="D27" s="3">
        <f t="shared" si="1"/>
        <v>884947</v>
      </c>
      <c r="E27" s="3">
        <v>1656446</v>
      </c>
      <c r="F27" s="3">
        <v>1691000</v>
      </c>
      <c r="G27" s="3">
        <f t="shared" si="2"/>
        <v>3347446</v>
      </c>
      <c r="H27" t="str">
        <f t="shared" si="3"/>
        <v>B</v>
      </c>
      <c r="I27" t="str">
        <f t="shared" si="4"/>
        <v>25</v>
      </c>
      <c r="J27">
        <f t="shared" si="5"/>
        <v>1</v>
      </c>
      <c r="K27" s="9">
        <f t="shared" si="6"/>
        <v>3.7826</v>
      </c>
      <c r="L27">
        <f t="shared" si="7"/>
        <v>12662049</v>
      </c>
      <c r="M27">
        <f t="shared" ref="M27:V27" si="33">IF(L27&gt;$D27*2,L27,_xlfn.FLOOR.MATH(L27*$K27,1))</f>
        <v>12662049</v>
      </c>
      <c r="N27">
        <f t="shared" si="33"/>
        <v>12662049</v>
      </c>
      <c r="O27">
        <f t="shared" si="33"/>
        <v>12662049</v>
      </c>
      <c r="P27">
        <f t="shared" si="33"/>
        <v>12662049</v>
      </c>
      <c r="Q27">
        <f t="shared" si="33"/>
        <v>12662049</v>
      </c>
      <c r="R27">
        <f t="shared" si="33"/>
        <v>12662049</v>
      </c>
      <c r="S27">
        <f t="shared" si="33"/>
        <v>12662049</v>
      </c>
      <c r="T27">
        <f t="shared" si="33"/>
        <v>12662049</v>
      </c>
      <c r="U27">
        <f t="shared" si="33"/>
        <v>12662049</v>
      </c>
      <c r="V27">
        <f t="shared" si="33"/>
        <v>12662049</v>
      </c>
      <c r="W27">
        <f t="shared" si="9"/>
        <v>1</v>
      </c>
      <c r="Y27" t="s">
        <v>53</v>
      </c>
      <c r="Z27" t="s">
        <v>73</v>
      </c>
    </row>
    <row r="28" spans="1:26" x14ac:dyDescent="0.25">
      <c r="A28" s="1" t="s">
        <v>25</v>
      </c>
      <c r="B28" s="3">
        <v>1037774</v>
      </c>
      <c r="C28" s="3">
        <v>1113789</v>
      </c>
      <c r="D28" s="3">
        <f t="shared" si="1"/>
        <v>2151563</v>
      </c>
      <c r="E28" s="3">
        <v>877464</v>
      </c>
      <c r="F28" s="3">
        <v>990837</v>
      </c>
      <c r="G28" s="3">
        <f t="shared" si="2"/>
        <v>1868301</v>
      </c>
      <c r="H28" t="str">
        <f t="shared" si="3"/>
        <v>C</v>
      </c>
      <c r="I28" t="str">
        <f t="shared" si="4"/>
        <v>26</v>
      </c>
      <c r="J28">
        <f t="shared" si="5"/>
        <v>0</v>
      </c>
      <c r="K28" s="9">
        <f t="shared" si="6"/>
        <v>0.86830000000000007</v>
      </c>
      <c r="L28">
        <f t="shared" si="7"/>
        <v>1622245</v>
      </c>
      <c r="M28">
        <f t="shared" ref="M28:V28" si="34">IF(L28&gt;$D28*2,L28,_xlfn.FLOOR.MATH(L28*$K28,1))</f>
        <v>1408595</v>
      </c>
      <c r="N28">
        <f t="shared" si="34"/>
        <v>1223083</v>
      </c>
      <c r="O28">
        <f t="shared" si="34"/>
        <v>1062002</v>
      </c>
      <c r="P28">
        <f t="shared" si="34"/>
        <v>922136</v>
      </c>
      <c r="Q28">
        <f t="shared" si="34"/>
        <v>800690</v>
      </c>
      <c r="R28">
        <f t="shared" si="34"/>
        <v>695239</v>
      </c>
      <c r="S28">
        <f t="shared" si="34"/>
        <v>603676</v>
      </c>
      <c r="T28">
        <f t="shared" si="34"/>
        <v>524171</v>
      </c>
      <c r="U28">
        <f t="shared" si="34"/>
        <v>455137</v>
      </c>
      <c r="V28">
        <f t="shared" si="34"/>
        <v>395195</v>
      </c>
      <c r="W28">
        <f t="shared" si="9"/>
        <v>0</v>
      </c>
      <c r="Y28" s="8" t="s">
        <v>61</v>
      </c>
      <c r="Z28" s="6">
        <v>3</v>
      </c>
    </row>
    <row r="29" spans="1:26" x14ac:dyDescent="0.25">
      <c r="A29" s="1" t="s">
        <v>26</v>
      </c>
      <c r="B29" s="3">
        <v>2351213</v>
      </c>
      <c r="C29" s="3">
        <v>2358482</v>
      </c>
      <c r="D29" s="3">
        <f t="shared" si="1"/>
        <v>4709695</v>
      </c>
      <c r="E29" s="3">
        <v>1098384</v>
      </c>
      <c r="F29" s="3">
        <v>1121488</v>
      </c>
      <c r="G29" s="3">
        <f t="shared" si="2"/>
        <v>2219872</v>
      </c>
      <c r="H29" t="str">
        <f t="shared" si="3"/>
        <v>C</v>
      </c>
      <c r="I29" t="str">
        <f t="shared" si="4"/>
        <v>27</v>
      </c>
      <c r="J29">
        <f t="shared" si="5"/>
        <v>0</v>
      </c>
      <c r="K29" s="9">
        <f t="shared" si="6"/>
        <v>0.4713</v>
      </c>
      <c r="L29">
        <f t="shared" si="7"/>
        <v>1046225</v>
      </c>
      <c r="M29">
        <f t="shared" ref="M29:V29" si="35">IF(L29&gt;$D29*2,L29,_xlfn.FLOOR.MATH(L29*$K29,1))</f>
        <v>493085</v>
      </c>
      <c r="N29">
        <f t="shared" si="35"/>
        <v>232390</v>
      </c>
      <c r="O29">
        <f t="shared" si="35"/>
        <v>109525</v>
      </c>
      <c r="P29">
        <f t="shared" si="35"/>
        <v>51619</v>
      </c>
      <c r="Q29">
        <f t="shared" si="35"/>
        <v>24328</v>
      </c>
      <c r="R29">
        <f t="shared" si="35"/>
        <v>11465</v>
      </c>
      <c r="S29">
        <f t="shared" si="35"/>
        <v>5403</v>
      </c>
      <c r="T29">
        <f t="shared" si="35"/>
        <v>2546</v>
      </c>
      <c r="U29">
        <f t="shared" si="35"/>
        <v>1199</v>
      </c>
      <c r="V29">
        <f t="shared" si="35"/>
        <v>565</v>
      </c>
      <c r="W29">
        <f t="shared" si="9"/>
        <v>0</v>
      </c>
      <c r="Y29" s="8" t="s">
        <v>62</v>
      </c>
      <c r="Z29" s="6">
        <v>4</v>
      </c>
    </row>
    <row r="30" spans="1:26" x14ac:dyDescent="0.25">
      <c r="A30" s="1" t="s">
        <v>27</v>
      </c>
      <c r="B30" s="3">
        <v>2613354</v>
      </c>
      <c r="C30" s="3">
        <v>2837241</v>
      </c>
      <c r="D30" s="3">
        <f t="shared" si="1"/>
        <v>5450595</v>
      </c>
      <c r="E30" s="3">
        <v>431144</v>
      </c>
      <c r="F30" s="3">
        <v>434113</v>
      </c>
      <c r="G30" s="3">
        <f t="shared" si="2"/>
        <v>865257</v>
      </c>
      <c r="H30" t="str">
        <f t="shared" si="3"/>
        <v>D</v>
      </c>
      <c r="I30" t="str">
        <f t="shared" si="4"/>
        <v>28</v>
      </c>
      <c r="J30">
        <f t="shared" si="5"/>
        <v>0</v>
      </c>
      <c r="K30" s="9">
        <f t="shared" si="6"/>
        <v>0.15870000000000001</v>
      </c>
      <c r="L30">
        <f t="shared" si="7"/>
        <v>137316</v>
      </c>
      <c r="M30">
        <f t="shared" ref="M30:V30" si="36">IF(L30&gt;$D30*2,L30,_xlfn.FLOOR.MATH(L30*$K30,1))</f>
        <v>21792</v>
      </c>
      <c r="N30">
        <f t="shared" si="36"/>
        <v>3458</v>
      </c>
      <c r="O30">
        <f t="shared" si="36"/>
        <v>548</v>
      </c>
      <c r="P30">
        <f t="shared" si="36"/>
        <v>86</v>
      </c>
      <c r="Q30">
        <f t="shared" si="36"/>
        <v>13</v>
      </c>
      <c r="R30">
        <f t="shared" si="36"/>
        <v>2</v>
      </c>
      <c r="S30">
        <f t="shared" si="36"/>
        <v>0</v>
      </c>
      <c r="T30">
        <f t="shared" si="36"/>
        <v>0</v>
      </c>
      <c r="U30">
        <f t="shared" si="36"/>
        <v>0</v>
      </c>
      <c r="V30">
        <f t="shared" si="36"/>
        <v>0</v>
      </c>
      <c r="W30">
        <f t="shared" si="9"/>
        <v>0</v>
      </c>
      <c r="Y30" s="8" t="s">
        <v>63</v>
      </c>
      <c r="Z30" s="6">
        <v>8</v>
      </c>
    </row>
    <row r="31" spans="1:26" x14ac:dyDescent="0.25">
      <c r="A31" s="1" t="s">
        <v>28</v>
      </c>
      <c r="B31" s="3">
        <v>1859691</v>
      </c>
      <c r="C31" s="3">
        <v>1844250</v>
      </c>
      <c r="D31" s="3">
        <f t="shared" si="1"/>
        <v>3703941</v>
      </c>
      <c r="E31" s="3">
        <v>1460134</v>
      </c>
      <c r="F31" s="3">
        <v>1585258</v>
      </c>
      <c r="G31" s="3">
        <f t="shared" si="2"/>
        <v>3045392</v>
      </c>
      <c r="H31" t="str">
        <f t="shared" si="3"/>
        <v>A</v>
      </c>
      <c r="I31" t="str">
        <f t="shared" si="4"/>
        <v>29</v>
      </c>
      <c r="J31">
        <f t="shared" si="5"/>
        <v>0</v>
      </c>
      <c r="K31" s="9">
        <f t="shared" si="6"/>
        <v>0.82220000000000004</v>
      </c>
      <c r="L31">
        <f t="shared" ref="L31:L52" si="37">_xlfn.FLOOR.MATH(G31*K31, 1)</f>
        <v>2503921</v>
      </c>
      <c r="M31">
        <f t="shared" ref="M31:V31" si="38">IF(L31&gt;$D31*2,L31,_xlfn.FLOOR.MATH(L31*$K31,1))</f>
        <v>2058723</v>
      </c>
      <c r="N31">
        <f t="shared" si="38"/>
        <v>1692682</v>
      </c>
      <c r="O31">
        <f t="shared" si="38"/>
        <v>1391723</v>
      </c>
      <c r="P31">
        <f t="shared" si="38"/>
        <v>1144274</v>
      </c>
      <c r="Q31">
        <f t="shared" si="38"/>
        <v>940822</v>
      </c>
      <c r="R31">
        <f t="shared" si="38"/>
        <v>773543</v>
      </c>
      <c r="S31">
        <f t="shared" si="38"/>
        <v>636007</v>
      </c>
      <c r="T31">
        <f t="shared" si="38"/>
        <v>522924</v>
      </c>
      <c r="U31">
        <f t="shared" si="38"/>
        <v>429948</v>
      </c>
      <c r="V31">
        <f t="shared" si="38"/>
        <v>353503</v>
      </c>
      <c r="W31">
        <f t="shared" si="9"/>
        <v>0</v>
      </c>
      <c r="Y31" s="8" t="s">
        <v>64</v>
      </c>
      <c r="Z31" s="6">
        <v>4</v>
      </c>
    </row>
    <row r="32" spans="1:26" x14ac:dyDescent="0.25">
      <c r="A32" s="1" t="s">
        <v>29</v>
      </c>
      <c r="B32" s="3">
        <v>2478386</v>
      </c>
      <c r="C32" s="3">
        <v>2562144</v>
      </c>
      <c r="D32" s="3">
        <f t="shared" si="1"/>
        <v>5040530</v>
      </c>
      <c r="E32" s="3">
        <v>30035</v>
      </c>
      <c r="F32" s="3">
        <v>29396</v>
      </c>
      <c r="G32" s="3">
        <f t="shared" si="2"/>
        <v>59431</v>
      </c>
      <c r="H32" t="str">
        <f t="shared" si="3"/>
        <v>C</v>
      </c>
      <c r="I32" t="str">
        <f t="shared" si="4"/>
        <v>30</v>
      </c>
      <c r="J32">
        <f t="shared" si="5"/>
        <v>0</v>
      </c>
      <c r="K32" s="9">
        <f t="shared" si="6"/>
        <v>1.17E-2</v>
      </c>
      <c r="L32">
        <f t="shared" si="37"/>
        <v>695</v>
      </c>
      <c r="M32">
        <f t="shared" ref="M32:V32" si="39">IF(L32&gt;$D32*2,L32,_xlfn.FLOOR.MATH(L32*$K32,1))</f>
        <v>8</v>
      </c>
      <c r="N32">
        <f t="shared" si="39"/>
        <v>0</v>
      </c>
      <c r="O32">
        <f t="shared" si="39"/>
        <v>0</v>
      </c>
      <c r="P32">
        <f t="shared" si="39"/>
        <v>0</v>
      </c>
      <c r="Q32">
        <f t="shared" si="39"/>
        <v>0</v>
      </c>
      <c r="R32">
        <f t="shared" si="39"/>
        <v>0</v>
      </c>
      <c r="S32">
        <f t="shared" si="39"/>
        <v>0</v>
      </c>
      <c r="T32">
        <f t="shared" si="39"/>
        <v>0</v>
      </c>
      <c r="U32">
        <f t="shared" si="39"/>
        <v>0</v>
      </c>
      <c r="V32">
        <f t="shared" si="39"/>
        <v>0</v>
      </c>
      <c r="W32">
        <f t="shared" si="9"/>
        <v>0</v>
      </c>
      <c r="Y32" t="s">
        <v>71</v>
      </c>
      <c r="Z32">
        <v>19</v>
      </c>
    </row>
    <row r="33" spans="1:23" x14ac:dyDescent="0.25">
      <c r="A33" s="1" t="s">
        <v>30</v>
      </c>
      <c r="B33" s="3">
        <v>1938122</v>
      </c>
      <c r="C33" s="3">
        <v>1816647</v>
      </c>
      <c r="D33" s="3">
        <f t="shared" si="1"/>
        <v>3754769</v>
      </c>
      <c r="E33" s="3">
        <v>1602356</v>
      </c>
      <c r="F33" s="3">
        <v>1875221</v>
      </c>
      <c r="G33" s="3">
        <f t="shared" si="2"/>
        <v>3477577</v>
      </c>
      <c r="H33" t="str">
        <f t="shared" si="3"/>
        <v>C</v>
      </c>
      <c r="I33" t="str">
        <f t="shared" si="4"/>
        <v>31</v>
      </c>
      <c r="J33">
        <f t="shared" si="5"/>
        <v>0</v>
      </c>
      <c r="K33" s="9">
        <f t="shared" si="6"/>
        <v>0.92610000000000003</v>
      </c>
      <c r="L33">
        <f t="shared" si="37"/>
        <v>3220584</v>
      </c>
      <c r="M33">
        <f t="shared" ref="M33:V33" si="40">IF(L33&gt;$D33*2,L33,_xlfn.FLOOR.MATH(L33*$K33,1))</f>
        <v>2982582</v>
      </c>
      <c r="N33">
        <f t="shared" si="40"/>
        <v>2762169</v>
      </c>
      <c r="O33">
        <f t="shared" si="40"/>
        <v>2558044</v>
      </c>
      <c r="P33">
        <f t="shared" si="40"/>
        <v>2369004</v>
      </c>
      <c r="Q33">
        <f t="shared" si="40"/>
        <v>2193934</v>
      </c>
      <c r="R33">
        <f t="shared" si="40"/>
        <v>2031802</v>
      </c>
      <c r="S33">
        <f t="shared" si="40"/>
        <v>1881651</v>
      </c>
      <c r="T33">
        <f t="shared" si="40"/>
        <v>1742596</v>
      </c>
      <c r="U33">
        <f t="shared" si="40"/>
        <v>1613818</v>
      </c>
      <c r="V33">
        <f t="shared" si="40"/>
        <v>1494556</v>
      </c>
      <c r="W33">
        <f t="shared" si="9"/>
        <v>0</v>
      </c>
    </row>
    <row r="34" spans="1:23" x14ac:dyDescent="0.25">
      <c r="A34" s="1" t="s">
        <v>31</v>
      </c>
      <c r="B34" s="3">
        <v>992523</v>
      </c>
      <c r="C34" s="3">
        <v>1028501</v>
      </c>
      <c r="D34" s="3">
        <f t="shared" si="1"/>
        <v>2021024</v>
      </c>
      <c r="E34" s="3">
        <v>1995446</v>
      </c>
      <c r="F34" s="3">
        <v>1860524</v>
      </c>
      <c r="G34" s="3">
        <f t="shared" si="2"/>
        <v>3855970</v>
      </c>
      <c r="H34" t="str">
        <f t="shared" si="3"/>
        <v>D</v>
      </c>
      <c r="I34" t="str">
        <f t="shared" si="4"/>
        <v>32</v>
      </c>
      <c r="J34">
        <f t="shared" si="5"/>
        <v>1</v>
      </c>
      <c r="K34" s="9">
        <f t="shared" si="6"/>
        <v>1.9079000000000002</v>
      </c>
      <c r="L34">
        <f t="shared" si="37"/>
        <v>7356805</v>
      </c>
      <c r="M34">
        <f t="shared" ref="M34:V34" si="41">IF(L34&gt;$D34*2,L34,_xlfn.FLOOR.MATH(L34*$K34,1))</f>
        <v>7356805</v>
      </c>
      <c r="N34">
        <f t="shared" si="41"/>
        <v>7356805</v>
      </c>
      <c r="O34">
        <f t="shared" si="41"/>
        <v>7356805</v>
      </c>
      <c r="P34">
        <f t="shared" si="41"/>
        <v>7356805</v>
      </c>
      <c r="Q34">
        <f t="shared" si="41"/>
        <v>7356805</v>
      </c>
      <c r="R34">
        <f t="shared" si="41"/>
        <v>7356805</v>
      </c>
      <c r="S34">
        <f t="shared" si="41"/>
        <v>7356805</v>
      </c>
      <c r="T34">
        <f t="shared" si="41"/>
        <v>7356805</v>
      </c>
      <c r="U34">
        <f t="shared" si="41"/>
        <v>7356805</v>
      </c>
      <c r="V34">
        <f t="shared" si="41"/>
        <v>7356805</v>
      </c>
      <c r="W34">
        <f t="shared" si="9"/>
        <v>1</v>
      </c>
    </row>
    <row r="35" spans="1:23" x14ac:dyDescent="0.25">
      <c r="A35" s="1" t="s">
        <v>32</v>
      </c>
      <c r="B35" s="3">
        <v>2966291</v>
      </c>
      <c r="C35" s="3">
        <v>2889963</v>
      </c>
      <c r="D35" s="3">
        <f t="shared" si="1"/>
        <v>5856254</v>
      </c>
      <c r="E35" s="3">
        <v>462453</v>
      </c>
      <c r="F35" s="3">
        <v>486354</v>
      </c>
      <c r="G35" s="3">
        <f t="shared" si="2"/>
        <v>948807</v>
      </c>
      <c r="H35" t="str">
        <f t="shared" si="3"/>
        <v>B</v>
      </c>
      <c r="I35" t="str">
        <f t="shared" si="4"/>
        <v>33</v>
      </c>
      <c r="J35">
        <f t="shared" si="5"/>
        <v>0</v>
      </c>
      <c r="K35" s="9">
        <f t="shared" si="6"/>
        <v>0.16200000000000001</v>
      </c>
      <c r="L35">
        <f t="shared" si="37"/>
        <v>153706</v>
      </c>
      <c r="M35">
        <f t="shared" ref="M35:V35" si="42">IF(L35&gt;$D35*2,L35,_xlfn.FLOOR.MATH(L35*$K35,1))</f>
        <v>24900</v>
      </c>
      <c r="N35">
        <f t="shared" si="42"/>
        <v>4033</v>
      </c>
      <c r="O35">
        <f t="shared" si="42"/>
        <v>653</v>
      </c>
      <c r="P35">
        <f t="shared" si="42"/>
        <v>105</v>
      </c>
      <c r="Q35">
        <f t="shared" si="42"/>
        <v>17</v>
      </c>
      <c r="R35">
        <f t="shared" si="42"/>
        <v>2</v>
      </c>
      <c r="S35">
        <f t="shared" si="42"/>
        <v>0</v>
      </c>
      <c r="T35">
        <f t="shared" si="42"/>
        <v>0</v>
      </c>
      <c r="U35">
        <f t="shared" si="42"/>
        <v>0</v>
      </c>
      <c r="V35">
        <f t="shared" si="42"/>
        <v>0</v>
      </c>
      <c r="W35">
        <f t="shared" si="9"/>
        <v>0</v>
      </c>
    </row>
    <row r="36" spans="1:23" x14ac:dyDescent="0.25">
      <c r="A36" s="1" t="s">
        <v>33</v>
      </c>
      <c r="B36" s="3">
        <v>76648</v>
      </c>
      <c r="C36" s="3">
        <v>81385</v>
      </c>
      <c r="D36" s="3">
        <f t="shared" si="1"/>
        <v>158033</v>
      </c>
      <c r="E36" s="3">
        <v>1374708</v>
      </c>
      <c r="F36" s="3">
        <v>1379567</v>
      </c>
      <c r="G36" s="3">
        <f t="shared" si="2"/>
        <v>2754275</v>
      </c>
      <c r="H36" t="str">
        <f t="shared" si="3"/>
        <v>C</v>
      </c>
      <c r="I36" t="str">
        <f t="shared" si="4"/>
        <v>34</v>
      </c>
      <c r="J36">
        <f t="shared" si="5"/>
        <v>1</v>
      </c>
      <c r="K36" s="9">
        <f t="shared" si="6"/>
        <v>17.4284</v>
      </c>
      <c r="L36">
        <f t="shared" si="37"/>
        <v>48002606</v>
      </c>
      <c r="M36">
        <f t="shared" ref="M36:V36" si="43">IF(L36&gt;$D36*2,L36,_xlfn.FLOOR.MATH(L36*$K36,1))</f>
        <v>48002606</v>
      </c>
      <c r="N36">
        <f t="shared" si="43"/>
        <v>48002606</v>
      </c>
      <c r="O36">
        <f t="shared" si="43"/>
        <v>48002606</v>
      </c>
      <c r="P36">
        <f t="shared" si="43"/>
        <v>48002606</v>
      </c>
      <c r="Q36">
        <f t="shared" si="43"/>
        <v>48002606</v>
      </c>
      <c r="R36">
        <f t="shared" si="43"/>
        <v>48002606</v>
      </c>
      <c r="S36">
        <f t="shared" si="43"/>
        <v>48002606</v>
      </c>
      <c r="T36">
        <f t="shared" si="43"/>
        <v>48002606</v>
      </c>
      <c r="U36">
        <f t="shared" si="43"/>
        <v>48002606</v>
      </c>
      <c r="V36">
        <f t="shared" si="43"/>
        <v>48002606</v>
      </c>
      <c r="W36">
        <f t="shared" si="9"/>
        <v>1</v>
      </c>
    </row>
    <row r="37" spans="1:23" x14ac:dyDescent="0.25">
      <c r="A37" s="1" t="s">
        <v>34</v>
      </c>
      <c r="B37" s="3">
        <v>2574432</v>
      </c>
      <c r="C37" s="3">
        <v>2409710</v>
      </c>
      <c r="D37" s="3">
        <f t="shared" si="1"/>
        <v>4984142</v>
      </c>
      <c r="E37" s="3">
        <v>987486</v>
      </c>
      <c r="F37" s="3">
        <v>999043</v>
      </c>
      <c r="G37" s="3">
        <f t="shared" si="2"/>
        <v>1986529</v>
      </c>
      <c r="H37" t="str">
        <f t="shared" si="3"/>
        <v>C</v>
      </c>
      <c r="I37" t="str">
        <f t="shared" si="4"/>
        <v>35</v>
      </c>
      <c r="J37">
        <f t="shared" si="5"/>
        <v>0</v>
      </c>
      <c r="K37" s="9">
        <f t="shared" si="6"/>
        <v>0.39850000000000002</v>
      </c>
      <c r="L37">
        <f t="shared" si="37"/>
        <v>791631</v>
      </c>
      <c r="M37">
        <f t="shared" ref="M37:V37" si="44">IF(L37&gt;$D37*2,L37,_xlfn.FLOOR.MATH(L37*$K37,1))</f>
        <v>315464</v>
      </c>
      <c r="N37">
        <f t="shared" si="44"/>
        <v>125712</v>
      </c>
      <c r="O37">
        <f t="shared" si="44"/>
        <v>50096</v>
      </c>
      <c r="P37">
        <f t="shared" si="44"/>
        <v>19963</v>
      </c>
      <c r="Q37">
        <f t="shared" si="44"/>
        <v>7955</v>
      </c>
      <c r="R37">
        <f t="shared" si="44"/>
        <v>3170</v>
      </c>
      <c r="S37">
        <f t="shared" si="44"/>
        <v>1263</v>
      </c>
      <c r="T37">
        <f t="shared" si="44"/>
        <v>503</v>
      </c>
      <c r="U37">
        <f t="shared" si="44"/>
        <v>200</v>
      </c>
      <c r="V37">
        <f t="shared" si="44"/>
        <v>79</v>
      </c>
      <c r="W37">
        <f t="shared" si="9"/>
        <v>0</v>
      </c>
    </row>
    <row r="38" spans="1:23" x14ac:dyDescent="0.25">
      <c r="A38" s="1" t="s">
        <v>35</v>
      </c>
      <c r="B38" s="3">
        <v>1778590</v>
      </c>
      <c r="C38" s="3">
        <v>1874844</v>
      </c>
      <c r="D38" s="3">
        <f t="shared" si="1"/>
        <v>3653434</v>
      </c>
      <c r="E38" s="3">
        <v>111191</v>
      </c>
      <c r="F38" s="3">
        <v>117846</v>
      </c>
      <c r="G38" s="3">
        <f t="shared" si="2"/>
        <v>229037</v>
      </c>
      <c r="H38" t="str">
        <f t="shared" si="3"/>
        <v>B</v>
      </c>
      <c r="I38" t="str">
        <f t="shared" si="4"/>
        <v>36</v>
      </c>
      <c r="J38">
        <f t="shared" si="5"/>
        <v>0</v>
      </c>
      <c r="K38" s="9">
        <f t="shared" si="6"/>
        <v>6.2600000000000003E-2</v>
      </c>
      <c r="L38">
        <f t="shared" si="37"/>
        <v>14337</v>
      </c>
      <c r="M38">
        <f t="shared" ref="M38:V38" si="45">IF(L38&gt;$D38*2,L38,_xlfn.FLOOR.MATH(L38*$K38,1))</f>
        <v>897</v>
      </c>
      <c r="N38">
        <f t="shared" si="45"/>
        <v>56</v>
      </c>
      <c r="O38">
        <f t="shared" si="45"/>
        <v>3</v>
      </c>
      <c r="P38">
        <f t="shared" si="45"/>
        <v>0</v>
      </c>
      <c r="Q38">
        <f t="shared" si="45"/>
        <v>0</v>
      </c>
      <c r="R38">
        <f t="shared" si="45"/>
        <v>0</v>
      </c>
      <c r="S38">
        <f t="shared" si="45"/>
        <v>0</v>
      </c>
      <c r="T38">
        <f t="shared" si="45"/>
        <v>0</v>
      </c>
      <c r="U38">
        <f t="shared" si="45"/>
        <v>0</v>
      </c>
      <c r="V38">
        <f t="shared" si="45"/>
        <v>0</v>
      </c>
      <c r="W38">
        <f t="shared" si="9"/>
        <v>0</v>
      </c>
    </row>
    <row r="39" spans="1:23" x14ac:dyDescent="0.25">
      <c r="A39" s="1" t="s">
        <v>36</v>
      </c>
      <c r="B39" s="3">
        <v>1506541</v>
      </c>
      <c r="C39" s="3">
        <v>1414887</v>
      </c>
      <c r="D39" s="3">
        <f t="shared" si="1"/>
        <v>2921428</v>
      </c>
      <c r="E39" s="3">
        <v>1216612</v>
      </c>
      <c r="F39" s="3">
        <v>1166775</v>
      </c>
      <c r="G39" s="3">
        <f t="shared" si="2"/>
        <v>2383387</v>
      </c>
      <c r="H39" t="str">
        <f t="shared" si="3"/>
        <v>A</v>
      </c>
      <c r="I39" t="str">
        <f t="shared" si="4"/>
        <v>37</v>
      </c>
      <c r="J39">
        <f t="shared" si="5"/>
        <v>0</v>
      </c>
      <c r="K39" s="9">
        <f t="shared" si="6"/>
        <v>0.81580000000000008</v>
      </c>
      <c r="L39">
        <f t="shared" si="37"/>
        <v>1944367</v>
      </c>
      <c r="M39">
        <f t="shared" ref="M39:V39" si="46">IF(L39&gt;$D39*2,L39,_xlfn.FLOOR.MATH(L39*$K39,1))</f>
        <v>1586214</v>
      </c>
      <c r="N39">
        <f t="shared" si="46"/>
        <v>1294033</v>
      </c>
      <c r="O39">
        <f t="shared" si="46"/>
        <v>1055672</v>
      </c>
      <c r="P39">
        <f t="shared" si="46"/>
        <v>861217</v>
      </c>
      <c r="Q39">
        <f t="shared" si="46"/>
        <v>702580</v>
      </c>
      <c r="R39">
        <f t="shared" si="46"/>
        <v>573164</v>
      </c>
      <c r="S39">
        <f t="shared" si="46"/>
        <v>467587</v>
      </c>
      <c r="T39">
        <f t="shared" si="46"/>
        <v>381457</v>
      </c>
      <c r="U39">
        <f t="shared" si="46"/>
        <v>311192</v>
      </c>
      <c r="V39">
        <f t="shared" si="46"/>
        <v>253870</v>
      </c>
      <c r="W39">
        <f t="shared" si="9"/>
        <v>0</v>
      </c>
    </row>
    <row r="40" spans="1:23" x14ac:dyDescent="0.25">
      <c r="A40" s="1" t="s">
        <v>37</v>
      </c>
      <c r="B40" s="3">
        <v>1598886</v>
      </c>
      <c r="C40" s="3">
        <v>1687917</v>
      </c>
      <c r="D40" s="3">
        <f t="shared" si="1"/>
        <v>3286803</v>
      </c>
      <c r="E40" s="3">
        <v>449788</v>
      </c>
      <c r="F40" s="3">
        <v>427615</v>
      </c>
      <c r="G40" s="3">
        <f t="shared" si="2"/>
        <v>877403</v>
      </c>
      <c r="H40" t="str">
        <f t="shared" si="3"/>
        <v>B</v>
      </c>
      <c r="I40" t="str">
        <f t="shared" si="4"/>
        <v>38</v>
      </c>
      <c r="J40">
        <f t="shared" si="5"/>
        <v>0</v>
      </c>
      <c r="K40" s="9">
        <f t="shared" si="6"/>
        <v>0.26690000000000003</v>
      </c>
      <c r="L40">
        <f t="shared" si="37"/>
        <v>234178</v>
      </c>
      <c r="M40">
        <f t="shared" ref="M40:V40" si="47">IF(L40&gt;$D40*2,L40,_xlfn.FLOOR.MATH(L40*$K40,1))</f>
        <v>62502</v>
      </c>
      <c r="N40">
        <f t="shared" si="47"/>
        <v>16681</v>
      </c>
      <c r="O40">
        <f t="shared" si="47"/>
        <v>4452</v>
      </c>
      <c r="P40">
        <f t="shared" si="47"/>
        <v>1188</v>
      </c>
      <c r="Q40">
        <f t="shared" si="47"/>
        <v>317</v>
      </c>
      <c r="R40">
        <f t="shared" si="47"/>
        <v>84</v>
      </c>
      <c r="S40">
        <f t="shared" si="47"/>
        <v>22</v>
      </c>
      <c r="T40">
        <f t="shared" si="47"/>
        <v>5</v>
      </c>
      <c r="U40">
        <f t="shared" si="47"/>
        <v>1</v>
      </c>
      <c r="V40">
        <f t="shared" si="47"/>
        <v>0</v>
      </c>
      <c r="W40">
        <f t="shared" si="9"/>
        <v>0</v>
      </c>
    </row>
    <row r="41" spans="1:23" x14ac:dyDescent="0.25">
      <c r="A41" s="1" t="s">
        <v>38</v>
      </c>
      <c r="B41" s="3">
        <v>548989</v>
      </c>
      <c r="C41" s="3">
        <v>514636</v>
      </c>
      <c r="D41" s="3">
        <f t="shared" si="1"/>
        <v>1063625</v>
      </c>
      <c r="E41" s="3">
        <v>2770344</v>
      </c>
      <c r="F41" s="3">
        <v>3187897</v>
      </c>
      <c r="G41" s="3">
        <f t="shared" si="2"/>
        <v>5958241</v>
      </c>
      <c r="H41" t="str">
        <f t="shared" si="3"/>
        <v>D</v>
      </c>
      <c r="I41" t="str">
        <f t="shared" si="4"/>
        <v>39</v>
      </c>
      <c r="J41">
        <f t="shared" si="5"/>
        <v>1</v>
      </c>
      <c r="K41" s="9">
        <f t="shared" si="6"/>
        <v>5.6017999999999999</v>
      </c>
      <c r="L41">
        <f t="shared" si="37"/>
        <v>33376874</v>
      </c>
      <c r="M41">
        <f t="shared" ref="M41:V41" si="48">IF(L41&gt;$D41*2,L41,_xlfn.FLOOR.MATH(L41*$K41,1))</f>
        <v>33376874</v>
      </c>
      <c r="N41">
        <f t="shared" si="48"/>
        <v>33376874</v>
      </c>
      <c r="O41">
        <f t="shared" si="48"/>
        <v>33376874</v>
      </c>
      <c r="P41">
        <f t="shared" si="48"/>
        <v>33376874</v>
      </c>
      <c r="Q41">
        <f t="shared" si="48"/>
        <v>33376874</v>
      </c>
      <c r="R41">
        <f t="shared" si="48"/>
        <v>33376874</v>
      </c>
      <c r="S41">
        <f t="shared" si="48"/>
        <v>33376874</v>
      </c>
      <c r="T41">
        <f t="shared" si="48"/>
        <v>33376874</v>
      </c>
      <c r="U41">
        <f t="shared" si="48"/>
        <v>33376874</v>
      </c>
      <c r="V41">
        <f t="shared" si="48"/>
        <v>33376874</v>
      </c>
      <c r="W41">
        <f t="shared" si="9"/>
        <v>1</v>
      </c>
    </row>
    <row r="42" spans="1:23" x14ac:dyDescent="0.25">
      <c r="A42" s="1" t="s">
        <v>39</v>
      </c>
      <c r="B42" s="3">
        <v>1175198</v>
      </c>
      <c r="C42" s="3">
        <v>1095440</v>
      </c>
      <c r="D42" s="3">
        <f t="shared" si="1"/>
        <v>2270638</v>
      </c>
      <c r="E42" s="3">
        <v>2657174</v>
      </c>
      <c r="F42" s="3">
        <v>2491947</v>
      </c>
      <c r="G42" s="3">
        <f t="shared" si="2"/>
        <v>5149121</v>
      </c>
      <c r="H42" t="str">
        <f t="shared" si="3"/>
        <v>A</v>
      </c>
      <c r="I42" t="str">
        <f t="shared" si="4"/>
        <v>40</v>
      </c>
      <c r="J42">
        <f t="shared" si="5"/>
        <v>1</v>
      </c>
      <c r="K42" s="9">
        <f t="shared" si="6"/>
        <v>2.2676000000000003</v>
      </c>
      <c r="L42">
        <f t="shared" si="37"/>
        <v>11676146</v>
      </c>
      <c r="M42">
        <f t="shared" ref="M42:V42" si="49">IF(L42&gt;$D42*2,L42,_xlfn.FLOOR.MATH(L42*$K42,1))</f>
        <v>11676146</v>
      </c>
      <c r="N42">
        <f t="shared" si="49"/>
        <v>11676146</v>
      </c>
      <c r="O42">
        <f t="shared" si="49"/>
        <v>11676146</v>
      </c>
      <c r="P42">
        <f t="shared" si="49"/>
        <v>11676146</v>
      </c>
      <c r="Q42">
        <f t="shared" si="49"/>
        <v>11676146</v>
      </c>
      <c r="R42">
        <f t="shared" si="49"/>
        <v>11676146</v>
      </c>
      <c r="S42">
        <f t="shared" si="49"/>
        <v>11676146</v>
      </c>
      <c r="T42">
        <f t="shared" si="49"/>
        <v>11676146</v>
      </c>
      <c r="U42">
        <f t="shared" si="49"/>
        <v>11676146</v>
      </c>
      <c r="V42">
        <f t="shared" si="49"/>
        <v>11676146</v>
      </c>
      <c r="W42">
        <f t="shared" si="9"/>
        <v>1</v>
      </c>
    </row>
    <row r="43" spans="1:23" x14ac:dyDescent="0.25">
      <c r="A43" s="1" t="s">
        <v>40</v>
      </c>
      <c r="B43" s="3">
        <v>2115336</v>
      </c>
      <c r="C43" s="3">
        <v>2202769</v>
      </c>
      <c r="D43" s="3">
        <f t="shared" si="1"/>
        <v>4318105</v>
      </c>
      <c r="E43" s="3">
        <v>15339</v>
      </c>
      <c r="F43" s="3">
        <v>14652</v>
      </c>
      <c r="G43" s="3">
        <f t="shared" si="2"/>
        <v>29991</v>
      </c>
      <c r="H43" t="str">
        <f t="shared" si="3"/>
        <v>D</v>
      </c>
      <c r="I43" t="str">
        <f t="shared" si="4"/>
        <v>41</v>
      </c>
      <c r="J43">
        <f t="shared" si="5"/>
        <v>0</v>
      </c>
      <c r="K43" s="9">
        <f t="shared" si="6"/>
        <v>6.9000000000000008E-3</v>
      </c>
      <c r="L43">
        <f t="shared" si="37"/>
        <v>206</v>
      </c>
      <c r="M43">
        <f t="shared" ref="M43:V43" si="50">IF(L43&gt;$D43*2,L43,_xlfn.FLOOR.MATH(L43*$K43,1))</f>
        <v>1</v>
      </c>
      <c r="N43">
        <f t="shared" si="50"/>
        <v>0</v>
      </c>
      <c r="O43">
        <f t="shared" si="50"/>
        <v>0</v>
      </c>
      <c r="P43">
        <f t="shared" si="50"/>
        <v>0</v>
      </c>
      <c r="Q43">
        <f t="shared" si="50"/>
        <v>0</v>
      </c>
      <c r="R43">
        <f t="shared" si="50"/>
        <v>0</v>
      </c>
      <c r="S43">
        <f t="shared" si="50"/>
        <v>0</v>
      </c>
      <c r="T43">
        <f t="shared" si="50"/>
        <v>0</v>
      </c>
      <c r="U43">
        <f t="shared" si="50"/>
        <v>0</v>
      </c>
      <c r="V43">
        <f t="shared" si="50"/>
        <v>0</v>
      </c>
      <c r="W43">
        <f t="shared" si="9"/>
        <v>0</v>
      </c>
    </row>
    <row r="44" spans="1:23" x14ac:dyDescent="0.25">
      <c r="A44" s="1" t="s">
        <v>41</v>
      </c>
      <c r="B44" s="3">
        <v>2346640</v>
      </c>
      <c r="C44" s="3">
        <v>2197559</v>
      </c>
      <c r="D44" s="3">
        <f t="shared" si="1"/>
        <v>4544199</v>
      </c>
      <c r="E44" s="3">
        <v>373470</v>
      </c>
      <c r="F44" s="3">
        <v>353365</v>
      </c>
      <c r="G44" s="3">
        <f t="shared" si="2"/>
        <v>726835</v>
      </c>
      <c r="H44" t="str">
        <f t="shared" si="3"/>
        <v>B</v>
      </c>
      <c r="I44" t="str">
        <f t="shared" si="4"/>
        <v>42</v>
      </c>
      <c r="J44">
        <f t="shared" si="5"/>
        <v>0</v>
      </c>
      <c r="K44" s="9">
        <f t="shared" si="6"/>
        <v>0.15990000000000001</v>
      </c>
      <c r="L44">
        <f t="shared" si="37"/>
        <v>116220</v>
      </c>
      <c r="M44">
        <f t="shared" ref="M44:V44" si="51">IF(L44&gt;$D44*2,L44,_xlfn.FLOOR.MATH(L44*$K44,1))</f>
        <v>18583</v>
      </c>
      <c r="N44">
        <f t="shared" si="51"/>
        <v>2971</v>
      </c>
      <c r="O44">
        <f>IF(N44&gt;$D44*2,N44,_xlfn.FLOOR.MATH(N44*$K44,1))</f>
        <v>475</v>
      </c>
      <c r="P44">
        <f t="shared" si="51"/>
        <v>75</v>
      </c>
      <c r="Q44">
        <f t="shared" si="51"/>
        <v>11</v>
      </c>
      <c r="R44">
        <f t="shared" si="51"/>
        <v>1</v>
      </c>
      <c r="S44">
        <f t="shared" si="51"/>
        <v>0</v>
      </c>
      <c r="T44">
        <f t="shared" si="51"/>
        <v>0</v>
      </c>
      <c r="U44">
        <f t="shared" si="51"/>
        <v>0</v>
      </c>
      <c r="V44">
        <f t="shared" si="51"/>
        <v>0</v>
      </c>
      <c r="W44">
        <f t="shared" si="9"/>
        <v>0</v>
      </c>
    </row>
    <row r="45" spans="1:23" x14ac:dyDescent="0.25">
      <c r="A45" s="1" t="s">
        <v>42</v>
      </c>
      <c r="B45" s="3">
        <v>2548438</v>
      </c>
      <c r="C45" s="3">
        <v>2577213</v>
      </c>
      <c r="D45" s="3">
        <f t="shared" si="1"/>
        <v>5125651</v>
      </c>
      <c r="E45" s="3">
        <v>37986</v>
      </c>
      <c r="F45" s="3">
        <v>37766</v>
      </c>
      <c r="G45" s="3">
        <f t="shared" si="2"/>
        <v>75752</v>
      </c>
      <c r="H45" t="str">
        <f t="shared" si="3"/>
        <v>D</v>
      </c>
      <c r="I45" t="str">
        <f t="shared" si="4"/>
        <v>43</v>
      </c>
      <c r="J45">
        <f t="shared" si="5"/>
        <v>0</v>
      </c>
      <c r="K45" s="9">
        <f t="shared" si="6"/>
        <v>1.4700000000000001E-2</v>
      </c>
      <c r="L45">
        <f t="shared" si="37"/>
        <v>1113</v>
      </c>
      <c r="M45">
        <f t="shared" ref="M45:V45" si="52">IF(L45&gt;$D45*2,L45,_xlfn.FLOOR.MATH(L45*$K45,1))</f>
        <v>16</v>
      </c>
      <c r="N45">
        <f t="shared" si="52"/>
        <v>0</v>
      </c>
      <c r="O45">
        <f t="shared" si="52"/>
        <v>0</v>
      </c>
      <c r="P45">
        <f t="shared" si="52"/>
        <v>0</v>
      </c>
      <c r="Q45">
        <f t="shared" si="52"/>
        <v>0</v>
      </c>
      <c r="R45">
        <f t="shared" si="52"/>
        <v>0</v>
      </c>
      <c r="S45">
        <f t="shared" si="52"/>
        <v>0</v>
      </c>
      <c r="T45">
        <f t="shared" si="52"/>
        <v>0</v>
      </c>
      <c r="U45">
        <f t="shared" si="52"/>
        <v>0</v>
      </c>
      <c r="V45">
        <f t="shared" si="52"/>
        <v>0</v>
      </c>
      <c r="W45">
        <f t="shared" si="9"/>
        <v>0</v>
      </c>
    </row>
    <row r="46" spans="1:23" x14ac:dyDescent="0.25">
      <c r="A46" s="1" t="s">
        <v>43</v>
      </c>
      <c r="B46" s="3">
        <v>835495</v>
      </c>
      <c r="C46" s="3">
        <v>837746</v>
      </c>
      <c r="D46" s="3">
        <f t="shared" si="1"/>
        <v>1673241</v>
      </c>
      <c r="E46" s="3">
        <v>1106177</v>
      </c>
      <c r="F46" s="3">
        <v>917781</v>
      </c>
      <c r="G46" s="3">
        <f t="shared" si="2"/>
        <v>2023958</v>
      </c>
      <c r="H46" t="str">
        <f t="shared" si="3"/>
        <v>C</v>
      </c>
      <c r="I46" t="str">
        <f t="shared" si="4"/>
        <v>44</v>
      </c>
      <c r="J46">
        <f t="shared" si="5"/>
        <v>1</v>
      </c>
      <c r="K46" s="9">
        <f t="shared" si="6"/>
        <v>1.2096</v>
      </c>
      <c r="L46">
        <f t="shared" si="37"/>
        <v>2448179</v>
      </c>
      <c r="M46">
        <f t="shared" ref="M46:V46" si="53">IF(L46&gt;$D46*2,L46,_xlfn.FLOOR.MATH(L46*$K46,1))</f>
        <v>2961317</v>
      </c>
      <c r="N46">
        <f t="shared" si="53"/>
        <v>3582009</v>
      </c>
      <c r="O46">
        <f t="shared" si="53"/>
        <v>3582009</v>
      </c>
      <c r="P46">
        <f t="shared" si="53"/>
        <v>3582009</v>
      </c>
      <c r="Q46">
        <f t="shared" si="53"/>
        <v>3582009</v>
      </c>
      <c r="R46">
        <f t="shared" si="53"/>
        <v>3582009</v>
      </c>
      <c r="S46">
        <f t="shared" si="53"/>
        <v>3582009</v>
      </c>
      <c r="T46">
        <f t="shared" si="53"/>
        <v>3582009</v>
      </c>
      <c r="U46">
        <f t="shared" si="53"/>
        <v>3582009</v>
      </c>
      <c r="V46">
        <f t="shared" si="53"/>
        <v>3582009</v>
      </c>
      <c r="W46">
        <f t="shared" si="9"/>
        <v>1</v>
      </c>
    </row>
    <row r="47" spans="1:23" x14ac:dyDescent="0.25">
      <c r="A47" s="1" t="s">
        <v>44</v>
      </c>
      <c r="B47" s="3">
        <v>1187448</v>
      </c>
      <c r="C47" s="3">
        <v>1070426</v>
      </c>
      <c r="D47" s="3">
        <f t="shared" si="1"/>
        <v>2257874</v>
      </c>
      <c r="E47" s="3">
        <v>1504608</v>
      </c>
      <c r="F47" s="3">
        <v>1756990</v>
      </c>
      <c r="G47" s="3">
        <f t="shared" si="2"/>
        <v>3261598</v>
      </c>
      <c r="H47" t="str">
        <f t="shared" si="3"/>
        <v>B</v>
      </c>
      <c r="I47" t="str">
        <f t="shared" si="4"/>
        <v>45</v>
      </c>
      <c r="J47">
        <f t="shared" si="5"/>
        <v>1</v>
      </c>
      <c r="K47" s="9">
        <f t="shared" si="6"/>
        <v>1.4445000000000001</v>
      </c>
      <c r="L47">
        <f t="shared" si="37"/>
        <v>4711378</v>
      </c>
      <c r="M47">
        <f t="shared" ref="M47:V47" si="54">IF(L47&gt;$D47*2,L47,_xlfn.FLOOR.MATH(L47*$K47,1))</f>
        <v>4711378</v>
      </c>
      <c r="N47">
        <f t="shared" si="54"/>
        <v>4711378</v>
      </c>
      <c r="O47">
        <f t="shared" si="54"/>
        <v>4711378</v>
      </c>
      <c r="P47">
        <f t="shared" si="54"/>
        <v>4711378</v>
      </c>
      <c r="Q47">
        <f t="shared" si="54"/>
        <v>4711378</v>
      </c>
      <c r="R47">
        <f t="shared" si="54"/>
        <v>4711378</v>
      </c>
      <c r="S47">
        <f t="shared" si="54"/>
        <v>4711378</v>
      </c>
      <c r="T47">
        <f t="shared" si="54"/>
        <v>4711378</v>
      </c>
      <c r="U47">
        <f t="shared" si="54"/>
        <v>4711378</v>
      </c>
      <c r="V47">
        <f t="shared" si="54"/>
        <v>4711378</v>
      </c>
      <c r="W47">
        <f t="shared" si="9"/>
        <v>1</v>
      </c>
    </row>
    <row r="48" spans="1:23" x14ac:dyDescent="0.25">
      <c r="A48" s="1" t="s">
        <v>45</v>
      </c>
      <c r="B48" s="3">
        <v>140026</v>
      </c>
      <c r="C48" s="3">
        <v>146354</v>
      </c>
      <c r="D48" s="3">
        <f t="shared" si="1"/>
        <v>286380</v>
      </c>
      <c r="E48" s="3">
        <v>2759991</v>
      </c>
      <c r="F48" s="3">
        <v>2742120</v>
      </c>
      <c r="G48" s="3">
        <f t="shared" si="2"/>
        <v>5502111</v>
      </c>
      <c r="H48" t="str">
        <f t="shared" si="3"/>
        <v>C</v>
      </c>
      <c r="I48" t="str">
        <f t="shared" si="4"/>
        <v>46</v>
      </c>
      <c r="J48">
        <f t="shared" si="5"/>
        <v>1</v>
      </c>
      <c r="K48" s="9">
        <f t="shared" si="6"/>
        <v>19.212600000000002</v>
      </c>
      <c r="L48">
        <f>_xlfn.FLOOR.MATH(G48*K48, 1)</f>
        <v>105709857</v>
      </c>
      <c r="M48">
        <f t="shared" ref="M48:V48" si="55">IF(L48&gt;$D48*2,L48,_xlfn.FLOOR.MATH(L48*$K48,1))</f>
        <v>105709857</v>
      </c>
      <c r="N48">
        <f t="shared" si="55"/>
        <v>105709857</v>
      </c>
      <c r="O48">
        <f t="shared" si="55"/>
        <v>105709857</v>
      </c>
      <c r="P48">
        <f t="shared" si="55"/>
        <v>105709857</v>
      </c>
      <c r="Q48">
        <f t="shared" si="55"/>
        <v>105709857</v>
      </c>
      <c r="R48">
        <f t="shared" si="55"/>
        <v>105709857</v>
      </c>
      <c r="S48">
        <f t="shared" si="55"/>
        <v>105709857</v>
      </c>
      <c r="T48">
        <f t="shared" si="55"/>
        <v>105709857</v>
      </c>
      <c r="U48">
        <f t="shared" si="55"/>
        <v>105709857</v>
      </c>
      <c r="V48">
        <f t="shared" si="55"/>
        <v>105709857</v>
      </c>
      <c r="W48">
        <f t="shared" si="9"/>
        <v>1</v>
      </c>
    </row>
    <row r="49" spans="1:23" x14ac:dyDescent="0.25">
      <c r="A49" s="1" t="s">
        <v>46</v>
      </c>
      <c r="B49" s="3">
        <v>1198765</v>
      </c>
      <c r="C49" s="3">
        <v>1304945</v>
      </c>
      <c r="D49" s="3">
        <f t="shared" si="1"/>
        <v>2503710</v>
      </c>
      <c r="E49" s="3">
        <v>2786493</v>
      </c>
      <c r="F49" s="3">
        <v>2602643</v>
      </c>
      <c r="G49" s="3">
        <f t="shared" si="2"/>
        <v>5389136</v>
      </c>
      <c r="H49" t="str">
        <f t="shared" si="3"/>
        <v>B</v>
      </c>
      <c r="I49" t="str">
        <f t="shared" si="4"/>
        <v>47</v>
      </c>
      <c r="J49">
        <f t="shared" si="5"/>
        <v>1</v>
      </c>
      <c r="K49" s="9">
        <f t="shared" si="6"/>
        <v>2.1524000000000001</v>
      </c>
      <c r="L49">
        <f t="shared" si="37"/>
        <v>11599576</v>
      </c>
      <c r="M49">
        <f t="shared" ref="M49:V49" si="56">IF(L49&gt;$D49*2,L49,_xlfn.FLOOR.MATH(L49*$K49,1))</f>
        <v>11599576</v>
      </c>
      <c r="N49">
        <f t="shared" si="56"/>
        <v>11599576</v>
      </c>
      <c r="O49">
        <f t="shared" si="56"/>
        <v>11599576</v>
      </c>
      <c r="P49">
        <f t="shared" si="56"/>
        <v>11599576</v>
      </c>
      <c r="Q49">
        <f t="shared" si="56"/>
        <v>11599576</v>
      </c>
      <c r="R49">
        <f t="shared" si="56"/>
        <v>11599576</v>
      </c>
      <c r="S49">
        <f t="shared" si="56"/>
        <v>11599576</v>
      </c>
      <c r="T49">
        <f t="shared" si="56"/>
        <v>11599576</v>
      </c>
      <c r="U49">
        <f t="shared" si="56"/>
        <v>11599576</v>
      </c>
      <c r="V49">
        <f t="shared" si="56"/>
        <v>11599576</v>
      </c>
      <c r="W49">
        <f t="shared" si="9"/>
        <v>1</v>
      </c>
    </row>
    <row r="50" spans="1:23" x14ac:dyDescent="0.25">
      <c r="A50" s="1" t="s">
        <v>47</v>
      </c>
      <c r="B50" s="3">
        <v>2619776</v>
      </c>
      <c r="C50" s="3">
        <v>2749623</v>
      </c>
      <c r="D50" s="3">
        <f t="shared" si="1"/>
        <v>5369399</v>
      </c>
      <c r="E50" s="3">
        <v>2888215</v>
      </c>
      <c r="F50" s="3">
        <v>2800174</v>
      </c>
      <c r="G50" s="3">
        <f t="shared" si="2"/>
        <v>5688389</v>
      </c>
      <c r="H50" t="str">
        <f t="shared" si="3"/>
        <v>C</v>
      </c>
      <c r="I50" t="str">
        <f t="shared" si="4"/>
        <v>48</v>
      </c>
      <c r="J50">
        <f t="shared" si="5"/>
        <v>1</v>
      </c>
      <c r="K50" s="9">
        <f t="shared" si="6"/>
        <v>1.0594000000000001</v>
      </c>
      <c r="L50">
        <f t="shared" si="37"/>
        <v>6026279</v>
      </c>
      <c r="M50">
        <f t="shared" ref="M50:V50" si="57">IF(L50&gt;$D50*2,L50,_xlfn.FLOOR.MATH(L50*$K50,1))</f>
        <v>6384239</v>
      </c>
      <c r="N50">
        <f t="shared" si="57"/>
        <v>6763462</v>
      </c>
      <c r="O50">
        <f t="shared" si="57"/>
        <v>7165211</v>
      </c>
      <c r="P50">
        <f t="shared" si="57"/>
        <v>7590824</v>
      </c>
      <c r="Q50">
        <f t="shared" si="57"/>
        <v>8041718</v>
      </c>
      <c r="R50">
        <f t="shared" si="57"/>
        <v>8519396</v>
      </c>
      <c r="S50">
        <f t="shared" si="57"/>
        <v>9025448</v>
      </c>
      <c r="T50">
        <f t="shared" si="57"/>
        <v>9561559</v>
      </c>
      <c r="U50">
        <f t="shared" si="57"/>
        <v>10129515</v>
      </c>
      <c r="V50">
        <f t="shared" si="57"/>
        <v>10731208</v>
      </c>
      <c r="W50">
        <f t="shared" si="9"/>
        <v>0</v>
      </c>
    </row>
    <row r="51" spans="1:23" x14ac:dyDescent="0.25">
      <c r="A51" s="1" t="s">
        <v>48</v>
      </c>
      <c r="B51" s="3">
        <v>248398</v>
      </c>
      <c r="C51" s="3">
        <v>268511</v>
      </c>
      <c r="D51" s="3">
        <f t="shared" si="1"/>
        <v>516909</v>
      </c>
      <c r="E51" s="3">
        <v>3110853</v>
      </c>
      <c r="F51" s="3">
        <v>2986411</v>
      </c>
      <c r="G51" s="3">
        <f t="shared" si="2"/>
        <v>6097264</v>
      </c>
      <c r="H51" t="str">
        <f t="shared" si="3"/>
        <v>C</v>
      </c>
      <c r="I51" t="str">
        <f t="shared" si="4"/>
        <v>49</v>
      </c>
      <c r="J51">
        <f t="shared" si="5"/>
        <v>1</v>
      </c>
      <c r="K51" s="9">
        <f t="shared" si="6"/>
        <v>11.7956</v>
      </c>
      <c r="L51">
        <f t="shared" si="37"/>
        <v>71920887</v>
      </c>
      <c r="M51">
        <f t="shared" ref="M51:V51" si="58">IF(L51&gt;$D51*2,L51,_xlfn.FLOOR.MATH(L51*$K51,1))</f>
        <v>71920887</v>
      </c>
      <c r="N51">
        <f t="shared" si="58"/>
        <v>71920887</v>
      </c>
      <c r="O51">
        <f t="shared" si="58"/>
        <v>71920887</v>
      </c>
      <c r="P51">
        <f t="shared" si="58"/>
        <v>71920887</v>
      </c>
      <c r="Q51">
        <f t="shared" si="58"/>
        <v>71920887</v>
      </c>
      <c r="R51">
        <f t="shared" si="58"/>
        <v>71920887</v>
      </c>
      <c r="S51">
        <f t="shared" si="58"/>
        <v>71920887</v>
      </c>
      <c r="T51">
        <f t="shared" si="58"/>
        <v>71920887</v>
      </c>
      <c r="U51">
        <f t="shared" si="58"/>
        <v>71920887</v>
      </c>
      <c r="V51">
        <f t="shared" si="58"/>
        <v>71920887</v>
      </c>
      <c r="W51">
        <f t="shared" si="9"/>
        <v>1</v>
      </c>
    </row>
    <row r="52" spans="1:23" x14ac:dyDescent="0.25">
      <c r="A52" s="1" t="s">
        <v>49</v>
      </c>
      <c r="B52" s="3">
        <v>2494207</v>
      </c>
      <c r="C52" s="3">
        <v>2625207</v>
      </c>
      <c r="D52" s="3">
        <f t="shared" si="1"/>
        <v>5119414</v>
      </c>
      <c r="E52" s="3">
        <v>1796293</v>
      </c>
      <c r="F52" s="3">
        <v>1853602</v>
      </c>
      <c r="G52" s="3">
        <f t="shared" si="2"/>
        <v>3649895</v>
      </c>
      <c r="H52" t="str">
        <f t="shared" si="3"/>
        <v>B</v>
      </c>
      <c r="I52" t="str">
        <f t="shared" si="4"/>
        <v>50</v>
      </c>
      <c r="J52">
        <f t="shared" si="5"/>
        <v>0</v>
      </c>
      <c r="K52" s="9">
        <f t="shared" si="6"/>
        <v>0.71290000000000009</v>
      </c>
      <c r="L52">
        <f t="shared" si="37"/>
        <v>2602010</v>
      </c>
      <c r="M52">
        <f t="shared" ref="M52:V52" si="59">IF(L52&gt;$D52*2,L52,_xlfn.FLOOR.MATH(L52*$K52,1))</f>
        <v>1854972</v>
      </c>
      <c r="N52">
        <f t="shared" si="59"/>
        <v>1322409</v>
      </c>
      <c r="O52">
        <f t="shared" si="59"/>
        <v>942745</v>
      </c>
      <c r="P52">
        <f t="shared" si="59"/>
        <v>672082</v>
      </c>
      <c r="Q52">
        <f t="shared" si="59"/>
        <v>479127</v>
      </c>
      <c r="R52">
        <f t="shared" si="59"/>
        <v>341569</v>
      </c>
      <c r="S52">
        <f t="shared" si="59"/>
        <v>243504</v>
      </c>
      <c r="T52">
        <f t="shared" si="59"/>
        <v>173594</v>
      </c>
      <c r="U52">
        <f t="shared" si="59"/>
        <v>123755</v>
      </c>
      <c r="V52">
        <f t="shared" si="59"/>
        <v>88224</v>
      </c>
      <c r="W52">
        <f t="shared" si="9"/>
        <v>0</v>
      </c>
    </row>
  </sheetData>
  <mergeCells count="4">
    <mergeCell ref="B1:D1"/>
    <mergeCell ref="Y2:AA2"/>
    <mergeCell ref="E1:G1"/>
    <mergeCell ref="L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Arkusz5</vt:lpstr>
      <vt:lpstr>Arkusz1</vt:lpstr>
      <vt:lpstr>Arkusz1!kraina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TX13</dc:creator>
  <cp:lastModifiedBy>TX13</cp:lastModifiedBy>
  <dcterms:created xsi:type="dcterms:W3CDTF">2024-09-20T10:44:25Z</dcterms:created>
  <dcterms:modified xsi:type="dcterms:W3CDTF">2024-09-20T12:00:22Z</dcterms:modified>
</cp:coreProperties>
</file>