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hmed\Downloads\pyexel\"/>
    </mc:Choice>
  </mc:AlternateContent>
  <xr:revisionPtr revIDLastSave="0" documentId="13_ncr:1_{AF23ED0A-B990-4EF7-8AD5-69D6E6EC7500}" xr6:coauthVersionLast="47" xr6:coauthVersionMax="47" xr10:uidLastSave="{00000000-0000-0000-0000-000000000000}"/>
  <bookViews>
    <workbookView xWindow="1212" yWindow="2568" windowWidth="17280" windowHeight="9420" xr2:uid="{00000000-000D-0000-FFFF-FFFF00000000}"/>
  </bookViews>
  <sheets>
    <sheet name="Sheet1" sheetId="1" r:id="rId1"/>
    <sheet name="Sheet3" sheetId="3" r:id="rId2"/>
    <sheet name="Feuil1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44" i="1" l="1"/>
  <c r="E10" i="1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H18" i="1" s="1"/>
  <c r="I18" i="1" s="1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C15" i="1"/>
  <c r="D10" i="1"/>
  <c r="C18" i="1"/>
  <c r="H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H15" i="1"/>
  <c r="I15" i="1" s="1"/>
  <c r="H16" i="1"/>
  <c r="I16" i="1" s="1"/>
  <c r="H17" i="1"/>
  <c r="I17" i="1" s="1"/>
  <c r="H19" i="1"/>
  <c r="I19" i="1" s="1"/>
  <c r="H20" i="1"/>
  <c r="I20" i="1" s="1"/>
  <c r="H21" i="1"/>
  <c r="I21" i="1" s="1"/>
  <c r="H22" i="1"/>
  <c r="I22" i="1" s="1"/>
  <c r="H23" i="1"/>
  <c r="I23" i="1" s="1"/>
  <c r="H24" i="1"/>
  <c r="I24" i="1" s="1"/>
  <c r="H25" i="1"/>
  <c r="I25" i="1" s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C16" i="1"/>
  <c r="C17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J43" i="1" l="1"/>
  <c r="J45" i="1" l="1"/>
  <c r="J47" i="1" s="1"/>
</calcChain>
</file>

<file path=xl/sharedStrings.xml><?xml version="1.0" encoding="utf-8"?>
<sst xmlns="http://schemas.openxmlformats.org/spreadsheetml/2006/main" count="216" uniqueCount="129">
  <si>
    <t>Facture</t>
  </si>
  <si>
    <t>Bon de commande</t>
  </si>
  <si>
    <t>Client</t>
  </si>
  <si>
    <t>N°</t>
  </si>
  <si>
    <t>Date</t>
  </si>
  <si>
    <t>Route de …………………….</t>
  </si>
  <si>
    <t>Matricule fiscal : …………………..</t>
  </si>
  <si>
    <t>Référence</t>
  </si>
  <si>
    <t>Désignation</t>
  </si>
  <si>
    <t>Quantité</t>
  </si>
  <si>
    <t>Prix unitaire</t>
  </si>
  <si>
    <t>montant</t>
  </si>
  <si>
    <t>TVA</t>
  </si>
  <si>
    <t>hors taxes</t>
  </si>
  <si>
    <t>Montant hors taxes</t>
  </si>
  <si>
    <t>Redevance caisse de compensation</t>
  </si>
  <si>
    <t>Droit de timbre</t>
  </si>
  <si>
    <t>Net à payer</t>
  </si>
  <si>
    <t xml:space="preserve">   هـــــــــالة الــــــــزريبي</t>
  </si>
  <si>
    <t xml:space="preserve">   طريق قابس كلم 8 صفاقس</t>
  </si>
  <si>
    <t xml:space="preserve">   صنع الحلويات التقليدية</t>
  </si>
  <si>
    <t xml:space="preserve">   المعرف الجبائي : </t>
  </si>
  <si>
    <t xml:space="preserve">   ZRIBI Hela</t>
  </si>
  <si>
    <t xml:space="preserve">   Route de Gabès km 8 Sfax</t>
  </si>
  <si>
    <t xml:space="preserve">   Pâtisserie traditionnelle</t>
  </si>
  <si>
    <t>Cachet &amp; signature</t>
  </si>
  <si>
    <t>HL1</t>
  </si>
  <si>
    <t>HL2</t>
  </si>
  <si>
    <t>HLN</t>
  </si>
  <si>
    <t>Hlou Louz Naissance</t>
  </si>
  <si>
    <t>HLT</t>
  </si>
  <si>
    <t>Hlou Louz Thour</t>
  </si>
  <si>
    <t>HLS</t>
  </si>
  <si>
    <t>Hlou Louz Soutenance</t>
  </si>
  <si>
    <t>HN</t>
  </si>
  <si>
    <t>Hlou Noisette</t>
  </si>
  <si>
    <t>HP</t>
  </si>
  <si>
    <t>Hlou Pistache</t>
  </si>
  <si>
    <t>HMP</t>
  </si>
  <si>
    <t xml:space="preserve">Hlou Mignardise pistache </t>
  </si>
  <si>
    <t>HMF</t>
  </si>
  <si>
    <t>Hlou Mignardise Fekia</t>
  </si>
  <si>
    <t>CH</t>
  </si>
  <si>
    <t>LIB</t>
  </si>
  <si>
    <t>TAR</t>
  </si>
  <si>
    <t>DAT</t>
  </si>
  <si>
    <t>HK1</t>
  </si>
  <si>
    <t>HK2</t>
  </si>
  <si>
    <t>HKT</t>
  </si>
  <si>
    <t>HKN</t>
  </si>
  <si>
    <t>AML</t>
  </si>
  <si>
    <t>AMK</t>
  </si>
  <si>
    <t>AJL</t>
  </si>
  <si>
    <t>AJK</t>
  </si>
  <si>
    <t>ALS</t>
  </si>
  <si>
    <t>ALF</t>
  </si>
  <si>
    <t>ALC</t>
  </si>
  <si>
    <t>Hlou Charki</t>
  </si>
  <si>
    <t>Libanaise</t>
  </si>
  <si>
    <t>Tarte thé</t>
  </si>
  <si>
    <t>datte farcie</t>
  </si>
  <si>
    <t>Arbi Maachach Louz</t>
  </si>
  <si>
    <t>Arbi Maachach Kakawia</t>
  </si>
  <si>
    <t>Arbi Jaljlenia Louz</t>
  </si>
  <si>
    <t>Arbi jaljlenia Kakawia</t>
  </si>
  <si>
    <t>Arbi Laklouka Simple</t>
  </si>
  <si>
    <t>Arbi Laklouka Fekia</t>
  </si>
  <si>
    <t>Arbi Laklouka Carré</t>
  </si>
  <si>
    <t>HA</t>
  </si>
  <si>
    <t>Hlou Arbi</t>
  </si>
  <si>
    <t>AHW</t>
  </si>
  <si>
    <t>AHP</t>
  </si>
  <si>
    <t>AHN</t>
  </si>
  <si>
    <t>AHF</t>
  </si>
  <si>
    <t>BG</t>
  </si>
  <si>
    <t>Arbi Homsia Warda</t>
  </si>
  <si>
    <t>Arbi Homsia Pistache</t>
  </si>
  <si>
    <t>Arbi Homsia Noisette</t>
  </si>
  <si>
    <t>Arbi Homsia Fekia</t>
  </si>
  <si>
    <t>Biscuit Groun</t>
  </si>
  <si>
    <t>AHS</t>
  </si>
  <si>
    <t>Arbi Homsia Swebaa</t>
  </si>
  <si>
    <t xml:space="preserve">               DES</t>
  </si>
  <si>
    <t xml:space="preserve">    REF</t>
  </si>
  <si>
    <t xml:space="preserve">   PAP</t>
  </si>
  <si>
    <t xml:space="preserve">    PU</t>
  </si>
  <si>
    <t>Hlou varié 2</t>
  </si>
  <si>
    <t>Hlou varié 1</t>
  </si>
  <si>
    <t>Hlou varié Thour</t>
  </si>
  <si>
    <t xml:space="preserve">Hlou varié Naissance </t>
  </si>
  <si>
    <t xml:space="preserve">Vente de la journée </t>
  </si>
  <si>
    <t>Hlou Louz 1</t>
  </si>
  <si>
    <t>Hlou Louz 2</t>
  </si>
  <si>
    <t xml:space="preserve">   Matricule fiscal : </t>
  </si>
  <si>
    <t>1287303/H</t>
  </si>
  <si>
    <t>AHC</t>
  </si>
  <si>
    <t>Arbi Homsia Chocolat</t>
  </si>
  <si>
    <t>ZRIRS</t>
  </si>
  <si>
    <t xml:space="preserve">Zrir simple </t>
  </si>
  <si>
    <t>Zrir Par pièce</t>
  </si>
  <si>
    <t>ZRIRP</t>
  </si>
  <si>
    <t>JS</t>
  </si>
  <si>
    <t>Jus 1L</t>
  </si>
  <si>
    <t>ARL</t>
  </si>
  <si>
    <t>Arbi Light</t>
  </si>
  <si>
    <t>SMSP</t>
  </si>
  <si>
    <t>Samsa Pistache</t>
  </si>
  <si>
    <t>Samsa Noisette</t>
  </si>
  <si>
    <t>SMSN</t>
  </si>
  <si>
    <t>MARP</t>
  </si>
  <si>
    <t>Marrocaine Pistche</t>
  </si>
  <si>
    <t>Marrocaine Noisette</t>
  </si>
  <si>
    <t>MARN</t>
  </si>
  <si>
    <t>CHAR</t>
  </si>
  <si>
    <t>Chamroula</t>
  </si>
  <si>
    <t>KOUN</t>
  </si>
  <si>
    <t>Kounefa</t>
  </si>
  <si>
    <t>HAR</t>
  </si>
  <si>
    <t xml:space="preserve">Harsa louz </t>
  </si>
  <si>
    <t>GRAN</t>
  </si>
  <si>
    <t>Granola</t>
  </si>
  <si>
    <t>HWR</t>
  </si>
  <si>
    <t>Hwar</t>
  </si>
  <si>
    <t>ZRS</t>
  </si>
  <si>
    <t>ZRP</t>
  </si>
  <si>
    <t>Zrir pièces</t>
  </si>
  <si>
    <t>HAL</t>
  </si>
  <si>
    <t>Hlou Arbi Light</t>
  </si>
  <si>
    <t>31,05,2023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</si>
</sst>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13" x14ac:knownFonts="1">
    <font>
      <sz val="11"/>
      <color theme="1"/>
      <name val="Calibri"/>
      <family val="2"/>
      <scheme val="minor"/>
    </font>
    <font>
      <sz val="10"/>
      <name val="Arial"/>
    </font>
    <font>
      <sz val="10"/>
      <name val="Traditional Arabic"/>
      <family val="1"/>
    </font>
    <font>
      <b/>
      <sz val="18"/>
      <name val="Traditional Arabic"/>
      <family val="1"/>
    </font>
    <font>
      <sz val="14"/>
      <name val="Traditional Arabic"/>
      <family val="1"/>
    </font>
    <font>
      <sz val="10"/>
      <name val="Calisto MT"/>
      <family val="1"/>
    </font>
    <font>
      <sz val="20"/>
      <name val="Calisto MT"/>
      <family val="1"/>
    </font>
    <font>
      <sz val="11"/>
      <name val="Calisto MT"/>
      <family val="1"/>
    </font>
    <font>
      <b/>
      <sz val="16"/>
      <name val="Calisto MT"/>
      <family val="1"/>
    </font>
    <font>
      <b/>
      <sz val="11"/>
      <name val="Calisto MT"/>
      <family val="1"/>
    </font>
    <font>
      <b/>
      <sz val="10"/>
      <name val="Calisto MT"/>
      <family val="1"/>
    </font>
    <font>
      <i/>
      <sz val="14"/>
      <color rgb="FFC00000"/>
      <name val="Calibri"/>
      <family val="2"/>
      <scheme val="minor"/>
    </font>
    <font>
      <i/>
      <sz val="14"/>
      <color rgb="FFC00000"/>
      <name val="Cambria"/>
      <family val="1"/>
      <scheme val="maj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102">
    <xf numFmtId="0" fontId="0" fillId="0" borderId="0" xfId="0"/>
    <xf numFmtId="0" fontId="5" fillId="0" borderId="0" xfId="1" applyFont="1" applyAlignment="1">
      <alignment vertical="center"/>
    </xf>
    <xf numFmtId="0" fontId="5" fillId="0" borderId="0" xfId="1" applyFont="1"/>
    <xf numFmtId="0" fontId="10" fillId="0" borderId="1" xfId="1" applyFont="1" applyBorder="1" applyAlignment="1">
      <alignment horizontal="center" vertical="center"/>
    </xf>
    <xf numFmtId="14" fontId="5" fillId="0" borderId="1" xfId="1" applyNumberFormat="1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0" fontId="10" fillId="0" borderId="5" xfId="1" applyFont="1" applyBorder="1" applyAlignment="1">
      <alignment vertical="center"/>
    </xf>
    <xf numFmtId="0" fontId="5" fillId="0" borderId="6" xfId="1" applyFont="1" applyBorder="1"/>
    <xf numFmtId="0" fontId="5" fillId="0" borderId="7" xfId="1" applyFont="1" applyBorder="1"/>
    <xf numFmtId="0" fontId="5" fillId="0" borderId="8" xfId="1" applyFont="1" applyBorder="1" applyAlignment="1">
      <alignment vertical="center"/>
    </xf>
    <xf numFmtId="0" fontId="5" fillId="0" borderId="9" xfId="1" applyFont="1" applyBorder="1"/>
    <xf numFmtId="0" fontId="5" fillId="0" borderId="10" xfId="1" applyFont="1" applyBorder="1" applyAlignment="1">
      <alignment vertical="center"/>
    </xf>
    <xf numFmtId="0" fontId="5" fillId="0" borderId="11" xfId="1" applyFont="1" applyBorder="1"/>
    <xf numFmtId="0" fontId="5" fillId="0" borderId="12" xfId="1" applyFont="1" applyBorder="1"/>
    <xf numFmtId="0" fontId="10" fillId="0" borderId="0" xfId="1" applyFont="1" applyAlignment="1">
      <alignment vertical="center"/>
    </xf>
    <xf numFmtId="0" fontId="10" fillId="0" borderId="7" xfId="1" applyFont="1" applyBorder="1" applyAlignment="1">
      <alignment horizontal="center" vertical="center"/>
    </xf>
    <xf numFmtId="0" fontId="10" fillId="0" borderId="12" xfId="1" applyFont="1" applyBorder="1" applyAlignment="1">
      <alignment horizontal="center" vertical="center"/>
    </xf>
    <xf numFmtId="0" fontId="7" fillId="0" borderId="5" xfId="1" applyFont="1" applyBorder="1"/>
    <xf numFmtId="0" fontId="7" fillId="0" borderId="6" xfId="1" applyFont="1" applyBorder="1"/>
    <xf numFmtId="0" fontId="7" fillId="0" borderId="7" xfId="1" applyFont="1" applyBorder="1"/>
    <xf numFmtId="0" fontId="7" fillId="0" borderId="0" xfId="1" applyFont="1"/>
    <xf numFmtId="0" fontId="7" fillId="0" borderId="13" xfId="1" applyFont="1" applyBorder="1" applyAlignment="1">
      <alignment horizontal="center"/>
    </xf>
    <xf numFmtId="164" fontId="7" fillId="0" borderId="13" xfId="1" applyNumberFormat="1" applyFont="1" applyBorder="1"/>
    <xf numFmtId="9" fontId="7" fillId="2" borderId="13" xfId="1" applyNumberFormat="1" applyFont="1" applyFill="1" applyBorder="1"/>
    <xf numFmtId="0" fontId="7" fillId="0" borderId="8" xfId="1" applyFont="1" applyBorder="1"/>
    <xf numFmtId="0" fontId="7" fillId="0" borderId="9" xfId="1" applyFont="1" applyBorder="1"/>
    <xf numFmtId="0" fontId="7" fillId="0" borderId="15" xfId="1" applyFont="1" applyBorder="1" applyAlignment="1">
      <alignment horizontal="center"/>
    </xf>
    <xf numFmtId="164" fontId="7" fillId="0" borderId="15" xfId="1" applyNumberFormat="1" applyFont="1" applyBorder="1"/>
    <xf numFmtId="9" fontId="7" fillId="2" borderId="15" xfId="1" applyNumberFormat="1" applyFont="1" applyFill="1" applyBorder="1"/>
    <xf numFmtId="0" fontId="7" fillId="0" borderId="15" xfId="1" applyFont="1" applyBorder="1"/>
    <xf numFmtId="0" fontId="9" fillId="0" borderId="8" xfId="1" applyFont="1" applyBorder="1"/>
    <xf numFmtId="0" fontId="7" fillId="0" borderId="10" xfId="1" applyFont="1" applyBorder="1"/>
    <xf numFmtId="0" fontId="7" fillId="0" borderId="11" xfId="1" applyFont="1" applyBorder="1"/>
    <xf numFmtId="0" fontId="7" fillId="0" borderId="12" xfId="1" applyFont="1" applyBorder="1"/>
    <xf numFmtId="0" fontId="7" fillId="0" borderId="14" xfId="1" applyFont="1" applyBorder="1"/>
    <xf numFmtId="164" fontId="7" fillId="0" borderId="14" xfId="1" applyNumberFormat="1" applyFont="1" applyBorder="1"/>
    <xf numFmtId="0" fontId="7" fillId="0" borderId="0" xfId="1" applyFont="1" applyAlignment="1">
      <alignment vertical="center"/>
    </xf>
    <xf numFmtId="0" fontId="7" fillId="0" borderId="9" xfId="1" applyFont="1" applyBorder="1" applyAlignment="1">
      <alignment vertical="center"/>
    </xf>
    <xf numFmtId="164" fontId="7" fillId="0" borderId="8" xfId="1" applyNumberFormat="1" applyFont="1" applyBorder="1" applyAlignment="1">
      <alignment vertical="center"/>
    </xf>
    <xf numFmtId="164" fontId="7" fillId="0" borderId="0" xfId="1" applyNumberFormat="1" applyFont="1" applyAlignment="1">
      <alignment vertical="center"/>
    </xf>
    <xf numFmtId="164" fontId="7" fillId="0" borderId="9" xfId="1" applyNumberFormat="1" applyFont="1" applyBorder="1" applyAlignment="1">
      <alignment horizontal="center" vertical="center"/>
    </xf>
    <xf numFmtId="164" fontId="7" fillId="2" borderId="13" xfId="1" applyNumberFormat="1" applyFont="1" applyFill="1" applyBorder="1"/>
    <xf numFmtId="164" fontId="7" fillId="2" borderId="1" xfId="1" applyNumberFormat="1" applyFont="1" applyFill="1" applyBorder="1"/>
    <xf numFmtId="164" fontId="9" fillId="2" borderId="1" xfId="1" applyNumberFormat="1" applyFont="1" applyFill="1" applyBorder="1"/>
    <xf numFmtId="164" fontId="7" fillId="2" borderId="15" xfId="1" applyNumberFormat="1" applyFont="1" applyFill="1" applyBorder="1"/>
    <xf numFmtId="164" fontId="7" fillId="2" borderId="14" xfId="1" applyNumberFormat="1" applyFont="1" applyFill="1" applyBorder="1"/>
    <xf numFmtId="9" fontId="7" fillId="2" borderId="14" xfId="1" applyNumberFormat="1" applyFont="1" applyFill="1" applyBorder="1"/>
    <xf numFmtId="0" fontId="6" fillId="0" borderId="5" xfId="1" applyFont="1" applyBorder="1" applyAlignment="1">
      <alignment vertical="center"/>
    </xf>
    <xf numFmtId="0" fontId="1" fillId="0" borderId="6" xfId="1" applyBorder="1" applyAlignment="1">
      <alignment vertical="center"/>
    </xf>
    <xf numFmtId="0" fontId="2" fillId="0" borderId="6" xfId="1" applyFont="1" applyBorder="1" applyAlignment="1">
      <alignment vertical="center"/>
    </xf>
    <xf numFmtId="0" fontId="3" fillId="0" borderId="7" xfId="1" applyFont="1" applyBorder="1" applyAlignment="1">
      <alignment vertical="center"/>
    </xf>
    <xf numFmtId="0" fontId="6" fillId="0" borderId="8" xfId="1" applyFont="1" applyBorder="1" applyAlignment="1">
      <alignment vertical="center"/>
    </xf>
    <xf numFmtId="0" fontId="1" fillId="0" borderId="0" xfId="1" applyAlignment="1">
      <alignment vertical="center"/>
    </xf>
    <xf numFmtId="0" fontId="4" fillId="0" borderId="0" xfId="1" applyFont="1" applyAlignment="1">
      <alignment vertical="center"/>
    </xf>
    <xf numFmtId="0" fontId="4" fillId="0" borderId="9" xfId="1" applyFont="1" applyBorder="1" applyAlignment="1">
      <alignment vertical="center"/>
    </xf>
    <xf numFmtId="0" fontId="6" fillId="0" borderId="10" xfId="1" applyFont="1" applyBorder="1" applyAlignment="1">
      <alignment vertical="center"/>
    </xf>
    <xf numFmtId="0" fontId="1" fillId="0" borderId="11" xfId="1" applyBorder="1" applyAlignment="1">
      <alignment vertical="center"/>
    </xf>
    <xf numFmtId="0" fontId="4" fillId="0" borderId="11" xfId="1" applyFont="1" applyBorder="1" applyAlignment="1">
      <alignment vertical="center"/>
    </xf>
    <xf numFmtId="0" fontId="4" fillId="0" borderId="12" xfId="1" applyFont="1" applyBorder="1" applyAlignment="1">
      <alignment vertical="center"/>
    </xf>
    <xf numFmtId="0" fontId="8" fillId="0" borderId="5" xfId="1" applyFont="1" applyBorder="1" applyAlignment="1">
      <alignment vertical="center"/>
    </xf>
    <xf numFmtId="0" fontId="5" fillId="0" borderId="6" xfId="1" applyFont="1" applyBorder="1" applyAlignment="1">
      <alignment vertical="center"/>
    </xf>
    <xf numFmtId="0" fontId="5" fillId="0" borderId="7" xfId="1" applyFont="1" applyBorder="1" applyAlignment="1">
      <alignment vertical="center"/>
    </xf>
    <xf numFmtId="0" fontId="7" fillId="0" borderId="8" xfId="1" applyFont="1" applyBorder="1" applyAlignment="1">
      <alignment horizontal="left" vertical="center"/>
    </xf>
    <xf numFmtId="0" fontId="5" fillId="0" borderId="9" xfId="1" applyFont="1" applyBorder="1" applyAlignment="1">
      <alignment vertical="center"/>
    </xf>
    <xf numFmtId="0" fontId="7" fillId="0" borderId="10" xfId="1" applyFont="1" applyBorder="1" applyAlignment="1">
      <alignment horizontal="left" vertical="center"/>
    </xf>
    <xf numFmtId="0" fontId="5" fillId="0" borderId="11" xfId="1" applyFont="1" applyBorder="1" applyAlignment="1">
      <alignment vertical="center"/>
    </xf>
    <xf numFmtId="0" fontId="5" fillId="0" borderId="12" xfId="1" applyFont="1" applyBorder="1" applyAlignment="1">
      <alignment vertical="center"/>
    </xf>
    <xf numFmtId="14" fontId="0" fillId="0" borderId="0" xfId="0" applyNumberFormat="1"/>
    <xf numFmtId="0" fontId="12" fillId="0" borderId="0" xfId="0" applyFont="1"/>
    <xf numFmtId="0" fontId="11" fillId="0" borderId="0" xfId="0" applyFont="1"/>
    <xf numFmtId="0" fontId="11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5" xfId="0" applyBorder="1"/>
    <xf numFmtId="0" fontId="0" fillId="0" borderId="0" xfId="0" applyAlignment="1">
      <alignment readingOrder="1"/>
    </xf>
    <xf numFmtId="0" fontId="9" fillId="0" borderId="5" xfId="1" applyFont="1" applyBorder="1" applyAlignment="1">
      <alignment horizontal="center" vertical="center"/>
    </xf>
    <xf numFmtId="0" fontId="9" fillId="0" borderId="7" xfId="1" applyFont="1" applyBorder="1" applyAlignment="1">
      <alignment horizontal="center" vertical="center"/>
    </xf>
    <xf numFmtId="0" fontId="9" fillId="0" borderId="10" xfId="1" applyFont="1" applyBorder="1" applyAlignment="1">
      <alignment horizontal="center" vertical="center"/>
    </xf>
    <xf numFmtId="0" fontId="9" fillId="0" borderId="12" xfId="1" applyFont="1" applyBorder="1" applyAlignment="1">
      <alignment horizontal="center" vertical="center"/>
    </xf>
    <xf numFmtId="0" fontId="9" fillId="0" borderId="2" xfId="1" applyFont="1" applyBorder="1" applyAlignment="1">
      <alignment horizontal="center" vertical="center"/>
    </xf>
    <xf numFmtId="0" fontId="9" fillId="0" borderId="3" xfId="1" applyFont="1" applyBorder="1" applyAlignment="1">
      <alignment horizontal="center" vertical="center"/>
    </xf>
    <xf numFmtId="0" fontId="9" fillId="0" borderId="4" xfId="1" applyFont="1" applyBorder="1" applyAlignment="1">
      <alignment horizontal="center" vertical="center"/>
    </xf>
    <xf numFmtId="0" fontId="10" fillId="0" borderId="13" xfId="1" applyFont="1" applyBorder="1" applyAlignment="1">
      <alignment horizontal="center" vertical="center" wrapText="1"/>
    </xf>
    <xf numFmtId="0" fontId="10" fillId="0" borderId="14" xfId="1" applyFont="1" applyBorder="1" applyAlignment="1">
      <alignment horizontal="center" vertical="center" wrapText="1"/>
    </xf>
    <xf numFmtId="0" fontId="10" fillId="0" borderId="13" xfId="1" applyFont="1" applyBorder="1" applyAlignment="1">
      <alignment horizontal="center" vertical="center"/>
    </xf>
    <xf numFmtId="0" fontId="10" fillId="0" borderId="14" xfId="1" applyFont="1" applyBorder="1" applyAlignment="1">
      <alignment horizontal="center" vertical="center"/>
    </xf>
    <xf numFmtId="0" fontId="10" fillId="0" borderId="5" xfId="1" applyFont="1" applyBorder="1" applyAlignment="1">
      <alignment horizontal="center" vertical="center"/>
    </xf>
    <xf numFmtId="0" fontId="10" fillId="0" borderId="6" xfId="1" applyFont="1" applyBorder="1" applyAlignment="1">
      <alignment horizontal="center" vertical="center"/>
    </xf>
    <xf numFmtId="0" fontId="10" fillId="0" borderId="7" xfId="1" applyFont="1" applyBorder="1" applyAlignment="1">
      <alignment horizontal="center" vertical="center"/>
    </xf>
    <xf numFmtId="0" fontId="10" fillId="0" borderId="10" xfId="1" applyFont="1" applyBorder="1" applyAlignment="1">
      <alignment horizontal="center" vertical="center"/>
    </xf>
    <xf numFmtId="0" fontId="10" fillId="0" borderId="11" xfId="1" applyFont="1" applyBorder="1" applyAlignment="1">
      <alignment horizontal="center" vertical="center"/>
    </xf>
    <xf numFmtId="0" fontId="10" fillId="0" borderId="12" xfId="1" applyFont="1" applyBorder="1" applyAlignment="1">
      <alignment horizontal="center" vertical="center"/>
    </xf>
    <xf numFmtId="0" fontId="7" fillId="0" borderId="2" xfId="1" applyFont="1" applyBorder="1" applyAlignment="1">
      <alignment horizontal="left" vertical="center"/>
    </xf>
    <xf numFmtId="0" fontId="7" fillId="0" borderId="3" xfId="1" applyFont="1" applyBorder="1" applyAlignment="1">
      <alignment horizontal="left" vertical="center"/>
    </xf>
    <xf numFmtId="0" fontId="7" fillId="0" borderId="4" xfId="1" applyFont="1" applyBorder="1" applyAlignment="1">
      <alignment horizontal="left" vertical="center"/>
    </xf>
    <xf numFmtId="0" fontId="7" fillId="0" borderId="5" xfId="1" applyFont="1" applyBorder="1" applyAlignment="1">
      <alignment horizontal="left" vertical="center"/>
    </xf>
    <xf numFmtId="0" fontId="7" fillId="0" borderId="6" xfId="1" applyFont="1" applyBorder="1" applyAlignment="1">
      <alignment horizontal="left" vertical="center"/>
    </xf>
    <xf numFmtId="0" fontId="9" fillId="0" borderId="2" xfId="1" applyFont="1" applyBorder="1" applyAlignment="1">
      <alignment horizontal="left" vertical="center"/>
    </xf>
    <xf numFmtId="0" fontId="9" fillId="0" borderId="3" xfId="1" applyFont="1" applyBorder="1" applyAlignment="1">
      <alignment horizontal="left" vertical="center"/>
    </xf>
    <xf numFmtId="0" fontId="9" fillId="0" borderId="4" xfId="1" applyFont="1" applyBorder="1" applyAlignment="1">
      <alignment horizontal="left" vertical="center"/>
    </xf>
    <xf numFmtId="0" fontId="9" fillId="0" borderId="5" xfId="1" applyFont="1" applyBorder="1" applyAlignment="1">
      <alignment horizontal="center"/>
    </xf>
    <xf numFmtId="0" fontId="9" fillId="0" borderId="6" xfId="1" applyFont="1" applyBorder="1" applyAlignment="1">
      <alignment horizontal="center"/>
    </xf>
    <xf numFmtId="0" fontId="9" fillId="0" borderId="7" xfId="1" applyFont="1" applyBorder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47"/>
  <sheetViews>
    <sheetView tabSelected="1" topLeftCell="A7" zoomScaleNormal="100" workbookViewId="0">
      <selection activeCell="J44" sqref="J44"/>
    </sheetView>
  </sheetViews>
  <sheetFormatPr defaultColWidth="8.77734375" defaultRowHeight="14.4" x14ac:dyDescent="0.3"/>
  <cols>
    <col min="1" max="1" width="1.77734375" customWidth="1"/>
    <col min="2" max="5" width="11.6640625" customWidth="1"/>
    <col min="6" max="6" width="1.21875" customWidth="1"/>
    <col min="7" max="10" width="11.6640625" customWidth="1"/>
  </cols>
  <sheetData>
    <row r="1" spans="2:10" ht="10.050000000000001" customHeight="1" thickBot="1" x14ac:dyDescent="0.35">
      <c r="I1" s="67"/>
    </row>
    <row r="2" spans="2:10" ht="22.05" customHeight="1" x14ac:dyDescent="0.3">
      <c r="B2" s="59" t="s">
        <v>22</v>
      </c>
      <c r="C2" s="60"/>
      <c r="D2" s="60"/>
      <c r="E2" s="61"/>
      <c r="F2" s="1"/>
      <c r="G2" s="47"/>
      <c r="H2" s="48"/>
      <c r="I2" s="49"/>
      <c r="J2" s="50" t="s">
        <v>18</v>
      </c>
    </row>
    <row r="3" spans="2:10" ht="16.05" customHeight="1" x14ac:dyDescent="0.3">
      <c r="B3" s="62" t="s">
        <v>23</v>
      </c>
      <c r="C3" s="1"/>
      <c r="D3" s="1"/>
      <c r="E3" s="63"/>
      <c r="F3" s="1"/>
      <c r="G3" s="51"/>
      <c r="H3" s="52"/>
      <c r="I3" s="53"/>
      <c r="J3" s="54" t="s">
        <v>19</v>
      </c>
    </row>
    <row r="4" spans="2:10" ht="16.05" customHeight="1" x14ac:dyDescent="0.3">
      <c r="B4" s="62" t="s">
        <v>24</v>
      </c>
      <c r="C4" s="1"/>
      <c r="D4" s="1"/>
      <c r="E4" s="63"/>
      <c r="F4" s="1"/>
      <c r="G4" s="51"/>
      <c r="H4" s="52"/>
      <c r="I4" s="53"/>
      <c r="J4" s="54" t="s">
        <v>20</v>
      </c>
    </row>
    <row r="5" spans="2:10" ht="16.05" customHeight="1" thickBot="1" x14ac:dyDescent="0.35">
      <c r="B5" s="64" t="s">
        <v>93</v>
      </c>
      <c r="C5" s="65"/>
      <c r="D5" s="65" t="s">
        <v>94</v>
      </c>
      <c r="E5" s="66"/>
      <c r="F5" s="1"/>
      <c r="G5" s="55"/>
      <c r="H5" s="56" t="str">
        <f>D5</f>
        <v>1287303/H</v>
      </c>
      <c r="I5" s="57"/>
      <c r="J5" s="58" t="s">
        <v>21</v>
      </c>
    </row>
    <row r="6" spans="2:10" ht="5.55" customHeight="1" thickBot="1" x14ac:dyDescent="0.35">
      <c r="B6" s="2"/>
      <c r="C6" s="2"/>
      <c r="D6" s="2"/>
      <c r="E6" s="2"/>
      <c r="F6" s="2"/>
      <c r="G6" s="2"/>
      <c r="H6" s="2"/>
      <c r="I6" s="2"/>
      <c r="J6" s="2"/>
    </row>
    <row r="7" spans="2:10" ht="15" thickBot="1" x14ac:dyDescent="0.35">
      <c r="B7" s="74" t="s">
        <v>0</v>
      </c>
      <c r="C7" s="75"/>
      <c r="D7" s="74" t="s">
        <v>1</v>
      </c>
      <c r="E7" s="75"/>
      <c r="F7" s="2"/>
      <c r="G7" s="78" t="s">
        <v>2</v>
      </c>
      <c r="H7" s="79"/>
      <c r="I7" s="79"/>
      <c r="J7" s="80"/>
    </row>
    <row r="8" spans="2:10" ht="15" thickBot="1" x14ac:dyDescent="0.35">
      <c r="B8" s="76"/>
      <c r="C8" s="77"/>
      <c r="D8" s="76"/>
      <c r="E8" s="77"/>
      <c r="F8" s="2"/>
      <c r="G8" s="6" t="s">
        <v>90</v>
      </c>
      <c r="H8" s="7"/>
      <c r="I8" s="7"/>
      <c r="J8" s="8"/>
    </row>
    <row r="9" spans="2:10" ht="16.05" customHeight="1" thickBot="1" x14ac:dyDescent="0.35">
      <c r="B9" s="3" t="s">
        <v>3</v>
      </c>
      <c r="C9" s="3" t="s">
        <v>4</v>
      </c>
      <c r="D9" s="3" t="s">
        <v>3</v>
      </c>
      <c r="E9" s="3" t="s">
        <v>4</v>
      </c>
      <c r="F9" s="2"/>
      <c r="G9" s="9" t="s">
        <v>5</v>
      </c>
      <c r="H9" s="2"/>
      <c r="I9" s="2"/>
      <c r="J9" s="10"/>
    </row>
    <row r="10" spans="2:10" ht="16.05" customHeight="1" thickBot="1" x14ac:dyDescent="0.35">
      <c r="B10" s="5">
        <v>149</v>
      </c>
      <c r="C10" s="4" t="s">
        <v>128</v>
      </c>
      <c r="D10" s="5">
        <f>B10</f>
        <v>149</v>
      </c>
      <c r="E10" s="4" t="str">
        <f>C10</f>
        <v>31,05,2023</v>
      </c>
      <c r="F10" s="2"/>
      <c r="G10" s="11" t="s">
        <v>6</v>
      </c>
      <c r="H10" s="12"/>
      <c r="I10" s="12"/>
      <c r="J10" s="13"/>
    </row>
    <row r="11" spans="2:10" ht="5.55" customHeight="1" thickBot="1" x14ac:dyDescent="0.35">
      <c r="B11" s="2"/>
      <c r="C11" s="2"/>
      <c r="D11" s="2"/>
      <c r="E11" s="2"/>
      <c r="F11" s="2"/>
      <c r="G11" s="2"/>
      <c r="H11" s="2"/>
      <c r="I11" s="2"/>
      <c r="J11" s="2"/>
    </row>
    <row r="12" spans="2:10" ht="16.05" customHeight="1" x14ac:dyDescent="0.3">
      <c r="B12" s="83" t="s">
        <v>7</v>
      </c>
      <c r="C12" s="85" t="s">
        <v>8</v>
      </c>
      <c r="D12" s="86"/>
      <c r="E12" s="87"/>
      <c r="F12" s="14"/>
      <c r="G12" s="83" t="s">
        <v>9</v>
      </c>
      <c r="H12" s="81" t="s">
        <v>10</v>
      </c>
      <c r="I12" s="15" t="s">
        <v>11</v>
      </c>
      <c r="J12" s="81" t="s">
        <v>12</v>
      </c>
    </row>
    <row r="13" spans="2:10" ht="16.05" customHeight="1" thickBot="1" x14ac:dyDescent="0.35">
      <c r="B13" s="84"/>
      <c r="C13" s="88"/>
      <c r="D13" s="89"/>
      <c r="E13" s="90"/>
      <c r="F13" s="14"/>
      <c r="G13" s="84"/>
      <c r="H13" s="82"/>
      <c r="I13" s="16" t="s">
        <v>13</v>
      </c>
      <c r="J13" s="82"/>
    </row>
    <row r="14" spans="2:10" ht="5.55" customHeight="1" thickBot="1" x14ac:dyDescent="0.35">
      <c r="B14" s="2"/>
      <c r="C14" s="2"/>
      <c r="D14" s="2"/>
      <c r="E14" s="2"/>
      <c r="F14" s="2"/>
      <c r="G14" s="2"/>
      <c r="H14" s="2"/>
      <c r="I14" s="2"/>
      <c r="J14" s="2"/>
    </row>
    <row r="15" spans="2:10" ht="16.05" customHeight="1" x14ac:dyDescent="0.3">
      <c r="B15" s="17"/>
      <c r="C15" s="72" t="str">
        <f>IF(B15="","",VLOOKUP(B15,Sheet3!$B$1:$E97,2,FALSE))</f>
        <v/>
      </c>
      <c r="D15" s="18"/>
      <c r="E15" s="19"/>
      <c r="F15" s="20"/>
      <c r="G15" s="21"/>
      <c r="H15" s="22" t="str">
        <f>IF(B15="","",VLOOKUP(B15,Sheet3!$B$1:$E97,4,FALSE))</f>
        <v/>
      </c>
      <c r="I15" s="41" t="str">
        <f t="shared" ref="I15:I41" si="0">IF(G15="","",G15*H15)</f>
        <v/>
      </c>
      <c r="J15" s="23">
        <v>7.0000000000000007E-2</v>
      </c>
    </row>
    <row r="16" spans="2:10" ht="16.05" customHeight="1" x14ac:dyDescent="0.3">
      <c r="B16" s="24"/>
      <c r="C16" s="24" t="str">
        <f>IF(B16="","",VLOOKUP(B16,Sheet3!$B$1:$E98,2,FALSE))</f>
        <v/>
      </c>
      <c r="D16" s="20"/>
      <c r="E16" s="25"/>
      <c r="F16" s="20"/>
      <c r="G16" s="26"/>
      <c r="H16" s="27" t="str">
        <f>IF(B16="","",VLOOKUP(B16,Sheet3!$B$1:$E98,4,FALSE))</f>
        <v/>
      </c>
      <c r="I16" s="44" t="str">
        <f t="shared" si="0"/>
        <v/>
      </c>
      <c r="J16" s="28">
        <v>7.0000000000000007E-2</v>
      </c>
    </row>
    <row r="17" spans="2:10" ht="16.05" customHeight="1" x14ac:dyDescent="0.3">
      <c r="B17" s="24"/>
      <c r="C17" s="24" t="str">
        <f>IF(B17="","",VLOOKUP(B17,Sheet3!$B$1:$E99,2,FALSE))</f>
        <v/>
      </c>
      <c r="D17" s="20"/>
      <c r="E17" s="25"/>
      <c r="F17" s="20"/>
      <c r="G17" s="26"/>
      <c r="H17" s="27" t="str">
        <f>IF(B17="","",VLOOKUP(B17,Sheet3!$B$1:$E99,4,FALSE))</f>
        <v/>
      </c>
      <c r="I17" s="44" t="str">
        <f t="shared" si="0"/>
        <v/>
      </c>
      <c r="J17" s="28">
        <v>7.0000000000000007E-2</v>
      </c>
    </row>
    <row r="18" spans="2:10" ht="16.05" customHeight="1" x14ac:dyDescent="0.3">
      <c r="B18" s="24"/>
      <c r="C18" s="24" t="str">
        <f>IF(B18="","",VLOOKUP(B18,Sheet3!$B$1:$E100,2,FALSE))</f>
        <v/>
      </c>
      <c r="D18" s="20"/>
      <c r="E18" s="25"/>
      <c r="F18" s="20"/>
      <c r="G18" s="26"/>
      <c r="H18" s="27" t="str">
        <f>IF(B18="","",VLOOKUP(B18,Sheet3!$B$1:$E100,4,FALSE))</f>
        <v/>
      </c>
      <c r="I18" s="44" t="str">
        <f>IF(G18="","",G18*H18)</f>
        <v/>
      </c>
      <c r="J18" s="28">
        <v>7.0000000000000007E-2</v>
      </c>
    </row>
    <row r="19" spans="2:10" ht="16.05" customHeight="1" x14ac:dyDescent="0.3">
      <c r="B19" s="24"/>
      <c r="C19" s="24" t="str">
        <f>IF(B19="","",VLOOKUP(B19,Sheet3!$B$1:$E101,2,FALSE))</f>
        <v/>
      </c>
      <c r="D19" s="20"/>
      <c r="E19" s="25"/>
      <c r="F19" s="20"/>
      <c r="G19" s="26"/>
      <c r="H19" s="27" t="str">
        <f>IF(B19="","",VLOOKUP(B19,Sheet3!$B$1:$E101,4,FALSE))</f>
        <v/>
      </c>
      <c r="I19" s="44" t="str">
        <f t="shared" si="0"/>
        <v/>
      </c>
      <c r="J19" s="28">
        <v>7.0000000000000007E-2</v>
      </c>
    </row>
    <row r="20" spans="2:10" ht="16.05" customHeight="1" x14ac:dyDescent="0.3">
      <c r="B20" s="24"/>
      <c r="C20" s="24" t="str">
        <f>IF(B20="","",VLOOKUP(B20,Sheet3!$B$1:$E102,2,FALSE))</f>
        <v/>
      </c>
      <c r="D20" s="20"/>
      <c r="E20" s="25"/>
      <c r="F20" s="20"/>
      <c r="G20" s="26"/>
      <c r="H20" s="27" t="str">
        <f>IF(B20="","",VLOOKUP(B20,Sheet3!$B$1:$E102,4,FALSE))</f>
        <v/>
      </c>
      <c r="I20" s="44" t="str">
        <f t="shared" si="0"/>
        <v/>
      </c>
      <c r="J20" s="28">
        <v>7.0000000000000007E-2</v>
      </c>
    </row>
    <row r="21" spans="2:10" ht="16.05" customHeight="1" x14ac:dyDescent="0.3">
      <c r="B21" s="24"/>
      <c r="C21" s="24" t="str">
        <f>IF(B21="","",VLOOKUP(B21,Sheet3!$B$1:$E103,2,FALSE))</f>
        <v/>
      </c>
      <c r="D21" s="20"/>
      <c r="E21" s="25"/>
      <c r="F21" s="20"/>
      <c r="G21" s="26"/>
      <c r="H21" s="27" t="str">
        <f>IF(B21="","",VLOOKUP(B21,Sheet3!$B$1:$E103,4,FALSE))</f>
        <v/>
      </c>
      <c r="I21" s="44" t="str">
        <f t="shared" si="0"/>
        <v/>
      </c>
      <c r="J21" s="28">
        <v>7.0000000000000007E-2</v>
      </c>
    </row>
    <row r="22" spans="2:10" ht="16.05" customHeight="1" x14ac:dyDescent="0.3">
      <c r="B22" s="24"/>
      <c r="C22" s="24" t="str">
        <f>IF(B22="","",VLOOKUP(B22,Sheet3!$B$1:$E104,2,FALSE))</f>
        <v/>
      </c>
      <c r="D22" s="20"/>
      <c r="E22" s="25"/>
      <c r="F22" s="20"/>
      <c r="G22" s="26"/>
      <c r="H22" s="27" t="str">
        <f>IF(B22="","",VLOOKUP(B22,Sheet3!$B$1:$E104,4,FALSE))</f>
        <v/>
      </c>
      <c r="I22" s="44" t="str">
        <f t="shared" si="0"/>
        <v/>
      </c>
      <c r="J22" s="28">
        <v>7.0000000000000007E-2</v>
      </c>
    </row>
    <row r="23" spans="2:10" ht="16.05" customHeight="1" x14ac:dyDescent="0.3">
      <c r="B23" s="24"/>
      <c r="C23" s="24" t="str">
        <f>IF(B23="","",VLOOKUP(B23,Sheet3!$B$1:$E105,2,FALSE))</f>
        <v/>
      </c>
      <c r="D23" s="20"/>
      <c r="E23" s="25"/>
      <c r="F23" s="20"/>
      <c r="G23" s="26"/>
      <c r="H23" s="27" t="str">
        <f>IF(B23="","",VLOOKUP(B23,Sheet3!$B$1:$E105,4,FALSE))</f>
        <v/>
      </c>
      <c r="I23" s="44" t="str">
        <f t="shared" si="0"/>
        <v/>
      </c>
      <c r="J23" s="28">
        <v>7.0000000000000007E-2</v>
      </c>
    </row>
    <row r="24" spans="2:10" ht="16.05" customHeight="1" x14ac:dyDescent="0.3">
      <c r="B24" s="24"/>
      <c r="C24" s="24" t="str">
        <f>IF(B24="","",VLOOKUP(B24,Sheet3!$B$1:$E106,2,FALSE))</f>
        <v/>
      </c>
      <c r="D24" s="20"/>
      <c r="E24" s="25"/>
      <c r="F24" s="20"/>
      <c r="G24" s="26"/>
      <c r="H24" s="27" t="str">
        <f>IF(B24="","",VLOOKUP(B24,Sheet3!$B$1:$E106,4,FALSE))</f>
        <v/>
      </c>
      <c r="I24" s="44" t="str">
        <f t="shared" si="0"/>
        <v/>
      </c>
      <c r="J24" s="28">
        <v>7.0000000000000007E-2</v>
      </c>
    </row>
    <row r="25" spans="2:10" ht="16.05" customHeight="1" x14ac:dyDescent="0.3">
      <c r="B25" s="24"/>
      <c r="C25" s="24" t="str">
        <f>IF(B25="","",VLOOKUP(B25,Sheet3!$B$1:$E107,2,FALSE))</f>
        <v/>
      </c>
      <c r="D25" s="20"/>
      <c r="E25" s="25"/>
      <c r="F25" s="20"/>
      <c r="G25" s="26"/>
      <c r="H25" s="27" t="str">
        <f>IF(B25="","",VLOOKUP(B25,Sheet3!$B$1:$E107,4,FALSE))</f>
        <v/>
      </c>
      <c r="I25" s="44" t="str">
        <f t="shared" si="0"/>
        <v/>
      </c>
      <c r="J25" s="28">
        <v>7.0000000000000007E-2</v>
      </c>
    </row>
    <row r="26" spans="2:10" ht="16.05" customHeight="1" x14ac:dyDescent="0.3">
      <c r="B26" s="24"/>
      <c r="C26" s="24" t="str">
        <f>IF(B26="","",VLOOKUP(B26,Sheet3!$B$1:$E108,2,FALSE))</f>
        <v/>
      </c>
      <c r="D26" s="20"/>
      <c r="E26" s="25"/>
      <c r="F26" s="20"/>
      <c r="G26" s="26"/>
      <c r="H26" s="27" t="str">
        <f>IF(B26="","",VLOOKUP(B26,Sheet3!$B$1:$E108,4,FALSE))</f>
        <v/>
      </c>
      <c r="I26" s="44" t="str">
        <f t="shared" si="0"/>
        <v/>
      </c>
      <c r="J26" s="28">
        <v>7.0000000000000007E-2</v>
      </c>
    </row>
    <row r="27" spans="2:10" ht="16.05" customHeight="1" x14ac:dyDescent="0.3">
      <c r="B27" s="24"/>
      <c r="C27" s="24" t="str">
        <f>IF(B27="","",VLOOKUP(B27,Sheet3!$B$1:$E109,2,FALSE))</f>
        <v/>
      </c>
      <c r="D27" s="20"/>
      <c r="E27" s="25"/>
      <c r="F27" s="20"/>
      <c r="G27" s="26"/>
      <c r="H27" s="27" t="str">
        <f>IF(B27="","",VLOOKUP(B27,Sheet3!$B$1:$E109,4,FALSE))</f>
        <v/>
      </c>
      <c r="I27" s="44" t="str">
        <f t="shared" si="0"/>
        <v/>
      </c>
      <c r="J27" s="28">
        <v>7.0000000000000007E-2</v>
      </c>
    </row>
    <row r="28" spans="2:10" ht="16.05" customHeight="1" x14ac:dyDescent="0.3">
      <c r="B28" s="24"/>
      <c r="C28" s="24" t="str">
        <f>IF(B28="","",VLOOKUP(B28,Sheet3!$B$1:$E110,2,FALSE))</f>
        <v/>
      </c>
      <c r="D28" s="20"/>
      <c r="E28" s="25"/>
      <c r="F28" s="20"/>
      <c r="G28" s="26"/>
      <c r="H28" s="27" t="str">
        <f>IF(B28="","",VLOOKUP(B28,Sheet3!$B$1:$E110,4,FALSE))</f>
        <v/>
      </c>
      <c r="I28" s="44" t="str">
        <f t="shared" si="0"/>
        <v/>
      </c>
      <c r="J28" s="28">
        <v>7.0000000000000007E-2</v>
      </c>
    </row>
    <row r="29" spans="2:10" ht="16.05" customHeight="1" x14ac:dyDescent="0.3">
      <c r="B29" s="24"/>
      <c r="C29" s="24" t="str">
        <f>IF(B29="","",VLOOKUP(B29,Sheet3!$B$1:$E111,2,FALSE))</f>
        <v/>
      </c>
      <c r="D29" s="20"/>
      <c r="E29" s="25"/>
      <c r="F29" s="20"/>
      <c r="G29" s="26"/>
      <c r="H29" s="27" t="str">
        <f>IF(B29="","",VLOOKUP(B29,Sheet3!$B$1:$E111,4,FALSE))</f>
        <v/>
      </c>
      <c r="I29" s="44" t="str">
        <f t="shared" si="0"/>
        <v/>
      </c>
      <c r="J29" s="28">
        <v>7.0000000000000007E-2</v>
      </c>
    </row>
    <row r="30" spans="2:10" ht="16.05" customHeight="1" x14ac:dyDescent="0.3">
      <c r="B30" s="24"/>
      <c r="C30" s="24" t="str">
        <f>IF(B30="","",VLOOKUP(B30,Sheet3!$B$1:$E112,2,FALSE))</f>
        <v/>
      </c>
      <c r="D30" s="20"/>
      <c r="E30" s="25"/>
      <c r="F30" s="20"/>
      <c r="G30" s="26"/>
      <c r="H30" s="27" t="str">
        <f>IF(B30="","",VLOOKUP(B30,Sheet3!$B$1:$E112,4,FALSE))</f>
        <v/>
      </c>
      <c r="I30" s="44" t="str">
        <f t="shared" si="0"/>
        <v/>
      </c>
      <c r="J30" s="28">
        <v>7.0000000000000007E-2</v>
      </c>
    </row>
    <row r="31" spans="2:10" ht="16.05" customHeight="1" x14ac:dyDescent="0.3">
      <c r="B31" s="24"/>
      <c r="C31" s="24" t="str">
        <f>IF(B31="","",VLOOKUP(B31,Sheet3!$B$1:$E113,2,FALSE))</f>
        <v/>
      </c>
      <c r="D31" s="20"/>
      <c r="E31" s="25"/>
      <c r="F31" s="20"/>
      <c r="G31" s="26"/>
      <c r="H31" s="27" t="str">
        <f>IF(B31="","",VLOOKUP(B31,Sheet3!$B$1:$E113,4,FALSE))</f>
        <v/>
      </c>
      <c r="I31" s="44" t="str">
        <f t="shared" si="0"/>
        <v/>
      </c>
      <c r="J31" s="28">
        <v>7.0000000000000007E-2</v>
      </c>
    </row>
    <row r="32" spans="2:10" ht="16.05" customHeight="1" x14ac:dyDescent="0.3">
      <c r="B32" s="24"/>
      <c r="C32" s="24" t="str">
        <f>IF(B32="","",VLOOKUP(B32,Sheet3!$B$1:$E114,2,FALSE))</f>
        <v/>
      </c>
      <c r="D32" s="20"/>
      <c r="E32" s="25"/>
      <c r="F32" s="20"/>
      <c r="G32" s="26"/>
      <c r="H32" s="27" t="str">
        <f>IF(B32="","",VLOOKUP(B32,Sheet3!$B$1:$E114,4,FALSE))</f>
        <v/>
      </c>
      <c r="I32" s="44" t="str">
        <f t="shared" si="0"/>
        <v/>
      </c>
      <c r="J32" s="28">
        <v>7.0000000000000007E-2</v>
      </c>
    </row>
    <row r="33" spans="2:10" ht="16.05" customHeight="1" x14ac:dyDescent="0.3">
      <c r="B33" s="24"/>
      <c r="C33" s="24" t="str">
        <f>IF(B33="","",VLOOKUP(B33,Sheet3!$B$1:$E115,2,FALSE))</f>
        <v/>
      </c>
      <c r="D33" s="20"/>
      <c r="E33" s="25"/>
      <c r="F33" s="20"/>
      <c r="G33" s="26"/>
      <c r="H33" s="27" t="str">
        <f>IF(B33="","",VLOOKUP(B33,Sheet3!$B$1:$E115,4,FALSE))</f>
        <v/>
      </c>
      <c r="I33" s="44" t="str">
        <f t="shared" si="0"/>
        <v/>
      </c>
      <c r="J33" s="28">
        <v>7.0000000000000007E-2</v>
      </c>
    </row>
    <row r="34" spans="2:10" ht="16.05" customHeight="1" x14ac:dyDescent="0.3">
      <c r="B34" s="30"/>
      <c r="C34" s="24" t="str">
        <f>IF(B34="","",VLOOKUP(B34,Sheet3!$B$1:$E116,2,FALSE))</f>
        <v/>
      </c>
      <c r="D34" s="20"/>
      <c r="E34" s="25"/>
      <c r="F34" s="20"/>
      <c r="G34" s="26"/>
      <c r="H34" s="27" t="str">
        <f>IF(B34="","",VLOOKUP(B34,Sheet3!$B$1:$E116,4,FALSE))</f>
        <v/>
      </c>
      <c r="I34" s="44" t="str">
        <f t="shared" si="0"/>
        <v/>
      </c>
      <c r="J34" s="28">
        <v>7.0000000000000007E-2</v>
      </c>
    </row>
    <row r="35" spans="2:10" ht="16.05" customHeight="1" x14ac:dyDescent="0.3">
      <c r="B35" s="30"/>
      <c r="C35" s="24" t="str">
        <f>IF(B35="","",VLOOKUP(B35,Sheet3!$B$1:$E117,2,FALSE))</f>
        <v/>
      </c>
      <c r="D35" s="20"/>
      <c r="E35" s="25"/>
      <c r="F35" s="20"/>
      <c r="G35" s="26"/>
      <c r="H35" s="27" t="str">
        <f>IF(B35="","",VLOOKUP(B35,Sheet3!$B$1:$E117,4,FALSE))</f>
        <v/>
      </c>
      <c r="I35" s="44" t="str">
        <f t="shared" si="0"/>
        <v/>
      </c>
      <c r="J35" s="28">
        <v>7.0000000000000007E-2</v>
      </c>
    </row>
    <row r="36" spans="2:10" ht="16.05" customHeight="1" x14ac:dyDescent="0.3">
      <c r="B36" s="30"/>
      <c r="C36" s="24" t="str">
        <f>IF(B36="","",VLOOKUP(B36,Sheet3!$B$1:$E118,2,FALSE))</f>
        <v/>
      </c>
      <c r="D36" s="20"/>
      <c r="E36" s="25"/>
      <c r="F36" s="20"/>
      <c r="G36" s="26"/>
      <c r="H36" s="27" t="str">
        <f>IF(B36="","",VLOOKUP(B36,Sheet3!$B$1:$E118,4,FALSE))</f>
        <v/>
      </c>
      <c r="I36" s="44" t="str">
        <f t="shared" si="0"/>
        <v/>
      </c>
      <c r="J36" s="28">
        <v>7.0000000000000007E-2</v>
      </c>
    </row>
    <row r="37" spans="2:10" ht="16.05" customHeight="1" x14ac:dyDescent="0.3">
      <c r="B37" s="30"/>
      <c r="C37" s="24" t="str">
        <f>IF(B37="","",VLOOKUP(B37,Sheet3!$B$1:$E119,2,FALSE))</f>
        <v/>
      </c>
      <c r="D37" s="20"/>
      <c r="E37" s="25"/>
      <c r="F37" s="20"/>
      <c r="G37" s="26"/>
      <c r="H37" s="27" t="str">
        <f>IF(B37="","",VLOOKUP(B37,Sheet3!$B$1:$E119,4,FALSE))</f>
        <v/>
      </c>
      <c r="I37" s="44" t="str">
        <f t="shared" si="0"/>
        <v/>
      </c>
      <c r="J37" s="28">
        <v>7.0000000000000007E-2</v>
      </c>
    </row>
    <row r="38" spans="2:10" ht="16.05" customHeight="1" x14ac:dyDescent="0.3">
      <c r="B38" s="30"/>
      <c r="C38" s="24" t="str">
        <f>IF(B38="","",VLOOKUP(B38,Sheet3!$B$1:$E120,2,FALSE))</f>
        <v/>
      </c>
      <c r="D38" s="20"/>
      <c r="E38" s="25"/>
      <c r="F38" s="20"/>
      <c r="G38" s="26"/>
      <c r="H38" s="27" t="str">
        <f>IF(B38="","",VLOOKUP(B38,Sheet3!$B$1:$E120,4,FALSE))</f>
        <v/>
      </c>
      <c r="I38" s="44" t="str">
        <f t="shared" si="0"/>
        <v/>
      </c>
      <c r="J38" s="28">
        <v>7.0000000000000007E-2</v>
      </c>
    </row>
    <row r="39" spans="2:10" ht="16.05" customHeight="1" x14ac:dyDescent="0.3">
      <c r="B39" s="30"/>
      <c r="C39" s="24" t="str">
        <f>IF(B39="","",VLOOKUP(B39,Sheet3!$B$1:$E121,2,FALSE))</f>
        <v/>
      </c>
      <c r="D39" s="20"/>
      <c r="E39" s="25"/>
      <c r="F39" s="20"/>
      <c r="G39" s="26"/>
      <c r="H39" s="27" t="str">
        <f>IF(B39="","",VLOOKUP(B39,Sheet3!$B$1:$E121,4,FALSE))</f>
        <v/>
      </c>
      <c r="I39" s="44" t="str">
        <f t="shared" si="0"/>
        <v/>
      </c>
      <c r="J39" s="28">
        <v>7.0000000000000007E-2</v>
      </c>
    </row>
    <row r="40" spans="2:10" ht="16.05" customHeight="1" x14ac:dyDescent="0.3">
      <c r="B40" s="30"/>
      <c r="C40" s="24" t="str">
        <f>IF(B40="","",VLOOKUP(B40,Sheet3!$B$1:$E122,2,FALSE))</f>
        <v/>
      </c>
      <c r="D40" s="20"/>
      <c r="E40" s="25"/>
      <c r="F40" s="20"/>
      <c r="G40" s="29"/>
      <c r="H40" s="27" t="str">
        <f>IF(B40="","",VLOOKUP(B40,Sheet3!$B$1:$E122,4,FALSE))</f>
        <v/>
      </c>
      <c r="I40" s="44" t="str">
        <f t="shared" si="0"/>
        <v/>
      </c>
      <c r="J40" s="28">
        <v>7.0000000000000007E-2</v>
      </c>
    </row>
    <row r="41" spans="2:10" ht="16.05" customHeight="1" thickBot="1" x14ac:dyDescent="0.35">
      <c r="B41" s="31"/>
      <c r="C41" s="31" t="str">
        <f>IF(B41="","",VLOOKUP(B41,Sheet3!$B$1:$E123,2,FALSE))</f>
        <v/>
      </c>
      <c r="D41" s="32"/>
      <c r="E41" s="33"/>
      <c r="F41" s="20"/>
      <c r="G41" s="34"/>
      <c r="H41" s="35" t="str">
        <f>IF(B41="","",VLOOKUP(B41,Sheet3!$B$1:$E123,4,FALSE))</f>
        <v/>
      </c>
      <c r="I41" s="45" t="str">
        <f t="shared" si="0"/>
        <v/>
      </c>
      <c r="J41" s="46">
        <v>7.0000000000000007E-2</v>
      </c>
    </row>
    <row r="42" spans="2:10" ht="5.55" customHeight="1" thickBot="1" x14ac:dyDescent="0.35">
      <c r="B42" s="2"/>
      <c r="C42" s="17"/>
      <c r="D42" s="2"/>
      <c r="E42" s="2"/>
      <c r="F42" s="2"/>
      <c r="G42" s="2"/>
      <c r="H42" s="2"/>
      <c r="I42" s="2"/>
      <c r="J42" s="2"/>
    </row>
    <row r="43" spans="2:10" ht="16.05" customHeight="1" thickBot="1" x14ac:dyDescent="0.35">
      <c r="B43" s="99" t="s">
        <v>25</v>
      </c>
      <c r="C43" s="100"/>
      <c r="D43" s="100"/>
      <c r="E43" s="101"/>
      <c r="F43" s="20"/>
      <c r="G43" s="91" t="s">
        <v>14</v>
      </c>
      <c r="H43" s="92"/>
      <c r="I43" s="93"/>
      <c r="J43" s="41">
        <f>SUM(I15:I41)</f>
        <v>0</v>
      </c>
    </row>
    <row r="44" spans="2:10" ht="16.05" customHeight="1" thickBot="1" x14ac:dyDescent="0.35">
      <c r="B44" s="30"/>
      <c r="C44" s="36"/>
      <c r="D44" s="2"/>
      <c r="E44" s="37"/>
      <c r="F44" s="20"/>
      <c r="G44" s="91" t="s">
        <v>15</v>
      </c>
      <c r="H44" s="92"/>
      <c r="I44" s="92"/>
      <c r="J44" s="42">
        <f>J43*5%</f>
        <v>0</v>
      </c>
    </row>
    <row r="45" spans="2:10" ht="16.05" customHeight="1" thickBot="1" x14ac:dyDescent="0.35">
      <c r="B45" s="38"/>
      <c r="C45" s="39"/>
      <c r="D45" s="2"/>
      <c r="E45" s="40"/>
      <c r="F45" s="20"/>
      <c r="G45" s="94" t="s">
        <v>12</v>
      </c>
      <c r="H45" s="95"/>
      <c r="I45" s="95"/>
      <c r="J45" s="42">
        <f>(J43+J44)*7%</f>
        <v>0</v>
      </c>
    </row>
    <row r="46" spans="2:10" ht="16.05" customHeight="1" thickBot="1" x14ac:dyDescent="0.35">
      <c r="B46" s="24"/>
      <c r="C46" s="20"/>
      <c r="D46" s="20"/>
      <c r="E46" s="25"/>
      <c r="F46" s="20"/>
      <c r="G46" s="91" t="s">
        <v>16</v>
      </c>
      <c r="H46" s="92"/>
      <c r="I46" s="93"/>
      <c r="J46" s="42">
        <v>1</v>
      </c>
    </row>
    <row r="47" spans="2:10" ht="16.05" customHeight="1" thickBot="1" x14ac:dyDescent="0.35">
      <c r="B47" s="31"/>
      <c r="C47" s="32"/>
      <c r="D47" s="32"/>
      <c r="E47" s="33"/>
      <c r="F47" s="20"/>
      <c r="G47" s="96" t="s">
        <v>17</v>
      </c>
      <c r="H47" s="97"/>
      <c r="I47" s="98"/>
      <c r="J47" s="43">
        <f>SUM(J43:J46)</f>
        <v>1</v>
      </c>
    </row>
  </sheetData>
  <mergeCells count="14">
    <mergeCell ref="G44:I44"/>
    <mergeCell ref="G46:I46"/>
    <mergeCell ref="G45:I45"/>
    <mergeCell ref="G47:I47"/>
    <mergeCell ref="B43:E43"/>
    <mergeCell ref="G43:I43"/>
    <mergeCell ref="B7:C8"/>
    <mergeCell ref="D7:E8"/>
    <mergeCell ref="G7:J7"/>
    <mergeCell ref="H12:H13"/>
    <mergeCell ref="G12:G13"/>
    <mergeCell ref="C12:E13"/>
    <mergeCell ref="B12:B13"/>
    <mergeCell ref="J12:J13"/>
  </mergeCells>
  <pageMargins left="0.31496062992125984" right="0.31496062992125984" top="0.35433070866141736" bottom="0.35433070866141736" header="0.31496062992125984" footer="0.31496062992125984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3601ACD-4F0B-4081-8908-B6D7549B1793}">
          <x14:formula1>
            <xm:f>Sheet3!$B$2:$B$97</xm:f>
          </x14:formula1>
          <xm:sqref>B15:B41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E122"/>
  <sheetViews>
    <sheetView topLeftCell="A30" workbookViewId="0">
      <selection activeCell="D47" sqref="D47"/>
    </sheetView>
  </sheetViews>
  <sheetFormatPr defaultColWidth="8.77734375" defaultRowHeight="14.4" x14ac:dyDescent="0.3"/>
  <cols>
    <col min="2" max="2" width="11.6640625" customWidth="1"/>
    <col min="3" max="3" width="22.21875" customWidth="1"/>
    <col min="4" max="4" width="11.5546875" style="71" bestFit="1" customWidth="1"/>
    <col min="5" max="5" width="8.77734375" customWidth="1"/>
  </cols>
  <sheetData>
    <row r="1" spans="2:5" ht="18" x14ac:dyDescent="0.35">
      <c r="B1" s="68" t="s">
        <v>83</v>
      </c>
      <c r="C1" s="68" t="s">
        <v>82</v>
      </c>
      <c r="D1" s="70" t="s">
        <v>84</v>
      </c>
      <c r="E1" s="69" t="s">
        <v>85</v>
      </c>
    </row>
    <row r="2" spans="2:5" x14ac:dyDescent="0.3">
      <c r="B2" t="s">
        <v>26</v>
      </c>
      <c r="C2" t="s">
        <v>91</v>
      </c>
      <c r="D2" s="71">
        <v>55</v>
      </c>
      <c r="E2">
        <f t="shared" ref="E2:E33" si="0">D2/1.07/1.03</f>
        <v>49.904727338716995</v>
      </c>
    </row>
    <row r="3" spans="2:5" x14ac:dyDescent="0.3">
      <c r="B3" t="s">
        <v>27</v>
      </c>
      <c r="C3" t="s">
        <v>92</v>
      </c>
      <c r="D3" s="71">
        <v>60</v>
      </c>
      <c r="E3">
        <f t="shared" si="0"/>
        <v>54.441520733145808</v>
      </c>
    </row>
    <row r="4" spans="2:5" x14ac:dyDescent="0.3">
      <c r="B4" t="s">
        <v>28</v>
      </c>
      <c r="C4" t="s">
        <v>29</v>
      </c>
      <c r="D4" s="71">
        <v>65</v>
      </c>
      <c r="E4">
        <f t="shared" si="0"/>
        <v>58.97831412757462</v>
      </c>
    </row>
    <row r="5" spans="2:5" x14ac:dyDescent="0.3">
      <c r="B5" t="s">
        <v>30</v>
      </c>
      <c r="C5" t="s">
        <v>31</v>
      </c>
      <c r="D5" s="71">
        <v>65</v>
      </c>
      <c r="E5">
        <f t="shared" si="0"/>
        <v>58.97831412757462</v>
      </c>
    </row>
    <row r="6" spans="2:5" x14ac:dyDescent="0.3">
      <c r="B6" t="s">
        <v>32</v>
      </c>
      <c r="C6" t="s">
        <v>33</v>
      </c>
      <c r="D6" s="71">
        <v>65</v>
      </c>
      <c r="E6">
        <f t="shared" si="0"/>
        <v>58.97831412757462</v>
      </c>
    </row>
    <row r="7" spans="2:5" x14ac:dyDescent="0.3">
      <c r="B7" t="s">
        <v>34</v>
      </c>
      <c r="C7" t="s">
        <v>35</v>
      </c>
      <c r="D7" s="71">
        <v>75</v>
      </c>
      <c r="E7">
        <f t="shared" si="0"/>
        <v>68.05190091643226</v>
      </c>
    </row>
    <row r="8" spans="2:5" x14ac:dyDescent="0.3">
      <c r="B8" t="s">
        <v>36</v>
      </c>
      <c r="C8" t="s">
        <v>37</v>
      </c>
      <c r="D8" s="71">
        <v>85</v>
      </c>
      <c r="E8">
        <f t="shared" si="0"/>
        <v>77.125487705289885</v>
      </c>
    </row>
    <row r="9" spans="2:5" x14ac:dyDescent="0.3">
      <c r="B9" t="s">
        <v>38</v>
      </c>
      <c r="C9" t="s">
        <v>39</v>
      </c>
      <c r="D9" s="71">
        <v>110</v>
      </c>
      <c r="E9">
        <f t="shared" si="0"/>
        <v>99.80945467743399</v>
      </c>
    </row>
    <row r="10" spans="2:5" x14ac:dyDescent="0.3">
      <c r="B10" t="s">
        <v>40</v>
      </c>
      <c r="C10" t="s">
        <v>41</v>
      </c>
      <c r="D10" s="71">
        <v>150</v>
      </c>
      <c r="E10">
        <f t="shared" si="0"/>
        <v>136.10380183286452</v>
      </c>
    </row>
    <row r="11" spans="2:5" x14ac:dyDescent="0.3">
      <c r="B11" t="s">
        <v>42</v>
      </c>
      <c r="C11" t="s">
        <v>57</v>
      </c>
      <c r="D11" s="71">
        <v>25</v>
      </c>
      <c r="E11">
        <f t="shared" si="0"/>
        <v>22.683966972144084</v>
      </c>
    </row>
    <row r="12" spans="2:5" x14ac:dyDescent="0.3">
      <c r="B12" t="s">
        <v>43</v>
      </c>
      <c r="C12" t="s">
        <v>58</v>
      </c>
      <c r="D12" s="71">
        <v>40</v>
      </c>
      <c r="E12">
        <f t="shared" si="0"/>
        <v>36.294347155430543</v>
      </c>
    </row>
    <row r="13" spans="2:5" x14ac:dyDescent="0.3">
      <c r="B13" t="s">
        <v>44</v>
      </c>
      <c r="C13" t="s">
        <v>59</v>
      </c>
      <c r="D13" s="71">
        <v>50</v>
      </c>
      <c r="E13">
        <f t="shared" si="0"/>
        <v>45.367933944288168</v>
      </c>
    </row>
    <row r="14" spans="2:5" x14ac:dyDescent="0.3">
      <c r="B14" t="s">
        <v>45</v>
      </c>
      <c r="C14" t="s">
        <v>60</v>
      </c>
      <c r="D14" s="71">
        <v>55</v>
      </c>
      <c r="E14">
        <f t="shared" si="0"/>
        <v>49.904727338716995</v>
      </c>
    </row>
    <row r="15" spans="2:5" x14ac:dyDescent="0.3">
      <c r="B15" t="s">
        <v>46</v>
      </c>
      <c r="C15" t="s">
        <v>87</v>
      </c>
      <c r="D15" s="71">
        <v>30</v>
      </c>
      <c r="E15">
        <f t="shared" si="0"/>
        <v>27.220760366572904</v>
      </c>
    </row>
    <row r="16" spans="2:5" x14ac:dyDescent="0.3">
      <c r="B16" t="s">
        <v>47</v>
      </c>
      <c r="C16" t="s">
        <v>86</v>
      </c>
      <c r="D16" s="71">
        <v>33</v>
      </c>
      <c r="E16">
        <f t="shared" si="0"/>
        <v>29.942836403230196</v>
      </c>
    </row>
    <row r="17" spans="2:5" x14ac:dyDescent="0.3">
      <c r="B17" t="s">
        <v>48</v>
      </c>
      <c r="C17" t="s">
        <v>88</v>
      </c>
      <c r="D17" s="71">
        <v>35</v>
      </c>
      <c r="E17">
        <f t="shared" si="0"/>
        <v>31.75755376100172</v>
      </c>
    </row>
    <row r="18" spans="2:5" x14ac:dyDescent="0.3">
      <c r="B18" t="s">
        <v>49</v>
      </c>
      <c r="C18" t="s">
        <v>89</v>
      </c>
      <c r="D18" s="71">
        <v>35</v>
      </c>
      <c r="E18">
        <f t="shared" si="0"/>
        <v>31.75755376100172</v>
      </c>
    </row>
    <row r="19" spans="2:5" x14ac:dyDescent="0.3">
      <c r="B19" t="s">
        <v>50</v>
      </c>
      <c r="C19" t="s">
        <v>61</v>
      </c>
      <c r="D19" s="71">
        <v>27</v>
      </c>
      <c r="E19">
        <f t="shared" si="0"/>
        <v>24.498684329915616</v>
      </c>
    </row>
    <row r="20" spans="2:5" x14ac:dyDescent="0.3">
      <c r="B20" t="s">
        <v>51</v>
      </c>
      <c r="C20" t="s">
        <v>62</v>
      </c>
      <c r="D20" s="71">
        <v>22</v>
      </c>
      <c r="E20">
        <f t="shared" si="0"/>
        <v>19.961890935486796</v>
      </c>
    </row>
    <row r="21" spans="2:5" x14ac:dyDescent="0.3">
      <c r="B21" t="s">
        <v>52</v>
      </c>
      <c r="C21" t="s">
        <v>63</v>
      </c>
      <c r="D21" s="71">
        <v>30</v>
      </c>
      <c r="E21">
        <f t="shared" si="0"/>
        <v>27.220760366572904</v>
      </c>
    </row>
    <row r="22" spans="2:5" x14ac:dyDescent="0.3">
      <c r="B22" t="s">
        <v>53</v>
      </c>
      <c r="C22" t="s">
        <v>64</v>
      </c>
      <c r="D22" s="71">
        <v>22</v>
      </c>
      <c r="E22">
        <f t="shared" si="0"/>
        <v>19.961890935486796</v>
      </c>
    </row>
    <row r="23" spans="2:5" x14ac:dyDescent="0.3">
      <c r="B23" t="s">
        <v>54</v>
      </c>
      <c r="C23" t="s">
        <v>65</v>
      </c>
      <c r="D23" s="71">
        <v>32</v>
      </c>
      <c r="E23">
        <f t="shared" si="0"/>
        <v>29.035477724344432</v>
      </c>
    </row>
    <row r="24" spans="2:5" x14ac:dyDescent="0.3">
      <c r="B24" t="s">
        <v>55</v>
      </c>
      <c r="C24" t="s">
        <v>66</v>
      </c>
      <c r="D24" s="71">
        <v>37</v>
      </c>
      <c r="E24">
        <f t="shared" si="0"/>
        <v>33.572271118773251</v>
      </c>
    </row>
    <row r="25" spans="2:5" x14ac:dyDescent="0.3">
      <c r="B25" t="s">
        <v>56</v>
      </c>
      <c r="C25" t="s">
        <v>67</v>
      </c>
      <c r="D25" s="71">
        <v>40</v>
      </c>
      <c r="E25">
        <f t="shared" si="0"/>
        <v>36.294347155430543</v>
      </c>
    </row>
    <row r="26" spans="2:5" x14ac:dyDescent="0.3">
      <c r="B26" t="s">
        <v>68</v>
      </c>
      <c r="C26" t="s">
        <v>69</v>
      </c>
      <c r="D26" s="71">
        <v>22</v>
      </c>
      <c r="E26">
        <f t="shared" si="0"/>
        <v>19.961890935486796</v>
      </c>
    </row>
    <row r="27" spans="2:5" x14ac:dyDescent="0.3">
      <c r="E27">
        <f t="shared" si="0"/>
        <v>0</v>
      </c>
    </row>
    <row r="28" spans="2:5" x14ac:dyDescent="0.3">
      <c r="B28" t="s">
        <v>70</v>
      </c>
      <c r="C28" t="s">
        <v>75</v>
      </c>
      <c r="D28" s="71">
        <v>29</v>
      </c>
      <c r="E28">
        <f t="shared" si="0"/>
        <v>26.313401687687143</v>
      </c>
    </row>
    <row r="29" spans="2:5" x14ac:dyDescent="0.3">
      <c r="B29" t="s">
        <v>71</v>
      </c>
      <c r="C29" t="s">
        <v>76</v>
      </c>
      <c r="D29" s="71">
        <v>37</v>
      </c>
      <c r="E29">
        <f t="shared" si="0"/>
        <v>33.572271118773251</v>
      </c>
    </row>
    <row r="30" spans="2:5" x14ac:dyDescent="0.3">
      <c r="B30" t="s">
        <v>72</v>
      </c>
      <c r="C30" t="s">
        <v>77</v>
      </c>
      <c r="D30" s="71">
        <v>32</v>
      </c>
      <c r="E30">
        <f t="shared" si="0"/>
        <v>29.035477724344432</v>
      </c>
    </row>
    <row r="31" spans="2:5" x14ac:dyDescent="0.3">
      <c r="B31" t="s">
        <v>73</v>
      </c>
      <c r="C31" t="s">
        <v>78</v>
      </c>
      <c r="D31" s="71">
        <v>37</v>
      </c>
      <c r="E31">
        <f t="shared" si="0"/>
        <v>33.572271118773251</v>
      </c>
    </row>
    <row r="32" spans="2:5" x14ac:dyDescent="0.3">
      <c r="B32" t="s">
        <v>74</v>
      </c>
      <c r="C32" t="s">
        <v>79</v>
      </c>
      <c r="D32" s="71">
        <v>12</v>
      </c>
      <c r="E32">
        <f t="shared" si="0"/>
        <v>10.888304146629162</v>
      </c>
    </row>
    <row r="33" spans="2:5" x14ac:dyDescent="0.3">
      <c r="B33" t="s">
        <v>95</v>
      </c>
      <c r="C33" t="s">
        <v>96</v>
      </c>
      <c r="D33" s="71">
        <v>27</v>
      </c>
      <c r="E33">
        <f t="shared" si="0"/>
        <v>24.498684329915616</v>
      </c>
    </row>
    <row r="34" spans="2:5" x14ac:dyDescent="0.3">
      <c r="B34" t="s">
        <v>97</v>
      </c>
      <c r="C34" t="s">
        <v>98</v>
      </c>
      <c r="D34" s="71">
        <v>50</v>
      </c>
      <c r="E34">
        <f t="shared" ref="E34:E65" si="1">D34/1.07/1.03</f>
        <v>45.367933944288168</v>
      </c>
    </row>
    <row r="35" spans="2:5" x14ac:dyDescent="0.3">
      <c r="B35" t="s">
        <v>100</v>
      </c>
      <c r="C35" t="s">
        <v>125</v>
      </c>
      <c r="D35" s="71">
        <v>55</v>
      </c>
      <c r="E35">
        <f t="shared" si="1"/>
        <v>49.904727338716995</v>
      </c>
    </row>
    <row r="36" spans="2:5" x14ac:dyDescent="0.3">
      <c r="B36" t="s">
        <v>101</v>
      </c>
      <c r="C36" t="s">
        <v>102</v>
      </c>
      <c r="D36" s="71">
        <v>10</v>
      </c>
      <c r="E36">
        <f t="shared" si="1"/>
        <v>9.0735867888576358</v>
      </c>
    </row>
    <row r="37" spans="2:5" x14ac:dyDescent="0.3">
      <c r="B37" t="s">
        <v>105</v>
      </c>
      <c r="C37" t="s">
        <v>106</v>
      </c>
      <c r="D37" s="71">
        <v>60</v>
      </c>
      <c r="E37">
        <f t="shared" si="1"/>
        <v>54.441520733145808</v>
      </c>
    </row>
    <row r="38" spans="2:5" x14ac:dyDescent="0.3">
      <c r="B38" t="s">
        <v>108</v>
      </c>
      <c r="C38" t="s">
        <v>107</v>
      </c>
      <c r="D38" s="71">
        <v>55</v>
      </c>
      <c r="E38">
        <f t="shared" si="1"/>
        <v>49.904727338716995</v>
      </c>
    </row>
    <row r="39" spans="2:5" x14ac:dyDescent="0.3">
      <c r="B39" t="s">
        <v>109</v>
      </c>
      <c r="C39" t="s">
        <v>110</v>
      </c>
      <c r="D39" s="71">
        <v>60</v>
      </c>
      <c r="E39">
        <f t="shared" si="1"/>
        <v>54.441520733145808</v>
      </c>
    </row>
    <row r="40" spans="2:5" x14ac:dyDescent="0.3">
      <c r="B40" t="s">
        <v>112</v>
      </c>
      <c r="C40" t="s">
        <v>111</v>
      </c>
      <c r="D40" s="71">
        <v>55</v>
      </c>
      <c r="E40">
        <f t="shared" si="1"/>
        <v>49.904727338716995</v>
      </c>
    </row>
    <row r="41" spans="2:5" x14ac:dyDescent="0.3">
      <c r="B41" t="s">
        <v>113</v>
      </c>
      <c r="C41" t="s">
        <v>114</v>
      </c>
      <c r="D41" s="71">
        <v>27</v>
      </c>
      <c r="E41">
        <f t="shared" si="1"/>
        <v>24.498684329915616</v>
      </c>
    </row>
    <row r="42" spans="2:5" x14ac:dyDescent="0.3">
      <c r="B42" t="s">
        <v>115</v>
      </c>
      <c r="C42" t="s">
        <v>116</v>
      </c>
      <c r="D42" s="71">
        <v>27</v>
      </c>
      <c r="E42">
        <f t="shared" si="1"/>
        <v>24.498684329915616</v>
      </c>
    </row>
    <row r="43" spans="2:5" x14ac:dyDescent="0.3">
      <c r="B43" t="s">
        <v>117</v>
      </c>
      <c r="C43" t="s">
        <v>118</v>
      </c>
      <c r="D43" s="71">
        <v>27</v>
      </c>
      <c r="E43">
        <f t="shared" si="1"/>
        <v>24.498684329915616</v>
      </c>
    </row>
    <row r="44" spans="2:5" x14ac:dyDescent="0.3">
      <c r="B44" t="s">
        <v>119</v>
      </c>
      <c r="C44" t="s">
        <v>120</v>
      </c>
      <c r="D44" s="71">
        <v>45</v>
      </c>
      <c r="E44">
        <f t="shared" si="1"/>
        <v>40.831140549859356</v>
      </c>
    </row>
    <row r="45" spans="2:5" x14ac:dyDescent="0.3">
      <c r="B45" t="s">
        <v>121</v>
      </c>
      <c r="C45" t="s">
        <v>122</v>
      </c>
      <c r="D45" s="71">
        <v>25</v>
      </c>
      <c r="E45">
        <f t="shared" si="1"/>
        <v>22.683966972144084</v>
      </c>
    </row>
    <row r="46" spans="2:5" x14ac:dyDescent="0.3">
      <c r="B46" t="s">
        <v>126</v>
      </c>
      <c r="C46" t="s">
        <v>127</v>
      </c>
      <c r="D46" s="71">
        <v>32</v>
      </c>
      <c r="E46">
        <f t="shared" si="1"/>
        <v>29.035477724344432</v>
      </c>
    </row>
    <row r="47" spans="2:5" x14ac:dyDescent="0.3">
      <c r="E47">
        <f t="shared" si="1"/>
        <v>0</v>
      </c>
    </row>
    <row r="48" spans="2:5" x14ac:dyDescent="0.3">
      <c r="E48">
        <f t="shared" si="1"/>
        <v>0</v>
      </c>
    </row>
    <row r="49" spans="5:5" x14ac:dyDescent="0.3">
      <c r="E49">
        <f t="shared" si="1"/>
        <v>0</v>
      </c>
    </row>
    <row r="50" spans="5:5" x14ac:dyDescent="0.3">
      <c r="E50">
        <f t="shared" si="1"/>
        <v>0</v>
      </c>
    </row>
    <row r="51" spans="5:5" x14ac:dyDescent="0.3">
      <c r="E51">
        <f t="shared" si="1"/>
        <v>0</v>
      </c>
    </row>
    <row r="52" spans="5:5" x14ac:dyDescent="0.3">
      <c r="E52">
        <f t="shared" si="1"/>
        <v>0</v>
      </c>
    </row>
    <row r="53" spans="5:5" x14ac:dyDescent="0.3">
      <c r="E53">
        <f t="shared" si="1"/>
        <v>0</v>
      </c>
    </row>
    <row r="54" spans="5:5" x14ac:dyDescent="0.3">
      <c r="E54">
        <f t="shared" si="1"/>
        <v>0</v>
      </c>
    </row>
    <row r="55" spans="5:5" x14ac:dyDescent="0.3">
      <c r="E55">
        <f t="shared" si="1"/>
        <v>0</v>
      </c>
    </row>
    <row r="56" spans="5:5" x14ac:dyDescent="0.3">
      <c r="E56">
        <f t="shared" si="1"/>
        <v>0</v>
      </c>
    </row>
    <row r="57" spans="5:5" x14ac:dyDescent="0.3">
      <c r="E57">
        <f t="shared" si="1"/>
        <v>0</v>
      </c>
    </row>
    <row r="58" spans="5:5" x14ac:dyDescent="0.3">
      <c r="E58">
        <f t="shared" si="1"/>
        <v>0</v>
      </c>
    </row>
    <row r="59" spans="5:5" x14ac:dyDescent="0.3">
      <c r="E59">
        <f t="shared" si="1"/>
        <v>0</v>
      </c>
    </row>
    <row r="60" spans="5:5" x14ac:dyDescent="0.3">
      <c r="E60">
        <f t="shared" si="1"/>
        <v>0</v>
      </c>
    </row>
    <row r="61" spans="5:5" x14ac:dyDescent="0.3">
      <c r="E61">
        <f t="shared" si="1"/>
        <v>0</v>
      </c>
    </row>
    <row r="62" spans="5:5" x14ac:dyDescent="0.3">
      <c r="E62">
        <f t="shared" si="1"/>
        <v>0</v>
      </c>
    </row>
    <row r="63" spans="5:5" x14ac:dyDescent="0.3">
      <c r="E63">
        <f t="shared" si="1"/>
        <v>0</v>
      </c>
    </row>
    <row r="64" spans="5:5" x14ac:dyDescent="0.3">
      <c r="E64">
        <f t="shared" si="1"/>
        <v>0</v>
      </c>
    </row>
    <row r="65" spans="5:5" x14ac:dyDescent="0.3">
      <c r="E65">
        <f t="shared" si="1"/>
        <v>0</v>
      </c>
    </row>
    <row r="66" spans="5:5" x14ac:dyDescent="0.3">
      <c r="E66">
        <f t="shared" ref="E66:E97" si="2">D66/1.07/1.03</f>
        <v>0</v>
      </c>
    </row>
    <row r="67" spans="5:5" x14ac:dyDescent="0.3">
      <c r="E67">
        <f t="shared" si="2"/>
        <v>0</v>
      </c>
    </row>
    <row r="68" spans="5:5" x14ac:dyDescent="0.3">
      <c r="E68">
        <f t="shared" si="2"/>
        <v>0</v>
      </c>
    </row>
    <row r="69" spans="5:5" x14ac:dyDescent="0.3">
      <c r="E69">
        <f t="shared" si="2"/>
        <v>0</v>
      </c>
    </row>
    <row r="70" spans="5:5" x14ac:dyDescent="0.3">
      <c r="E70">
        <f t="shared" si="2"/>
        <v>0</v>
      </c>
    </row>
    <row r="71" spans="5:5" x14ac:dyDescent="0.3">
      <c r="E71">
        <f t="shared" si="2"/>
        <v>0</v>
      </c>
    </row>
    <row r="72" spans="5:5" x14ac:dyDescent="0.3">
      <c r="E72">
        <f t="shared" si="2"/>
        <v>0</v>
      </c>
    </row>
    <row r="73" spans="5:5" x14ac:dyDescent="0.3">
      <c r="E73">
        <f t="shared" si="2"/>
        <v>0</v>
      </c>
    </row>
    <row r="74" spans="5:5" x14ac:dyDescent="0.3">
      <c r="E74">
        <f t="shared" si="2"/>
        <v>0</v>
      </c>
    </row>
    <row r="75" spans="5:5" x14ac:dyDescent="0.3">
      <c r="E75">
        <f t="shared" si="2"/>
        <v>0</v>
      </c>
    </row>
    <row r="76" spans="5:5" x14ac:dyDescent="0.3">
      <c r="E76">
        <f t="shared" si="2"/>
        <v>0</v>
      </c>
    </row>
    <row r="77" spans="5:5" x14ac:dyDescent="0.3">
      <c r="E77">
        <f t="shared" si="2"/>
        <v>0</v>
      </c>
    </row>
    <row r="78" spans="5:5" x14ac:dyDescent="0.3">
      <c r="E78">
        <f t="shared" si="2"/>
        <v>0</v>
      </c>
    </row>
    <row r="79" spans="5:5" x14ac:dyDescent="0.3">
      <c r="E79">
        <f t="shared" si="2"/>
        <v>0</v>
      </c>
    </row>
    <row r="80" spans="5:5" x14ac:dyDescent="0.3">
      <c r="E80">
        <f t="shared" si="2"/>
        <v>0</v>
      </c>
    </row>
    <row r="81" spans="5:5" x14ac:dyDescent="0.3">
      <c r="E81">
        <f t="shared" si="2"/>
        <v>0</v>
      </c>
    </row>
    <row r="82" spans="5:5" x14ac:dyDescent="0.3">
      <c r="E82">
        <f t="shared" si="2"/>
        <v>0</v>
      </c>
    </row>
    <row r="83" spans="5:5" x14ac:dyDescent="0.3">
      <c r="E83">
        <f t="shared" si="2"/>
        <v>0</v>
      </c>
    </row>
    <row r="84" spans="5:5" x14ac:dyDescent="0.3">
      <c r="E84">
        <f t="shared" si="2"/>
        <v>0</v>
      </c>
    </row>
    <row r="85" spans="5:5" x14ac:dyDescent="0.3">
      <c r="E85">
        <f t="shared" si="2"/>
        <v>0</v>
      </c>
    </row>
    <row r="86" spans="5:5" x14ac:dyDescent="0.3">
      <c r="E86">
        <f t="shared" si="2"/>
        <v>0</v>
      </c>
    </row>
    <row r="87" spans="5:5" x14ac:dyDescent="0.3">
      <c r="E87">
        <f t="shared" si="2"/>
        <v>0</v>
      </c>
    </row>
    <row r="88" spans="5:5" x14ac:dyDescent="0.3">
      <c r="E88">
        <f t="shared" si="2"/>
        <v>0</v>
      </c>
    </row>
    <row r="89" spans="5:5" x14ac:dyDescent="0.3">
      <c r="E89">
        <f t="shared" si="2"/>
        <v>0</v>
      </c>
    </row>
    <row r="90" spans="5:5" x14ac:dyDescent="0.3">
      <c r="E90">
        <f t="shared" si="2"/>
        <v>0</v>
      </c>
    </row>
    <row r="91" spans="5:5" x14ac:dyDescent="0.3">
      <c r="E91">
        <f t="shared" si="2"/>
        <v>0</v>
      </c>
    </row>
    <row r="92" spans="5:5" x14ac:dyDescent="0.3">
      <c r="E92">
        <f t="shared" si="2"/>
        <v>0</v>
      </c>
    </row>
    <row r="93" spans="5:5" x14ac:dyDescent="0.3">
      <c r="E93">
        <f t="shared" si="2"/>
        <v>0</v>
      </c>
    </row>
    <row r="94" spans="5:5" x14ac:dyDescent="0.3">
      <c r="E94">
        <f t="shared" si="2"/>
        <v>0</v>
      </c>
    </row>
    <row r="95" spans="5:5" x14ac:dyDescent="0.3">
      <c r="E95">
        <f t="shared" si="2"/>
        <v>0</v>
      </c>
    </row>
    <row r="96" spans="5:5" x14ac:dyDescent="0.3">
      <c r="E96">
        <f t="shared" si="2"/>
        <v>0</v>
      </c>
    </row>
    <row r="97" spans="5:5" x14ac:dyDescent="0.3">
      <c r="E97">
        <f t="shared" si="2"/>
        <v>0</v>
      </c>
    </row>
    <row r="98" spans="5:5" x14ac:dyDescent="0.3">
      <c r="E98">
        <f t="shared" ref="E98:E122" si="3">D98/1.07/1.03</f>
        <v>0</v>
      </c>
    </row>
    <row r="99" spans="5:5" x14ac:dyDescent="0.3">
      <c r="E99">
        <f t="shared" si="3"/>
        <v>0</v>
      </c>
    </row>
    <row r="100" spans="5:5" x14ac:dyDescent="0.3">
      <c r="E100">
        <f t="shared" si="3"/>
        <v>0</v>
      </c>
    </row>
    <row r="101" spans="5:5" x14ac:dyDescent="0.3">
      <c r="E101">
        <f t="shared" si="3"/>
        <v>0</v>
      </c>
    </row>
    <row r="102" spans="5:5" x14ac:dyDescent="0.3">
      <c r="E102">
        <f t="shared" si="3"/>
        <v>0</v>
      </c>
    </row>
    <row r="103" spans="5:5" x14ac:dyDescent="0.3">
      <c r="E103">
        <f t="shared" si="3"/>
        <v>0</v>
      </c>
    </row>
    <row r="104" spans="5:5" x14ac:dyDescent="0.3">
      <c r="E104">
        <f t="shared" si="3"/>
        <v>0</v>
      </c>
    </row>
    <row r="105" spans="5:5" x14ac:dyDescent="0.3">
      <c r="E105">
        <f t="shared" si="3"/>
        <v>0</v>
      </c>
    </row>
    <row r="106" spans="5:5" x14ac:dyDescent="0.3">
      <c r="E106">
        <f t="shared" si="3"/>
        <v>0</v>
      </c>
    </row>
    <row r="107" spans="5:5" x14ac:dyDescent="0.3">
      <c r="E107">
        <f t="shared" si="3"/>
        <v>0</v>
      </c>
    </row>
    <row r="108" spans="5:5" x14ac:dyDescent="0.3">
      <c r="E108">
        <f t="shared" si="3"/>
        <v>0</v>
      </c>
    </row>
    <row r="109" spans="5:5" x14ac:dyDescent="0.3">
      <c r="E109">
        <f t="shared" si="3"/>
        <v>0</v>
      </c>
    </row>
    <row r="110" spans="5:5" x14ac:dyDescent="0.3">
      <c r="E110">
        <f t="shared" si="3"/>
        <v>0</v>
      </c>
    </row>
    <row r="111" spans="5:5" x14ac:dyDescent="0.3">
      <c r="E111">
        <f t="shared" si="3"/>
        <v>0</v>
      </c>
    </row>
    <row r="112" spans="5:5" x14ac:dyDescent="0.3">
      <c r="E112">
        <f t="shared" si="3"/>
        <v>0</v>
      </c>
    </row>
    <row r="113" spans="5:5" x14ac:dyDescent="0.3">
      <c r="E113">
        <f t="shared" si="3"/>
        <v>0</v>
      </c>
    </row>
    <row r="114" spans="5:5" x14ac:dyDescent="0.3">
      <c r="E114">
        <f t="shared" si="3"/>
        <v>0</v>
      </c>
    </row>
    <row r="115" spans="5:5" x14ac:dyDescent="0.3">
      <c r="E115">
        <f t="shared" si="3"/>
        <v>0</v>
      </c>
    </row>
    <row r="116" spans="5:5" x14ac:dyDescent="0.3">
      <c r="E116">
        <f t="shared" si="3"/>
        <v>0</v>
      </c>
    </row>
    <row r="117" spans="5:5" x14ac:dyDescent="0.3">
      <c r="E117">
        <f t="shared" si="3"/>
        <v>0</v>
      </c>
    </row>
    <row r="118" spans="5:5" x14ac:dyDescent="0.3">
      <c r="E118">
        <f t="shared" si="3"/>
        <v>0</v>
      </c>
    </row>
    <row r="119" spans="5:5" x14ac:dyDescent="0.3">
      <c r="E119">
        <f t="shared" si="3"/>
        <v>0</v>
      </c>
    </row>
    <row r="120" spans="5:5" x14ac:dyDescent="0.3">
      <c r="E120">
        <f t="shared" si="3"/>
        <v>0</v>
      </c>
    </row>
    <row r="121" spans="5:5" x14ac:dyDescent="0.3">
      <c r="E121">
        <f t="shared" si="3"/>
        <v>0</v>
      </c>
    </row>
    <row r="122" spans="5:5" x14ac:dyDescent="0.3">
      <c r="E122">
        <f t="shared" si="3"/>
        <v>0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C92-6BA9-4B88-B8AB-3ACD152C6585}">
  <dimension ref="B1:D45"/>
  <sheetViews>
    <sheetView topLeftCell="A28" workbookViewId="0">
      <selection activeCell="E36" sqref="E36"/>
    </sheetView>
  </sheetViews>
  <sheetFormatPr defaultColWidth="11.5546875" defaultRowHeight="14.4" x14ac:dyDescent="0.3"/>
  <cols>
    <col min="3" max="3" width="40.109375" customWidth="1"/>
    <col min="4" max="4" width="9" customWidth="1"/>
  </cols>
  <sheetData>
    <row r="1" spans="2:4" ht="18" x14ac:dyDescent="0.3">
      <c r="B1" s="68" t="s">
        <v>83</v>
      </c>
      <c r="C1" s="68" t="s">
        <v>82</v>
      </c>
      <c r="D1" s="70" t="s">
        <v>84</v>
      </c>
    </row>
    <row r="2" spans="2:4" x14ac:dyDescent="0.3">
      <c r="B2" s="73" t="s">
        <v>26</v>
      </c>
      <c r="C2" t="s">
        <v>91</v>
      </c>
      <c r="D2" s="71">
        <v>47</v>
      </c>
    </row>
    <row r="3" spans="2:4" x14ac:dyDescent="0.3">
      <c r="B3" t="s">
        <v>27</v>
      </c>
      <c r="C3" t="s">
        <v>92</v>
      </c>
      <c r="D3" s="71">
        <v>50</v>
      </c>
    </row>
    <row r="4" spans="2:4" x14ac:dyDescent="0.3">
      <c r="B4" t="s">
        <v>28</v>
      </c>
      <c r="C4" t="s">
        <v>29</v>
      </c>
      <c r="D4" s="71">
        <v>50</v>
      </c>
    </row>
    <row r="5" spans="2:4" x14ac:dyDescent="0.3">
      <c r="B5" t="s">
        <v>30</v>
      </c>
      <c r="C5" t="s">
        <v>31</v>
      </c>
      <c r="D5" s="71">
        <v>55</v>
      </c>
    </row>
    <row r="6" spans="2:4" x14ac:dyDescent="0.3">
      <c r="B6" t="s">
        <v>32</v>
      </c>
      <c r="C6" t="s">
        <v>33</v>
      </c>
      <c r="D6" s="71">
        <v>55</v>
      </c>
    </row>
    <row r="7" spans="2:4" x14ac:dyDescent="0.3">
      <c r="B7" t="s">
        <v>34</v>
      </c>
      <c r="C7" t="s">
        <v>35</v>
      </c>
      <c r="D7" s="71">
        <v>65</v>
      </c>
    </row>
    <row r="8" spans="2:4" x14ac:dyDescent="0.3">
      <c r="B8" t="s">
        <v>36</v>
      </c>
      <c r="C8" t="s">
        <v>37</v>
      </c>
      <c r="D8" s="71">
        <v>75</v>
      </c>
    </row>
    <row r="9" spans="2:4" x14ac:dyDescent="0.3">
      <c r="B9" t="s">
        <v>38</v>
      </c>
      <c r="C9" t="s">
        <v>39</v>
      </c>
      <c r="D9" s="71">
        <v>100</v>
      </c>
    </row>
    <row r="10" spans="2:4" x14ac:dyDescent="0.3">
      <c r="B10" t="s">
        <v>40</v>
      </c>
      <c r="C10" t="s">
        <v>41</v>
      </c>
      <c r="D10" s="71">
        <v>110</v>
      </c>
    </row>
    <row r="11" spans="2:4" x14ac:dyDescent="0.3">
      <c r="B11" t="s">
        <v>42</v>
      </c>
      <c r="C11" t="s">
        <v>57</v>
      </c>
      <c r="D11" s="71">
        <v>22</v>
      </c>
    </row>
    <row r="12" spans="2:4" x14ac:dyDescent="0.3">
      <c r="B12" t="s">
        <v>43</v>
      </c>
      <c r="C12" t="s">
        <v>58</v>
      </c>
      <c r="D12" s="71">
        <v>37</v>
      </c>
    </row>
    <row r="13" spans="2:4" x14ac:dyDescent="0.3">
      <c r="B13" t="s">
        <v>44</v>
      </c>
      <c r="C13" t="s">
        <v>59</v>
      </c>
      <c r="D13" s="71">
        <v>47</v>
      </c>
    </row>
    <row r="14" spans="2:4" x14ac:dyDescent="0.3">
      <c r="B14" t="s">
        <v>45</v>
      </c>
      <c r="C14" t="s">
        <v>60</v>
      </c>
      <c r="D14" s="71">
        <v>50</v>
      </c>
    </row>
    <row r="15" spans="2:4" x14ac:dyDescent="0.3">
      <c r="B15" t="s">
        <v>46</v>
      </c>
      <c r="C15" t="s">
        <v>87</v>
      </c>
      <c r="D15" s="71">
        <v>23</v>
      </c>
    </row>
    <row r="16" spans="2:4" x14ac:dyDescent="0.3">
      <c r="B16" t="s">
        <v>47</v>
      </c>
      <c r="C16" t="s">
        <v>86</v>
      </c>
      <c r="D16" s="71">
        <v>27</v>
      </c>
    </row>
    <row r="17" spans="2:4" x14ac:dyDescent="0.3">
      <c r="B17" t="s">
        <v>48</v>
      </c>
      <c r="C17" t="s">
        <v>88</v>
      </c>
      <c r="D17" s="71">
        <v>27</v>
      </c>
    </row>
    <row r="18" spans="2:4" x14ac:dyDescent="0.3">
      <c r="B18" t="s">
        <v>49</v>
      </c>
      <c r="C18" t="s">
        <v>89</v>
      </c>
      <c r="D18" s="71">
        <v>27</v>
      </c>
    </row>
    <row r="19" spans="2:4" x14ac:dyDescent="0.3">
      <c r="B19" t="s">
        <v>50</v>
      </c>
      <c r="C19" t="s">
        <v>61</v>
      </c>
      <c r="D19" s="71">
        <v>25</v>
      </c>
    </row>
    <row r="20" spans="2:4" x14ac:dyDescent="0.3">
      <c r="B20" t="s">
        <v>51</v>
      </c>
      <c r="C20" t="s">
        <v>62</v>
      </c>
      <c r="D20" s="71">
        <v>18</v>
      </c>
    </row>
    <row r="21" spans="2:4" x14ac:dyDescent="0.3">
      <c r="B21" t="s">
        <v>52</v>
      </c>
      <c r="C21" t="s">
        <v>63</v>
      </c>
      <c r="D21" s="71">
        <v>30</v>
      </c>
    </row>
    <row r="22" spans="2:4" x14ac:dyDescent="0.3">
      <c r="B22" t="s">
        <v>53</v>
      </c>
      <c r="C22" t="s">
        <v>64</v>
      </c>
      <c r="D22" s="71">
        <v>18</v>
      </c>
    </row>
    <row r="23" spans="2:4" x14ac:dyDescent="0.3">
      <c r="B23" t="s">
        <v>54</v>
      </c>
      <c r="C23" t="s">
        <v>65</v>
      </c>
      <c r="D23" s="71">
        <v>29</v>
      </c>
    </row>
    <row r="24" spans="2:4" x14ac:dyDescent="0.3">
      <c r="B24" t="s">
        <v>55</v>
      </c>
      <c r="C24" t="s">
        <v>66</v>
      </c>
      <c r="D24" s="71">
        <v>35</v>
      </c>
    </row>
    <row r="25" spans="2:4" x14ac:dyDescent="0.3">
      <c r="B25" t="s">
        <v>56</v>
      </c>
      <c r="C25" t="s">
        <v>67</v>
      </c>
      <c r="D25" s="71">
        <v>40</v>
      </c>
    </row>
    <row r="26" spans="2:4" x14ac:dyDescent="0.3">
      <c r="B26" t="s">
        <v>68</v>
      </c>
      <c r="C26" t="s">
        <v>69</v>
      </c>
      <c r="D26" s="71">
        <v>18</v>
      </c>
    </row>
    <row r="27" spans="2:4" x14ac:dyDescent="0.3">
      <c r="B27" t="s">
        <v>80</v>
      </c>
      <c r="C27" t="s">
        <v>81</v>
      </c>
      <c r="D27" s="71">
        <v>22</v>
      </c>
    </row>
    <row r="28" spans="2:4" x14ac:dyDescent="0.3">
      <c r="B28" t="s">
        <v>70</v>
      </c>
      <c r="C28" t="s">
        <v>75</v>
      </c>
      <c r="D28" s="71">
        <v>25</v>
      </c>
    </row>
    <row r="29" spans="2:4" x14ac:dyDescent="0.3">
      <c r="B29" t="s">
        <v>71</v>
      </c>
      <c r="C29" t="s">
        <v>76</v>
      </c>
      <c r="D29" s="71">
        <v>32</v>
      </c>
    </row>
    <row r="30" spans="2:4" x14ac:dyDescent="0.3">
      <c r="B30" t="s">
        <v>72</v>
      </c>
      <c r="C30" t="s">
        <v>77</v>
      </c>
      <c r="D30" s="71">
        <v>27</v>
      </c>
    </row>
    <row r="31" spans="2:4" x14ac:dyDescent="0.3">
      <c r="B31" t="s">
        <v>73</v>
      </c>
      <c r="C31" t="s">
        <v>78</v>
      </c>
      <c r="D31" s="71">
        <v>35</v>
      </c>
    </row>
    <row r="32" spans="2:4" x14ac:dyDescent="0.3">
      <c r="B32" t="s">
        <v>74</v>
      </c>
      <c r="C32" t="s">
        <v>79</v>
      </c>
      <c r="D32" s="71">
        <v>10</v>
      </c>
    </row>
    <row r="33" spans="2:4" x14ac:dyDescent="0.3">
      <c r="B33" t="s">
        <v>103</v>
      </c>
      <c r="C33" t="s">
        <v>104</v>
      </c>
      <c r="D33" s="71">
        <v>27</v>
      </c>
    </row>
    <row r="34" spans="2:4" x14ac:dyDescent="0.3">
      <c r="B34" t="s">
        <v>123</v>
      </c>
      <c r="C34" t="s">
        <v>98</v>
      </c>
      <c r="D34" s="71">
        <v>45</v>
      </c>
    </row>
    <row r="35" spans="2:4" x14ac:dyDescent="0.3">
      <c r="B35" t="s">
        <v>124</v>
      </c>
      <c r="C35" t="s">
        <v>99</v>
      </c>
      <c r="D35" s="71">
        <v>50</v>
      </c>
    </row>
    <row r="36" spans="2:4" x14ac:dyDescent="0.3">
      <c r="B36" t="s">
        <v>101</v>
      </c>
      <c r="C36" t="s">
        <v>102</v>
      </c>
      <c r="D36" s="71">
        <v>8</v>
      </c>
    </row>
    <row r="37" spans="2:4" x14ac:dyDescent="0.3">
      <c r="B37" t="s">
        <v>105</v>
      </c>
      <c r="C37" t="s">
        <v>106</v>
      </c>
      <c r="D37" s="71">
        <v>55</v>
      </c>
    </row>
    <row r="38" spans="2:4" x14ac:dyDescent="0.3">
      <c r="B38" t="s">
        <v>108</v>
      </c>
      <c r="C38" t="s">
        <v>107</v>
      </c>
      <c r="D38" s="71">
        <v>50</v>
      </c>
    </row>
    <row r="39" spans="2:4" x14ac:dyDescent="0.3">
      <c r="B39" t="s">
        <v>109</v>
      </c>
      <c r="C39" t="s">
        <v>110</v>
      </c>
      <c r="D39" s="71">
        <v>55</v>
      </c>
    </row>
    <row r="40" spans="2:4" x14ac:dyDescent="0.3">
      <c r="B40" t="s">
        <v>112</v>
      </c>
      <c r="C40" t="s">
        <v>111</v>
      </c>
      <c r="D40" s="71">
        <v>50</v>
      </c>
    </row>
    <row r="41" spans="2:4" x14ac:dyDescent="0.3">
      <c r="B41" t="s">
        <v>113</v>
      </c>
      <c r="C41" t="s">
        <v>114</v>
      </c>
      <c r="D41" s="71">
        <v>27</v>
      </c>
    </row>
    <row r="42" spans="2:4" x14ac:dyDescent="0.3">
      <c r="B42" t="s">
        <v>115</v>
      </c>
      <c r="C42" t="s">
        <v>116</v>
      </c>
      <c r="D42" s="71">
        <v>27</v>
      </c>
    </row>
    <row r="43" spans="2:4" x14ac:dyDescent="0.3">
      <c r="B43" t="s">
        <v>117</v>
      </c>
      <c r="C43" t="s">
        <v>118</v>
      </c>
      <c r="D43" s="71">
        <v>27</v>
      </c>
    </row>
    <row r="44" spans="2:4" x14ac:dyDescent="0.3">
      <c r="B44" t="s">
        <v>119</v>
      </c>
      <c r="C44" t="s">
        <v>120</v>
      </c>
      <c r="D44" s="71">
        <v>45</v>
      </c>
    </row>
    <row r="45" spans="2:4" x14ac:dyDescent="0.3">
      <c r="B45" t="s">
        <v>121</v>
      </c>
      <c r="C45" t="s">
        <v>122</v>
      </c>
      <c r="D45" s="71">
        <v>25</v>
      </c>
    </row>
  </sheetData>
  <pageMargins left="0.7" right="0.7" top="0.75" bottom="0.75" header="0.3" footer="0.3"/>
  <pageSetup paperSize="9" fitToWidth="0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Sami Zribi</dc:creator>
  <cp:lastModifiedBy>Ahmed Abida</cp:lastModifiedBy>
  <cp:lastPrinted>2022-04-10T13:28:37Z</cp:lastPrinted>
  <dcterms:created xsi:type="dcterms:W3CDTF">2022-02-11T16:25:57Z</dcterms:created>
  <dcterms:modified xsi:type="dcterms:W3CDTF">2024-01-28T19:40:18Z</dcterms:modified>
</cp:coreProperties>
</file>