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\master_tilburg\dss\block1\data_mining\practice\notebook\"/>
    </mc:Choice>
  </mc:AlternateContent>
  <xr:revisionPtr revIDLastSave="0" documentId="13_ncr:1_{CBD0ABAB-750B-4D26-ADBB-A75349B556C6}" xr6:coauthVersionLast="47" xr6:coauthVersionMax="47" xr10:uidLastSave="{00000000-0000-0000-0000-000000000000}"/>
  <bookViews>
    <workbookView xWindow="-108" yWindow="-108" windowWidth="23256" windowHeight="12720" activeTab="4" xr2:uid="{00000000-000D-0000-FFFF-FFFF00000000}"/>
  </bookViews>
  <sheets>
    <sheet name="pearson4" sheetId="1" r:id="rId1"/>
    <sheet name="regression" sheetId="2" r:id="rId2"/>
    <sheet name="fitting regression" sheetId="3" r:id="rId3"/>
    <sheet name="eval" sheetId="4" r:id="rId4"/>
    <sheet name="distanc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5" l="1"/>
  <c r="B8" i="5"/>
  <c r="B7" i="5"/>
  <c r="B6" i="5"/>
  <c r="F2" i="4"/>
  <c r="E2" i="4"/>
  <c r="D2" i="4"/>
  <c r="C2" i="4"/>
  <c r="G2" i="3"/>
  <c r="F2" i="3"/>
  <c r="E2" i="3"/>
  <c r="D2" i="3"/>
  <c r="C2" i="3"/>
  <c r="B7" i="2"/>
  <c r="B6" i="2"/>
  <c r="B5" i="2"/>
  <c r="D4" i="1"/>
  <c r="H4" i="1" s="1"/>
  <c r="C4" i="1"/>
  <c r="E4" i="1" s="1"/>
  <c r="D3" i="1"/>
  <c r="H3" i="1" s="1"/>
  <c r="D2" i="1"/>
  <c r="H2" i="1" s="1"/>
  <c r="C3" i="1"/>
  <c r="G3" i="1" s="1"/>
  <c r="C2" i="1"/>
  <c r="E2" i="1" s="1"/>
  <c r="G4" i="1" l="1"/>
  <c r="F4" i="1"/>
  <c r="I4" i="1" s="1"/>
  <c r="F3" i="1"/>
  <c r="F2" i="1"/>
  <c r="I2" i="1" s="1"/>
  <c r="E3" i="1"/>
  <c r="G2" i="1"/>
  <c r="H7" i="1" s="1"/>
  <c r="I3" i="1" l="1"/>
  <c r="H6" i="1" s="1"/>
  <c r="H8" i="1" s="1"/>
</calcChain>
</file>

<file path=xl/sharedStrings.xml><?xml version="1.0" encoding="utf-8"?>
<sst xmlns="http://schemas.openxmlformats.org/spreadsheetml/2006/main" count="42" uniqueCount="32">
  <si>
    <t>x</t>
  </si>
  <si>
    <t>y</t>
  </si>
  <si>
    <t>x_bar</t>
  </si>
  <si>
    <t>y_bar</t>
  </si>
  <si>
    <t>x-x_bar</t>
  </si>
  <si>
    <t>y-y_bar</t>
  </si>
  <si>
    <t>x-x_bar_sq</t>
  </si>
  <si>
    <t>y-y_bar_sq</t>
  </si>
  <si>
    <t>denominator</t>
  </si>
  <si>
    <t xml:space="preserve">result </t>
  </si>
  <si>
    <t>xy numerator</t>
  </si>
  <si>
    <t>numerator</t>
  </si>
  <si>
    <t>x1</t>
  </si>
  <si>
    <t>x2</t>
  </si>
  <si>
    <t>x3</t>
  </si>
  <si>
    <t>y1</t>
  </si>
  <si>
    <t>y2</t>
  </si>
  <si>
    <t>y3</t>
  </si>
  <si>
    <t>b1</t>
  </si>
  <si>
    <t>b0</t>
  </si>
  <si>
    <t>119 = b0 + 1*5</t>
  </si>
  <si>
    <t>b0 = 114</t>
  </si>
  <si>
    <t>y^</t>
  </si>
  <si>
    <t>MAE</t>
  </si>
  <si>
    <t>MSE</t>
  </si>
  <si>
    <t>RMSE</t>
  </si>
  <si>
    <t>R square</t>
  </si>
  <si>
    <t>x4</t>
  </si>
  <si>
    <t>Euc Dist</t>
  </si>
  <si>
    <t>Man Dist</t>
  </si>
  <si>
    <t>Mink Dist</t>
  </si>
  <si>
    <t>Coss simm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</si>
</sst>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7620</xdr:colOff>
      <xdr:row>2</xdr:row>
      <xdr:rowOff>45720</xdr:rowOff>
    </xdr:from>
    <xdr:to>
      <xdr:col>18</xdr:col>
      <xdr:colOff>549944</xdr:colOff>
      <xdr:row>8</xdr:row>
      <xdr:rowOff>167488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0BF199-5006-45E3-8E1B-231978C84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8380" y="411480"/>
          <a:ext cx="4809524" cy="12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workbookViewId="0">
      <selection activeCell="G7" sqref="G7"/>
    </sheetView>
  </sheetViews>
  <sheetFormatPr defaultRowHeight="14.4" x14ac:dyDescent="0.3"/>
  <cols>
    <col min="1" max="1" width="4.109375" style="1" customWidth="1"/>
    <col min="2" max="2" width="4.5546875" style="1" customWidth="1"/>
    <col min="7" max="7" width="14.33203125" bestFit="1" customWidth="1"/>
    <col min="8" max="8" width="9.88671875" bestFit="1" customWidth="1"/>
    <col min="9" max="9" width="14.33203125" bestFit="1" customWidth="1"/>
  </cols>
  <sheetData>
    <row r="1" spans="1:9" x14ac:dyDescent="0.3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</row>
    <row r="2" spans="1:9" x14ac:dyDescent="0.3">
      <c r="A2" s="1">
        <v>5</v>
      </c>
      <c r="B2" s="1">
        <v>6</v>
      </c>
      <c r="C2">
        <f>AVERAGE($A$2:$A$4)</f>
        <v>3</v>
      </c>
      <c r="D2">
        <f>AVERAGE($B$2:$B$4)</f>
        <v>4</v>
      </c>
      <c r="E2">
        <f>A2-C2</f>
        <v>2</v>
      </c>
      <c r="F2">
        <f>B2-D2</f>
        <v>2</v>
      </c>
      <c r="G2">
        <f>POWER(A2-C2,2)</f>
        <v>4</v>
      </c>
      <c r="H2">
        <f>POWER(B2-D2,2)</f>
        <v>4</v>
      </c>
      <c r="I2">
        <f>E2*F2</f>
        <v>4</v>
      </c>
    </row>
    <row r="3" spans="1:9" x14ac:dyDescent="0.3">
      <c r="A3" s="1">
        <v>3</v>
      </c>
      <c r="B3" s="1">
        <v>4</v>
      </c>
      <c r="C3">
        <f t="shared" ref="C3:C4" si="0">AVERAGE($A$2:$A$4)</f>
        <v>3</v>
      </c>
      <c r="D3">
        <f t="shared" ref="D3:D4" si="1">AVERAGE($B$2:$B$4)</f>
        <v>4</v>
      </c>
      <c r="E3">
        <f t="shared" ref="E3:E4" si="2">A3-C3</f>
        <v>0</v>
      </c>
      <c r="F3">
        <f t="shared" ref="F3:F4" si="3">B3-D3</f>
        <v>0</v>
      </c>
      <c r="G3">
        <f t="shared" ref="G3:H4" si="4">POWER(A3-C3,2)</f>
        <v>0</v>
      </c>
      <c r="H3">
        <f t="shared" si="4"/>
        <v>0</v>
      </c>
      <c r="I3">
        <f t="shared" ref="I3:I4" si="5">E3*F3</f>
        <v>0</v>
      </c>
    </row>
    <row r="4" spans="1:9" x14ac:dyDescent="0.3">
      <c r="A4" s="1">
        <v>1</v>
      </c>
      <c r="B4" s="1">
        <v>2</v>
      </c>
      <c r="C4">
        <f t="shared" si="0"/>
        <v>3</v>
      </c>
      <c r="D4">
        <f t="shared" si="1"/>
        <v>4</v>
      </c>
      <c r="E4">
        <f t="shared" si="2"/>
        <v>-2</v>
      </c>
      <c r="F4">
        <f t="shared" si="3"/>
        <v>-2</v>
      </c>
      <c r="G4">
        <f t="shared" si="4"/>
        <v>4</v>
      </c>
      <c r="H4">
        <f t="shared" si="4"/>
        <v>4</v>
      </c>
      <c r="I4">
        <f t="shared" si="5"/>
        <v>4</v>
      </c>
    </row>
    <row r="6" spans="1:9" x14ac:dyDescent="0.3">
      <c r="G6" t="s">
        <v>11</v>
      </c>
      <c r="H6">
        <f>SUM(I2:I4)</f>
        <v>8</v>
      </c>
    </row>
    <row r="7" spans="1:9" x14ac:dyDescent="0.3">
      <c r="G7" t="s">
        <v>8</v>
      </c>
      <c r="H7">
        <f>SQRT(SUM(G2:G4))*SQRT(SUM(H2:H4))</f>
        <v>8.0000000000000018</v>
      </c>
    </row>
    <row r="8" spans="1:9" x14ac:dyDescent="0.3">
      <c r="G8" t="s">
        <v>9</v>
      </c>
      <c r="H8">
        <f>H6/H7</f>
        <v>0.99999999999999978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D10" sqref="D10"/>
    </sheetView>
  </sheetViews>
  <sheetFormatPr defaultRowHeight="14.4" x14ac:dyDescent="0.3"/>
  <sheetData>
    <row r="1" spans="1:3" x14ac:dyDescent="0.3">
      <c r="A1" t="s">
        <v>12</v>
      </c>
      <c r="B1" t="s">
        <v>13</v>
      </c>
      <c r="C1" t="s">
        <v>14</v>
      </c>
    </row>
    <row r="2" spans="1:3" x14ac:dyDescent="0.3">
      <c r="A2">
        <v>5</v>
      </c>
      <c r="B2">
        <v>20</v>
      </c>
      <c r="C2">
        <v>30</v>
      </c>
    </row>
    <row r="3" spans="1:3" x14ac:dyDescent="0.3">
      <c r="A3">
        <v>7</v>
      </c>
      <c r="B3">
        <v>19</v>
      </c>
      <c r="C3">
        <v>25</v>
      </c>
    </row>
    <row r="5" spans="1:3" x14ac:dyDescent="0.3">
      <c r="A5" t="s">
        <v>15</v>
      </c>
      <c r="B5">
        <f>2 + 0.5*A2</f>
        <v>4.5</v>
      </c>
    </row>
    <row r="6" spans="1:3" x14ac:dyDescent="0.3">
      <c r="A6" t="s">
        <v>16</v>
      </c>
      <c r="B6">
        <f>2 + 0.5*A2 + 0.7 *B2 + 0.9 * C2</f>
        <v>45.5</v>
      </c>
    </row>
    <row r="7" spans="1:3" x14ac:dyDescent="0.3">
      <c r="A7" t="s">
        <v>17</v>
      </c>
      <c r="B7">
        <f>4 + 0.5*A2 + 0.7 *B2 + 0.9 * C2</f>
        <v>47.5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workbookViewId="0">
      <selection activeCell="H4" sqref="H4"/>
    </sheetView>
  </sheetViews>
  <sheetFormatPr defaultRowHeight="14.4" x14ac:dyDescent="0.3"/>
  <cols>
    <col min="5" max="5" width="9.6640625" bestFit="1" customWidth="1"/>
    <col min="6" max="6" width="11.5546875" bestFit="1" customWidth="1"/>
    <col min="8" max="8" width="11.77734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8</v>
      </c>
      <c r="G1" t="s">
        <v>18</v>
      </c>
      <c r="H1" t="s">
        <v>19</v>
      </c>
    </row>
    <row r="2" spans="1:8" x14ac:dyDescent="0.3">
      <c r="A2">
        <v>5</v>
      </c>
      <c r="B2">
        <v>119</v>
      </c>
      <c r="C2">
        <f>AVERAGE(A2:A3)</f>
        <v>6</v>
      </c>
      <c r="D2">
        <f>AVERAGE(B2:B3)</f>
        <v>120</v>
      </c>
      <c r="E2">
        <f>(A2-C2)*(B2-D2) + (A3-C2)*(B3-D2)</f>
        <v>2</v>
      </c>
      <c r="F2">
        <f>POWER((A3-C2),2) +POWER((A2-C2),2)</f>
        <v>2</v>
      </c>
      <c r="G2">
        <f>E2/F2</f>
        <v>1</v>
      </c>
      <c r="H2" t="s">
        <v>20</v>
      </c>
    </row>
    <row r="3" spans="1:8" x14ac:dyDescent="0.3">
      <c r="A3">
        <v>7</v>
      </c>
      <c r="B3">
        <v>121</v>
      </c>
      <c r="H3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"/>
  <sheetViews>
    <sheetView workbookViewId="0">
      <selection activeCell="C2" sqref="C2"/>
    </sheetView>
  </sheetViews>
  <sheetFormatPr defaultRowHeight="14.4" x14ac:dyDescent="0.3"/>
  <sheetData>
    <row r="1" spans="1:6" x14ac:dyDescent="0.3">
      <c r="A1" t="s">
        <v>1</v>
      </c>
      <c r="B1" t="s">
        <v>22</v>
      </c>
      <c r="C1" t="s">
        <v>23</v>
      </c>
      <c r="D1" t="s">
        <v>25</v>
      </c>
      <c r="E1" t="s">
        <v>24</v>
      </c>
      <c r="F1" t="s">
        <v>26</v>
      </c>
    </row>
    <row r="2" spans="1:6" x14ac:dyDescent="0.3">
      <c r="A2">
        <v>8</v>
      </c>
      <c r="B2">
        <v>4</v>
      </c>
      <c r="C2">
        <f xml:space="preserve"> SUM(ABS(A2-B2) +ABS(A3-B3) + ABS(A4-B4))/COUNT(A:A)</f>
        <v>1.6666666666666667</v>
      </c>
      <c r="D2">
        <f>SQRT(SUM((A2-B2)^2 +(A3-B3)^2 + (A4 -B4)^2)/COUNT(A:A))</f>
        <v>2.3804761428476167</v>
      </c>
      <c r="E2">
        <f>SUM((A2-B2)^2 +(A3-B3)^2 + (A4 -B4)^2)/COUNT(A:A)</f>
        <v>5.666666666666667</v>
      </c>
      <c r="F2">
        <f>1-((A2-B2)^2+(A3-B3)^2+(A4-B4)^2)/  ( (A2-AVERAGE(A1:A4))^2 + (A3-AVERAGE(A1:A4))^2 +(A4-AVERAGE(A1:A4))^2 )</f>
        <v>0.34615384615384615</v>
      </c>
    </row>
    <row r="3" spans="1:6" x14ac:dyDescent="0.3">
      <c r="A3">
        <v>3</v>
      </c>
      <c r="B3">
        <v>3</v>
      </c>
    </row>
    <row r="4" spans="1:6" x14ac:dyDescent="0.3">
      <c r="A4">
        <v>1</v>
      </c>
      <c r="B4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D5B43-E25D-4809-9547-C894E5D1C87E}">
  <dimension ref="A1:C9"/>
  <sheetViews>
    <sheetView tabSelected="1" workbookViewId="0">
      <selection activeCell="G9" sqref="G9"/>
    </sheetView>
  </sheetViews>
  <sheetFormatPr defaultRowHeight="14.4" x14ac:dyDescent="0.3"/>
  <cols>
    <col min="1" max="1" width="9.5546875" bestFit="1" customWidth="1"/>
  </cols>
  <sheetData>
    <row r="1" spans="1:3" x14ac:dyDescent="0.3">
      <c r="A1" t="s">
        <v>12</v>
      </c>
      <c r="B1">
        <v>6.6</v>
      </c>
      <c r="C1">
        <v>6.2</v>
      </c>
    </row>
    <row r="2" spans="1:3" x14ac:dyDescent="0.3">
      <c r="A2" t="s">
        <v>13</v>
      </c>
      <c r="B2">
        <v>9.6999999999999993</v>
      </c>
      <c r="C2">
        <v>9.9</v>
      </c>
    </row>
    <row r="3" spans="1:3" x14ac:dyDescent="0.3">
      <c r="A3" t="s">
        <v>14</v>
      </c>
      <c r="B3">
        <v>1.3</v>
      </c>
      <c r="C3">
        <v>2.7</v>
      </c>
    </row>
    <row r="4" spans="1:3" x14ac:dyDescent="0.3">
      <c r="A4" t="s">
        <v>27</v>
      </c>
      <c r="B4">
        <v>1.3</v>
      </c>
      <c r="C4">
        <v>1.3</v>
      </c>
    </row>
    <row r="6" spans="1:3" x14ac:dyDescent="0.3">
      <c r="A6" t="s">
        <v>28</v>
      </c>
      <c r="B6">
        <f xml:space="preserve"> SQRT((B1-B4)^2 + (C1-C4)^2)</f>
        <v>7.2180329730474364</v>
      </c>
    </row>
    <row r="7" spans="1:3" x14ac:dyDescent="0.3">
      <c r="A7" t="s">
        <v>29</v>
      </c>
      <c r="B7">
        <f xml:space="preserve"> ABS(B1-B2) + ABS(C1-C2)</f>
        <v>6.8</v>
      </c>
    </row>
    <row r="8" spans="1:3" x14ac:dyDescent="0.3">
      <c r="A8" t="s">
        <v>30</v>
      </c>
      <c r="B8">
        <f xml:space="preserve"> ((B1-B4)^2 + (C1-C4)^2)^0.5</f>
        <v>7.2180329730474364</v>
      </c>
    </row>
    <row r="9" spans="1:3" x14ac:dyDescent="0.3">
      <c r="A9" t="s">
        <v>31</v>
      </c>
      <c r="B9">
        <f xml:space="preserve"> ((B2*B3) + (C2*C3)) / (SQRT((B2*B2) + (C2*C2)) * SQRT((B3*B3) + (C3*C3)))</f>
        <v>0.94717996860741105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pearson4</vt:lpstr>
      <vt:lpstr>regression</vt:lpstr>
      <vt:lpstr>fitting regression</vt:lpstr>
      <vt:lpstr>eval</vt:lpstr>
      <vt:lpstr>distance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adama</dc:creator>
  <cp:lastModifiedBy>adama</cp:lastModifiedBy>
  <dcterms:created xsi:type="dcterms:W3CDTF">2021-09-30T15:33:30Z</dcterms:created>
  <dcterms:modified xsi:type="dcterms:W3CDTF">2021-10-10T08:05:48Z</dcterms:modified>
</cp:coreProperties>
</file>