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945" windowWidth="14805" windowHeight="7170" tabRatio="869" activeTab="1"/>
  </bookViews>
  <sheets>
    <sheet name="SUMMER 2017 CO2G " sheetId="18" r:id="rId1"/>
    <sheet name="SUMMER 2018 CO4G" sheetId="16" r:id="rId2"/>
    <sheet name="SUMMER 2018 CO6G" sheetId="1" r:id="rId3"/>
    <sheet name="D8 CO64G summer 2018 (2)" sheetId="23" r:id="rId4"/>
    <sheet name="D8 CO6G summer 2018" sheetId="2" r:id="rId5"/>
    <sheet name="CO2G4G6G" sheetId="3" r:id="rId6"/>
    <sheet name="UPDATED RESULT " sheetId="21" r:id="rId7"/>
    <sheet name="Sheet5" sheetId="6" r:id="rId8"/>
    <sheet name="Sheet7" sheetId="8" r:id="rId9"/>
    <sheet name="Sheet1" sheetId="9" r:id="rId10"/>
    <sheet name="D8 CO4G Summer 2018" sheetId="10" r:id="rId11"/>
    <sheet name="CO 6G bAR GRAPH" sheetId="11" r:id="rId12"/>
    <sheet name="SUMMER 2018 co4G BAR GRAPG" sheetId="12" r:id="rId13"/>
    <sheet name="D9 Summer2018 4 AND 3" sheetId="13" r:id="rId14"/>
    <sheet name="D9 Summer2018 CO3I" sheetId="22" r:id="rId15"/>
    <sheet name="D9 Summer 2018 6 AND 5 " sheetId="14" r:id="rId16"/>
    <sheet name="Sheet2" sheetId="15" r:id="rId17"/>
    <sheet name="Sheet3" sheetId="19" r:id="rId18"/>
    <sheet name="Sheet4" sheetId="20" r:id="rId19"/>
    <sheet name="Sheet6" sheetId="24" r:id="rId20"/>
  </sheets>
  <definedNames>
    <definedName name="_xlnm._FilterDatabase" localSheetId="5" hidden="1">CO2G4G6G!$L$1:$L$82</definedName>
    <definedName name="_xlnm._FilterDatabase" localSheetId="17" hidden="1">Sheet3!$A$1:$A$74</definedName>
    <definedName name="_xlnm._FilterDatabase" localSheetId="0" hidden="1">'SUMMER 2017 CO2G '!$J$1:$J$135</definedName>
    <definedName name="_xlnm.Print_Area" localSheetId="11">'CO 6G bAR GRAPH'!$A$1:$J$23</definedName>
    <definedName name="_xlnm.Print_Area" localSheetId="10">'D8 CO4G Summer 2018'!$A$1:$J$30</definedName>
    <definedName name="_xlnm.Print_Area" localSheetId="3">'D8 CO64G summer 2018 (2)'!$A$1:$J$27</definedName>
    <definedName name="_xlnm.Print_Area" localSheetId="4">'D8 CO6G summer 2018'!$A$1:$J$24</definedName>
    <definedName name="_xlnm.Print_Area" localSheetId="15">'D9 Summer 2018 6 AND 5 '!$A$1:$J$30</definedName>
    <definedName name="_xlnm.Print_Area" localSheetId="13">'D9 Summer2018 4 AND 3'!$A$1:$J$35</definedName>
    <definedName name="_xlnm.Print_Area" localSheetId="14">'D9 Summer2018 CO3I'!$A$1:$J$23</definedName>
    <definedName name="_xlnm.Print_Area" localSheetId="9">Sheet1!$A$1:$L$32</definedName>
    <definedName name="_xlnm.Print_Area" localSheetId="7">Sheet5!$A$2:$L$35</definedName>
    <definedName name="_xlnm.Print_Area" localSheetId="19">Sheet6!$A$1:$F$26</definedName>
    <definedName name="_xlnm.Print_Area" localSheetId="1">'SUMMER 2018 CO4G'!$B$1:$Y$74</definedName>
    <definedName name="_xlnm.Print_Area" localSheetId="12">'SUMMER 2018 co4G BAR GRAPG'!$A$1:$K$25</definedName>
    <definedName name="_xlnm.Print_Area" localSheetId="2">'SUMMER 2018 CO6G'!$A$1:$X$70</definedName>
    <definedName name="_xlnm.Print_Area" localSheetId="6">'UPDATED RESULT '!$A$2:$L$25</definedName>
  </definedNames>
  <calcPr calcId="124519"/>
</workbook>
</file>

<file path=xl/calcChain.xml><?xml version="1.0" encoding="utf-8"?>
<calcChain xmlns="http://schemas.openxmlformats.org/spreadsheetml/2006/main">
  <c r="I9" i="23"/>
  <c r="I20"/>
  <c r="I17"/>
  <c r="J24"/>
  <c r="I24"/>
  <c r="J23"/>
  <c r="I23"/>
  <c r="J22"/>
  <c r="I22"/>
  <c r="J21"/>
  <c r="I21"/>
  <c r="I19"/>
  <c r="J18"/>
  <c r="I18"/>
  <c r="J16"/>
  <c r="I16"/>
  <c r="J15"/>
  <c r="I15"/>
  <c r="J14"/>
  <c r="I14"/>
  <c r="J13"/>
  <c r="I13"/>
  <c r="J12"/>
  <c r="I12"/>
  <c r="J11"/>
  <c r="I11"/>
  <c r="J10"/>
  <c r="I10"/>
  <c r="J8"/>
  <c r="I8"/>
  <c r="I23" i="13" l="1"/>
  <c r="I24"/>
  <c r="I25"/>
  <c r="I26"/>
  <c r="I27"/>
  <c r="I28"/>
  <c r="I29"/>
  <c r="I30"/>
  <c r="I31"/>
  <c r="I22"/>
  <c r="I10" i="22"/>
  <c r="I11"/>
  <c r="I12"/>
  <c r="I13"/>
  <c r="I14"/>
  <c r="I15"/>
  <c r="I16"/>
  <c r="I17"/>
  <c r="I18"/>
  <c r="I19"/>
  <c r="I11" i="13" l="1"/>
  <c r="I12"/>
  <c r="I13"/>
  <c r="I14"/>
  <c r="I15"/>
  <c r="I16"/>
  <c r="I17"/>
  <c r="I18"/>
  <c r="I19"/>
  <c r="I10"/>
  <c r="I10" i="14"/>
  <c r="E16" i="6" l="1"/>
  <c r="E17"/>
  <c r="E15"/>
  <c r="J9" i="2"/>
  <c r="J10"/>
  <c r="J11"/>
  <c r="J12"/>
  <c r="J13"/>
  <c r="J14"/>
  <c r="J15"/>
  <c r="J16"/>
  <c r="J17"/>
  <c r="J18"/>
  <c r="J19"/>
  <c r="J20"/>
  <c r="J21"/>
  <c r="J8"/>
  <c r="W67" i="16" l="1"/>
  <c r="W71"/>
  <c r="W56" l="1"/>
  <c r="X56" s="1"/>
  <c r="W37"/>
  <c r="X37" s="1"/>
  <c r="W34"/>
  <c r="W19"/>
  <c r="X19" s="1"/>
  <c r="W7"/>
  <c r="X7" s="1"/>
  <c r="W6"/>
  <c r="X6" s="1"/>
  <c r="W5"/>
  <c r="X5" s="1"/>
  <c r="W24"/>
  <c r="X24" s="1"/>
  <c r="W46"/>
  <c r="X46" s="1"/>
  <c r="W23"/>
  <c r="X23" s="1"/>
  <c r="W16"/>
  <c r="X16" s="1"/>
  <c r="W61"/>
  <c r="X61" s="1"/>
  <c r="W20"/>
  <c r="X20" s="1"/>
  <c r="W9"/>
  <c r="X9" s="1"/>
  <c r="W40"/>
  <c r="X40" s="1"/>
  <c r="W17"/>
  <c r="X17" s="1"/>
  <c r="W32"/>
  <c r="X32" s="1"/>
  <c r="W10"/>
  <c r="X10" s="1"/>
  <c r="W11"/>
  <c r="X11" s="1"/>
  <c r="W12"/>
  <c r="X12" s="1"/>
  <c r="W15"/>
  <c r="X15" s="1"/>
  <c r="W22"/>
  <c r="X22" s="1"/>
  <c r="W25"/>
  <c r="X25" s="1"/>
  <c r="W26"/>
  <c r="X26" s="1"/>
  <c r="W8"/>
  <c r="X8" s="1"/>
  <c r="W27"/>
  <c r="X27" s="1"/>
  <c r="W28"/>
  <c r="X28" s="1"/>
  <c r="W31"/>
  <c r="X31" s="1"/>
  <c r="W33"/>
  <c r="X33" s="1"/>
  <c r="W35"/>
  <c r="X35" s="1"/>
  <c r="W36"/>
  <c r="X36" s="1"/>
  <c r="W38"/>
  <c r="X38" s="1"/>
  <c r="W39"/>
  <c r="X39" s="1"/>
  <c r="W41"/>
  <c r="X41" s="1"/>
  <c r="W43"/>
  <c r="X43" s="1"/>
  <c r="W45"/>
  <c r="X45" s="1"/>
  <c r="W44"/>
  <c r="X44" s="1"/>
  <c r="W47"/>
  <c r="X47" s="1"/>
  <c r="W48"/>
  <c r="X48" s="1"/>
  <c r="W49"/>
  <c r="X49" s="1"/>
  <c r="W50"/>
  <c r="X50" s="1"/>
  <c r="W51"/>
  <c r="X51" s="1"/>
  <c r="W52"/>
  <c r="X52" s="1"/>
  <c r="W53"/>
  <c r="X53" s="1"/>
  <c r="W54"/>
  <c r="X54" s="1"/>
  <c r="W57"/>
  <c r="X57" s="1"/>
  <c r="W58"/>
  <c r="X58" s="1"/>
  <c r="W62"/>
  <c r="X62" s="1"/>
  <c r="W63"/>
  <c r="X63" s="1"/>
  <c r="W64"/>
  <c r="X64" s="1"/>
  <c r="W65"/>
  <c r="X65" s="1"/>
  <c r="W18"/>
  <c r="X18" s="1"/>
  <c r="W29"/>
  <c r="X29" s="1"/>
  <c r="W14"/>
  <c r="X14" s="1"/>
  <c r="W60"/>
  <c r="X60" s="1"/>
  <c r="W21"/>
  <c r="X21" s="1"/>
  <c r="W55"/>
  <c r="X55" s="1"/>
  <c r="W59"/>
  <c r="X59" s="1"/>
  <c r="W30"/>
  <c r="X30" s="1"/>
  <c r="W42"/>
  <c r="X42" s="1"/>
  <c r="W68"/>
  <c r="X68" s="1"/>
  <c r="W73"/>
  <c r="X73" s="1"/>
  <c r="W70"/>
  <c r="X70" s="1"/>
  <c r="W66"/>
  <c r="X66" s="1"/>
  <c r="W72"/>
  <c r="X72" s="1"/>
  <c r="X67"/>
  <c r="X71"/>
  <c r="W69"/>
  <c r="X69" s="1"/>
  <c r="W13"/>
  <c r="X13" s="1"/>
  <c r="W74"/>
  <c r="X74" s="1"/>
  <c r="X38" i="1" l="1"/>
  <c r="T40" l="1"/>
  <c r="T38"/>
  <c r="T36"/>
  <c r="X19" l="1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5"/>
  <c r="X6"/>
  <c r="X7"/>
  <c r="X8"/>
  <c r="X9"/>
  <c r="X10"/>
  <c r="X11"/>
  <c r="X12"/>
  <c r="X13"/>
  <c r="X14"/>
  <c r="X15"/>
  <c r="X16"/>
  <c r="X17"/>
  <c r="X18"/>
  <c r="U18"/>
  <c r="T19" l="1"/>
  <c r="U19" s="1"/>
  <c r="T20"/>
  <c r="U20" s="1"/>
  <c r="T21"/>
  <c r="U21" s="1"/>
  <c r="T22"/>
  <c r="U22" s="1"/>
  <c r="T23"/>
  <c r="U23" s="1"/>
  <c r="T24"/>
  <c r="U24" s="1"/>
  <c r="T25"/>
  <c r="U25" s="1"/>
  <c r="T26"/>
  <c r="U26" s="1"/>
  <c r="T27"/>
  <c r="U27" s="1"/>
  <c r="T28"/>
  <c r="U28" s="1"/>
  <c r="T29"/>
  <c r="U29" s="1"/>
  <c r="T30"/>
  <c r="U30" s="1"/>
  <c r="T31"/>
  <c r="U31" s="1"/>
  <c r="T32"/>
  <c r="U32" s="1"/>
  <c r="T33"/>
  <c r="U33" s="1"/>
  <c r="T34"/>
  <c r="U34" s="1"/>
  <c r="T35"/>
  <c r="U35" s="1"/>
  <c r="U36"/>
  <c r="T37"/>
  <c r="U37" s="1"/>
  <c r="U38"/>
  <c r="T39"/>
  <c r="U39" s="1"/>
  <c r="U40"/>
  <c r="T41"/>
  <c r="U41" s="1"/>
  <c r="T42"/>
  <c r="U42" s="1"/>
  <c r="T43"/>
  <c r="U43" s="1"/>
  <c r="T44"/>
  <c r="U44" s="1"/>
  <c r="T45"/>
  <c r="U45" s="1"/>
  <c r="T46"/>
  <c r="U46" s="1"/>
  <c r="T47"/>
  <c r="U47" s="1"/>
  <c r="T48"/>
  <c r="U48" s="1"/>
  <c r="T49"/>
  <c r="U49" s="1"/>
  <c r="T50"/>
  <c r="U50" s="1"/>
  <c r="T51"/>
  <c r="U51" s="1"/>
  <c r="T52"/>
  <c r="U52" s="1"/>
  <c r="T53"/>
  <c r="U53" s="1"/>
  <c r="T54"/>
  <c r="U54" s="1"/>
  <c r="T55"/>
  <c r="U55" s="1"/>
  <c r="T56"/>
  <c r="U56" s="1"/>
  <c r="T57"/>
  <c r="U57" s="1"/>
  <c r="T58"/>
  <c r="U58" s="1"/>
  <c r="T59"/>
  <c r="U59" s="1"/>
  <c r="T60"/>
  <c r="U60" s="1"/>
  <c r="T61"/>
  <c r="U61" s="1"/>
  <c r="T62"/>
  <c r="U62" s="1"/>
  <c r="T63"/>
  <c r="U63" s="1"/>
  <c r="T64"/>
  <c r="U64" s="1"/>
  <c r="T65"/>
  <c r="U65" s="1"/>
  <c r="T66"/>
  <c r="U66" s="1"/>
  <c r="T67"/>
  <c r="U67" s="1"/>
  <c r="T68"/>
  <c r="U68" s="1"/>
  <c r="T69"/>
  <c r="U69" s="1"/>
  <c r="T70"/>
  <c r="U70" s="1"/>
  <c r="T5"/>
  <c r="U5" s="1"/>
  <c r="T6"/>
  <c r="U6" s="1"/>
  <c r="T7"/>
  <c r="U7" s="1"/>
  <c r="T8"/>
  <c r="U8" s="1"/>
  <c r="T9"/>
  <c r="U9" s="1"/>
  <c r="T10"/>
  <c r="U10" s="1"/>
  <c r="T11"/>
  <c r="U11" s="1"/>
  <c r="T12"/>
  <c r="U12" s="1"/>
  <c r="T13"/>
  <c r="U13" s="1"/>
  <c r="T14"/>
  <c r="U14" s="1"/>
  <c r="T15"/>
  <c r="U15" s="1"/>
  <c r="T16"/>
  <c r="U16" s="1"/>
  <c r="T17"/>
  <c r="U17" s="1"/>
  <c r="T18"/>
  <c r="T72" l="1"/>
  <c r="T71"/>
  <c r="S21" i="20" l="1"/>
  <c r="U9"/>
  <c r="S20"/>
  <c r="S19"/>
  <c r="S18"/>
  <c r="V15"/>
  <c r="V14"/>
  <c r="V13"/>
  <c r="O1" i="15"/>
  <c r="T35" i="18" l="1"/>
  <c r="S15" l="1"/>
  <c r="S16"/>
  <c r="S17"/>
  <c r="T17" s="1"/>
  <c r="S18"/>
  <c r="T18" s="1"/>
  <c r="S19"/>
  <c r="T19" s="1"/>
  <c r="S20"/>
  <c r="T20" s="1"/>
  <c r="S21"/>
  <c r="T21" s="1"/>
  <c r="S22"/>
  <c r="T22" s="1"/>
  <c r="S23"/>
  <c r="T23" s="1"/>
  <c r="S24"/>
  <c r="T24" s="1"/>
  <c r="S25"/>
  <c r="T25" s="1"/>
  <c r="S26"/>
  <c r="T26" s="1"/>
  <c r="S27"/>
  <c r="T27" s="1"/>
  <c r="S28"/>
  <c r="T28" s="1"/>
  <c r="S29"/>
  <c r="T29" s="1"/>
  <c r="S30"/>
  <c r="T30" s="1"/>
  <c r="S31"/>
  <c r="T31" s="1"/>
  <c r="S32"/>
  <c r="T32" s="1"/>
  <c r="S33"/>
  <c r="T33" s="1"/>
  <c r="S34"/>
  <c r="T34" s="1"/>
  <c r="S36"/>
  <c r="T36" s="1"/>
  <c r="S37"/>
  <c r="T37" s="1"/>
  <c r="S38"/>
  <c r="T38" s="1"/>
  <c r="S39"/>
  <c r="T39" s="1"/>
  <c r="S40"/>
  <c r="T40" s="1"/>
  <c r="S41"/>
  <c r="T41" s="1"/>
  <c r="S42"/>
  <c r="T42" s="1"/>
  <c r="S43"/>
  <c r="T43" s="1"/>
  <c r="S44"/>
  <c r="T44" s="1"/>
  <c r="S45"/>
  <c r="T45" s="1"/>
  <c r="S46"/>
  <c r="T46" s="1"/>
  <c r="S47"/>
  <c r="T47" s="1"/>
  <c r="T48"/>
  <c r="S49"/>
  <c r="T49" s="1"/>
  <c r="S50"/>
  <c r="T50" s="1"/>
  <c r="S51"/>
  <c r="T51" s="1"/>
  <c r="S52"/>
  <c r="T52" s="1"/>
  <c r="S53"/>
  <c r="T53" s="1"/>
  <c r="S54"/>
  <c r="T54" s="1"/>
  <c r="S55"/>
  <c r="T55" s="1"/>
  <c r="S56"/>
  <c r="T56" s="1"/>
  <c r="S57"/>
  <c r="T57" s="1"/>
  <c r="S58"/>
  <c r="T58" s="1"/>
  <c r="S59"/>
  <c r="T59" s="1"/>
  <c r="S60"/>
  <c r="T60" s="1"/>
  <c r="S62"/>
  <c r="T62" s="1"/>
  <c r="S63"/>
  <c r="T63" s="1"/>
  <c r="S64"/>
  <c r="T64" s="1"/>
  <c r="T65"/>
  <c r="S66"/>
  <c r="T66" s="1"/>
  <c r="S67"/>
  <c r="T67" s="1"/>
  <c r="S6"/>
  <c r="S7"/>
  <c r="S8"/>
  <c r="S9"/>
  <c r="S10"/>
  <c r="S11"/>
  <c r="S12"/>
  <c r="S13"/>
  <c r="S14"/>
  <c r="S5"/>
  <c r="I10" i="10" l="1"/>
  <c r="J26"/>
  <c r="J25"/>
  <c r="J24"/>
  <c r="J23"/>
  <c r="J22"/>
  <c r="J21"/>
  <c r="J20"/>
  <c r="J19"/>
  <c r="J18"/>
  <c r="J17"/>
  <c r="J16"/>
  <c r="J15"/>
  <c r="J14"/>
  <c r="J13"/>
  <c r="J12"/>
  <c r="J11"/>
  <c r="I11"/>
  <c r="I12"/>
  <c r="I13"/>
  <c r="I14"/>
  <c r="I15"/>
  <c r="I16"/>
  <c r="I17"/>
  <c r="I18"/>
  <c r="I19"/>
  <c r="I20"/>
  <c r="I21"/>
  <c r="I22"/>
  <c r="I23"/>
  <c r="I24"/>
  <c r="I25"/>
  <c r="I26"/>
  <c r="J10"/>
  <c r="I9" i="2"/>
  <c r="I10"/>
  <c r="I11"/>
  <c r="I12"/>
  <c r="I13"/>
  <c r="I14"/>
  <c r="I15"/>
  <c r="I16"/>
  <c r="I17"/>
  <c r="I18"/>
  <c r="I19"/>
  <c r="I20"/>
  <c r="I21"/>
  <c r="I8" l="1"/>
  <c r="H10" i="3" l="1"/>
  <c r="H11"/>
  <c r="I21" i="14" l="1"/>
  <c r="I22"/>
  <c r="I23"/>
  <c r="I24"/>
  <c r="I25"/>
  <c r="I26"/>
  <c r="I27"/>
  <c r="I20"/>
  <c r="I12"/>
  <c r="I13"/>
  <c r="I14"/>
  <c r="I15"/>
  <c r="I16"/>
  <c r="I17"/>
  <c r="I11"/>
</calcChain>
</file>

<file path=xl/sharedStrings.xml><?xml version="1.0" encoding="utf-8"?>
<sst xmlns="http://schemas.openxmlformats.org/spreadsheetml/2006/main" count="1131" uniqueCount="363">
  <si>
    <t>Sr. No</t>
  </si>
  <si>
    <t>Enrollment_No</t>
  </si>
  <si>
    <t>TH</t>
  </si>
  <si>
    <t>TW</t>
  </si>
  <si>
    <t>PR</t>
  </si>
  <si>
    <t>OR</t>
  </si>
  <si>
    <t xml:space="preserve">EXAM SEAT </t>
  </si>
  <si>
    <t xml:space="preserve">Student_Name </t>
  </si>
  <si>
    <t xml:space="preserve">Result </t>
  </si>
  <si>
    <t>FAIL</t>
  </si>
  <si>
    <t>FC</t>
  </si>
  <si>
    <t>SR NO.</t>
  </si>
  <si>
    <t>SW</t>
  </si>
  <si>
    <t>ATKT</t>
  </si>
  <si>
    <t>Subject code</t>
  </si>
  <si>
    <t>Sub Abbriviation</t>
  </si>
  <si>
    <t>TH/PR/TW</t>
  </si>
  <si>
    <t>Marks Obtained Lowest</t>
  </si>
  <si>
    <t xml:space="preserve">Marks Obtained Highest </t>
  </si>
  <si>
    <t>No.of Students Appeared</t>
  </si>
  <si>
    <t>% Passing</t>
  </si>
  <si>
    <t>No.of Students passed</t>
  </si>
  <si>
    <t>%  of Student above 60</t>
  </si>
  <si>
    <t>Govt. Residential Women's Poly Latur</t>
  </si>
  <si>
    <t>Analysis of term end examination Result</t>
  </si>
  <si>
    <t xml:space="preserve">Course Name: Computer Engineering </t>
  </si>
  <si>
    <t>Examination Winter 2015</t>
  </si>
  <si>
    <t>Sr.no</t>
  </si>
  <si>
    <t xml:space="preserve">First class with Disticntion </t>
  </si>
  <si>
    <t>Second class</t>
  </si>
  <si>
    <t>Fail</t>
  </si>
  <si>
    <t>Year &amp; Course code</t>
  </si>
  <si>
    <t>First Class</t>
  </si>
  <si>
    <t>Name of Student</t>
  </si>
  <si>
    <t>Total Marks</t>
  </si>
  <si>
    <t>Obtained Marks</t>
  </si>
  <si>
    <t>Percentage</t>
  </si>
  <si>
    <t xml:space="preserve">Maharashtra State Board of Technical Education </t>
  </si>
  <si>
    <t>Rank</t>
  </si>
  <si>
    <t>I</t>
  </si>
  <si>
    <t>II</t>
  </si>
  <si>
    <t>III</t>
  </si>
  <si>
    <t>Total</t>
  </si>
  <si>
    <t>Result Analysis Graph CO5G</t>
  </si>
  <si>
    <t>MAN</t>
  </si>
  <si>
    <t>STE</t>
  </si>
  <si>
    <t>AJP</t>
  </si>
  <si>
    <t>AMI</t>
  </si>
  <si>
    <t>LPR</t>
  </si>
  <si>
    <t>IPR</t>
  </si>
  <si>
    <t>EDE</t>
  </si>
  <si>
    <t>FCD</t>
  </si>
  <si>
    <t>FCN</t>
  </si>
  <si>
    <t>EST</t>
  </si>
  <si>
    <t>CHM</t>
  </si>
  <si>
    <t>CNE</t>
  </si>
  <si>
    <t>MAP</t>
  </si>
  <si>
    <t>OOP</t>
  </si>
  <si>
    <t>CGR</t>
  </si>
  <si>
    <t>PPT</t>
  </si>
  <si>
    <t>Year &amp; Course code : CO4G</t>
  </si>
  <si>
    <t>Result Analysis of Summer Examination 2016</t>
  </si>
  <si>
    <t>Result Analysis Graph CO6G</t>
  </si>
  <si>
    <t>Result Analysis Graph CO4G</t>
  </si>
  <si>
    <t>CLASS :-  CO6G</t>
  </si>
  <si>
    <t>Name of Subject</t>
  </si>
  <si>
    <t>Test No</t>
  </si>
  <si>
    <t>No.of Students pass</t>
  </si>
  <si>
    <t>Analysis Of Class Test Examination Result</t>
  </si>
  <si>
    <t>TEST I</t>
  </si>
  <si>
    <t>TEST II</t>
  </si>
  <si>
    <t>CO 4G</t>
  </si>
  <si>
    <t>CO 5G</t>
  </si>
  <si>
    <t>OSY</t>
  </si>
  <si>
    <t>SEN</t>
  </si>
  <si>
    <t>CSE</t>
  </si>
  <si>
    <t>JPR</t>
  </si>
  <si>
    <t xml:space="preserve">` </t>
  </si>
  <si>
    <t xml:space="preserve">Signature of HOD </t>
  </si>
  <si>
    <t xml:space="preserve">Computer Engineering Dept. </t>
  </si>
  <si>
    <t>Sub Abbri.</t>
  </si>
  <si>
    <t>Result Analysis of Term End Examination Result</t>
  </si>
  <si>
    <t xml:space="preserve">                        Maharashtra State Board of Technical Education                 </t>
  </si>
  <si>
    <t xml:space="preserve">FOR AICTE DIPLOMA COURSE                                                                                          WITH EFFECT FROM 2011-12  </t>
  </si>
  <si>
    <t>SUMMER 2017</t>
  </si>
  <si>
    <t>CLASS :-  CO4G</t>
  </si>
  <si>
    <t>PER</t>
  </si>
  <si>
    <t>SC</t>
  </si>
  <si>
    <t>CO2G</t>
  </si>
  <si>
    <t>CO4G</t>
  </si>
  <si>
    <t>CO6G</t>
  </si>
  <si>
    <t>Examination Summer2017</t>
  </si>
  <si>
    <t>CMS</t>
  </si>
  <si>
    <t>APS</t>
  </si>
  <si>
    <t>PIC</t>
  </si>
  <si>
    <t>BEL</t>
  </si>
  <si>
    <t>EMS</t>
  </si>
  <si>
    <t>DLS</t>
  </si>
  <si>
    <t>WPD</t>
  </si>
  <si>
    <t> SURYAWANSHI AKANSHA ASHOK</t>
  </si>
  <si>
    <t> KSHIRSAGAR RAJANI VIJAYKUMAR</t>
  </si>
  <si>
    <t> KARPE SONALI SANJAY</t>
  </si>
  <si>
    <t> GOMARE GAURAVI SHIVRAJ</t>
  </si>
  <si>
    <t> BIRADAR SHAHUBAI ASHOK</t>
  </si>
  <si>
    <t> BANSODE PALLAVI MUKIND</t>
  </si>
  <si>
    <t> APSINGEKAR SUNAYANA SUNIL</t>
  </si>
  <si>
    <t> JADHAV MAYURI SATISH</t>
  </si>
  <si>
    <t> MUDHOLKAR DEEPALI PRADEEPRAO</t>
  </si>
  <si>
    <t> GULMIRE SAYALI ANIL</t>
  </si>
  <si>
    <t> GAIKWAD RUJATA DILIP</t>
  </si>
  <si>
    <t> TANDALE HARSHITA PANDURANG</t>
  </si>
  <si>
    <t> GORE ASHWINI LIMBRAJ</t>
  </si>
  <si>
    <t> KSHIRSAGAR MOHINI DALIT</t>
  </si>
  <si>
    <t> BIRAJDAR SHIVKANYA RAM</t>
  </si>
  <si>
    <t> LAGADE PRADNYA MILIND</t>
  </si>
  <si>
    <t> GAVRE ANJALI NARSING</t>
  </si>
  <si>
    <t> KAMBLE VAISHNAVI SHRIMANT</t>
  </si>
  <si>
    <t> BIRAJDAR SRUSHTI MAHADEV</t>
  </si>
  <si>
    <t> CHAUDHARI SNEHA SAMBHAJI</t>
  </si>
  <si>
    <t> DALVI ASHVINI SHIVAJI</t>
  </si>
  <si>
    <t> DIVATE VAISHALI VAIJANATHRAO</t>
  </si>
  <si>
    <t> GOTAWALE GITANJALI MAROTI</t>
  </si>
  <si>
    <t> JADHAV SEJAL BABURAO</t>
  </si>
  <si>
    <t> JOGI GEETA GORAKHNATH</t>
  </si>
  <si>
    <t> BIRAJDAR MADHURI MADHUKAR</t>
  </si>
  <si>
    <t> KALE AISHWARYA BHAGWAN</t>
  </si>
  <si>
    <t> KALE MOHINI JEEVAN</t>
  </si>
  <si>
    <t> KAMBLE SHRUTI PANDHARINATH</t>
  </si>
  <si>
    <t> KARANDE MANDAKINI BALAJI</t>
  </si>
  <si>
    <t> KOKATE POOJA DHARMRAJ</t>
  </si>
  <si>
    <t> KOYALE SHRADHA SANJAY</t>
  </si>
  <si>
    <t> KSHIRSAGAR YOGITA BHARATRAO</t>
  </si>
  <si>
    <t> KURUD SHRINEETA SHRIKANT</t>
  </si>
  <si>
    <t> MALVADKAR PRIYANKA MANOJ</t>
  </si>
  <si>
    <t> MANE SNEHA LAXMAN</t>
  </si>
  <si>
    <t> MOHITE RADHA GORAKH</t>
  </si>
  <si>
    <t> MATOLE PRIYANKA DILIP</t>
  </si>
  <si>
    <t> NIKAM PRATIKSHA MAROTI</t>
  </si>
  <si>
    <t> PARANDKAR GITANJALI MANOJ</t>
  </si>
  <si>
    <t> PATIL VISHAKHA UMAKANT</t>
  </si>
  <si>
    <t> PAWAR POOJA PANDURANG</t>
  </si>
  <si>
    <t> PHULMANTE PRITILATA PARMESHWAR</t>
  </si>
  <si>
    <t> RAKH NIKHITA YASHWANT</t>
  </si>
  <si>
    <t> RANJAVE PRIYANKA ASHOK</t>
  </si>
  <si>
    <t> RATHOD MANISHA PHULCHAND</t>
  </si>
  <si>
    <t> RODKE SAKSHI MADHUKAR</t>
  </si>
  <si>
    <t> SURYAWANSHI PRATIKSHA DINKAR</t>
  </si>
  <si>
    <t> SURYAWANSHI RANI ARJUN</t>
  </si>
  <si>
    <t> TAWADE PUNAM ABHIJIT</t>
  </si>
  <si>
    <t> TEKALE KANCHAN ARUN</t>
  </si>
  <si>
    <t> TEKALE SAYALI ANNASAHEB</t>
  </si>
  <si>
    <t> UDGIRE SWATI BHAGWANRAO</t>
  </si>
  <si>
    <t> GHAWALKAR SHRADDHA RADHAKISHAN</t>
  </si>
  <si>
    <t> KALWALE RAJSHRI RAMESHWAR</t>
  </si>
  <si>
    <t> DHUMAL SUSMITA MADHAVRAO</t>
  </si>
  <si>
    <t> SWAMI PRATIBHA UMAKANT</t>
  </si>
  <si>
    <t> GORE RAJSHRI BALAJI</t>
  </si>
  <si>
    <t> SHIRPURE SNEHA SHRIMANT</t>
  </si>
  <si>
    <t> SWAMI JYOTI RAMLING</t>
  </si>
  <si>
    <t> KAMBLE KAJAL BHALCHANDRA</t>
  </si>
  <si>
    <t> MANE DIPALI SANJAY</t>
  </si>
  <si>
    <t xml:space="preserve">FOR AICTE DIPLOMA COURSE                                                                                                                                               WITH EFFECT FROM 2011-12                               </t>
  </si>
  <si>
    <t>Examination:  Summer 2017</t>
  </si>
  <si>
    <t xml:space="preserve"> Class: CO4G                                                                                                                                                         Format: D8   </t>
  </si>
  <si>
    <t xml:space="preserve">FOR AICTE DIPLOMA COURSES                                                                                                                   WITH EFFECT FROM 2011-12                                    </t>
  </si>
  <si>
    <t>TOTAL</t>
  </si>
  <si>
    <t>22*</t>
  </si>
  <si>
    <t>SCN</t>
  </si>
  <si>
    <t>CLASS :-  CO2G</t>
  </si>
  <si>
    <t xml:space="preserve">SR. CO </t>
  </si>
  <si>
    <t xml:space="preserve">NAME </t>
  </si>
  <si>
    <t>CLASS</t>
  </si>
  <si>
    <t xml:space="preserve">PERCENTAGE </t>
  </si>
  <si>
    <t xml:space="preserve">TOTAL </t>
  </si>
  <si>
    <t>Year &amp; Course code :CO5G AND CO6G</t>
  </si>
  <si>
    <t>SUMMER 2018</t>
  </si>
  <si>
    <t>DESHMUKH  SHUBHANGI SUDHAKAR</t>
  </si>
  <si>
    <t>JOGDAND SHITAL RAVINDRA</t>
  </si>
  <si>
    <t>PARIT SHITAL SANJAY</t>
  </si>
  <si>
    <t>RATHOD NITA VITTHAL</t>
  </si>
  <si>
    <t>SHINDE NIKITA BALAJI</t>
  </si>
  <si>
    <t>SHIRURE POOJA JANARDHAN</t>
  </si>
  <si>
    <t>SUTAR RESHMA VISHNU</t>
  </si>
  <si>
    <t>BEG ISHARAT GAFFAR</t>
  </si>
  <si>
    <t>BHAGAT POOJA AMBADAS</t>
  </si>
  <si>
    <t>DALVE POOJA SHANKAR</t>
  </si>
  <si>
    <t>BIRADAR ANJALI DNYANOBA</t>
  </si>
  <si>
    <t>BIRAJDAR  SHUBHANGI SANJAY</t>
  </si>
  <si>
    <t>CHITTE ASHWINI BALAJI</t>
  </si>
  <si>
    <t>CHOUDHARY VAISHNAVI GOPINATHRAO</t>
  </si>
  <si>
    <t>DEVANE DNYANESHWARI RAJABHAU</t>
  </si>
  <si>
    <t>GAIKWAD JAYSHRI MAHADEV</t>
  </si>
  <si>
    <t>GHORPADE DIVYA ANIL</t>
  </si>
  <si>
    <t>GITTE PRAGATI RAJENDRA</t>
  </si>
  <si>
    <t>GURUDE  MAHANANDA MADHUKAR</t>
  </si>
  <si>
    <t>JADHAV MAYURI GOVINDRAO</t>
  </si>
  <si>
    <t>JOGDAND VAISHNAVI SUBHASH</t>
  </si>
  <si>
    <t>KADAM ANJALI DATTATRAY</t>
  </si>
  <si>
    <t>KADEKAR  SHRADHA ANKUSH</t>
  </si>
  <si>
    <t>KAMBLE  CHARUSHILA GULAB</t>
  </si>
  <si>
    <t>KAMBLE  SANJIWANI BANKAT</t>
  </si>
  <si>
    <t>KAMBLE SWATI ANNARAO</t>
  </si>
  <si>
    <t>KASBE UTKARSHA SHYAMSUNDAR</t>
  </si>
  <si>
    <t>KSHIRSAGAR SHARAYU SHIVAJI</t>
  </si>
  <si>
    <t>KUBERKAR  RAJNANDINI SOMNATH</t>
  </si>
  <si>
    <t>KUKALE PUJA LAXMANRAO</t>
  </si>
  <si>
    <t>MADKAR PRATIKSHA SUNIL</t>
  </si>
  <si>
    <t>MAHAJAN ANJALI RAJKUMAR</t>
  </si>
  <si>
    <t>MALI PRIYANKA TUKARAM</t>
  </si>
  <si>
    <t>MAMADGE SHITAL NAMDEVRAO</t>
  </si>
  <si>
    <t>MUKKAWAR VAISHNAVI SANJAY</t>
  </si>
  <si>
    <t>MAMDE PRIYANKA GULABRAO</t>
  </si>
  <si>
    <t>NANDE HIMANGI SURESH</t>
  </si>
  <si>
    <t>NIDVANCHE MONIKA VITTHAL</t>
  </si>
  <si>
    <t>PANCHAL SHITAL MANCHAKRAO</t>
  </si>
  <si>
    <t>PATIL KALYANI SANJAY</t>
  </si>
  <si>
    <t>PATIL SUPRIYA SAMADHAN</t>
  </si>
  <si>
    <t>PHADNIS AMRATA VIJAYKUMAR</t>
  </si>
  <si>
    <t>PURI PALLAVI RAVINDRA</t>
  </si>
  <si>
    <t>REDDY NEHA BHAGIRATH</t>
  </si>
  <si>
    <t>SAWALE SUCHITA AABASAHEB</t>
  </si>
  <si>
    <t>SHAIKH  NOORJAHAN MAHEBOOB</t>
  </si>
  <si>
    <t>SHASTRI BHAKTI RAJENDRA</t>
  </si>
  <si>
    <t>SHEWALE POOJA APPARAO</t>
  </si>
  <si>
    <t>SHINDE RUTUJA DHANANJAY</t>
  </si>
  <si>
    <t>SHINDE SUPRIYA SHRIKISHAN</t>
  </si>
  <si>
    <t>SONAR DARSHANA DILEEPRAO</t>
  </si>
  <si>
    <t>TIDKE PRAGATI PANDITRAO</t>
  </si>
  <si>
    <t>WABLE PRIYANKA BHARAT</t>
  </si>
  <si>
    <t>WADKAR JAYSHREE ANANT</t>
  </si>
  <si>
    <t>WAGHMARE SUPRIYA HARISHCHANDRA</t>
  </si>
  <si>
    <t>ZARIKAR NIKHITA DILIPRAO</t>
  </si>
  <si>
    <t>KULKARNI ANUJA SRINIVAS</t>
  </si>
  <si>
    <t>SAKNURE SHIVANI SANJAY</t>
  </si>
  <si>
    <t>SAYYEDA GAUSIYA PARVEEN NOORULLA HUSSAINI</t>
  </si>
  <si>
    <t>PATIL VACHANA SUNIL</t>
  </si>
  <si>
    <t>CHANDAWAR PRATIKSHA BHADRINATH</t>
  </si>
  <si>
    <t>GOMARE HARSHALI SHIVRAJ</t>
  </si>
  <si>
    <t>KADAM AISHWARYA HANMANT</t>
  </si>
  <si>
    <t>PIMPRANKAR SHIVANI SHIVANAND</t>
  </si>
  <si>
    <t>PATIL DIVYA BALASAHEB</t>
  </si>
  <si>
    <t>SONKAMBLE  MANDAKINI LAXMAN</t>
  </si>
  <si>
    <t>WHL</t>
  </si>
  <si>
    <t>WTH</t>
  </si>
  <si>
    <t>DHAGE POOJA UMESH</t>
  </si>
  <si>
    <t>SHINDE JYOTI BHAIRAVNATH</t>
  </si>
  <si>
    <t>SURYAWANSHI AKANSHA ASHOK</t>
  </si>
  <si>
    <t>KSHIRSAGAR  RAJANI VIJAYKUMAR</t>
  </si>
  <si>
    <t>KARPE SONALI SANJAY</t>
  </si>
  <si>
    <t>GOMARE GAURAVI SHIVRAJ</t>
  </si>
  <si>
    <t>BIRADAR  SHAHUBAI ASHOK</t>
  </si>
  <si>
    <t>BANSODE PALLAVI MUKIND</t>
  </si>
  <si>
    <t>APSINGEKAR SUNAYANA SUNIL</t>
  </si>
  <si>
    <t>JADHAV MAYURI SATISH</t>
  </si>
  <si>
    <t>MUDHOLKAR DEEPALI PRADEEPRAO</t>
  </si>
  <si>
    <t>GULMIRE SAYALI ANIL</t>
  </si>
  <si>
    <t>GAIKWAD RUJATA DILIP</t>
  </si>
  <si>
    <t>TANDALE HARSHITA PANDURANG</t>
  </si>
  <si>
    <t>GORE ASHWINI LIMBRAJ</t>
  </si>
  <si>
    <t>BIRAJDAR SHIVKANYA RAM</t>
  </si>
  <si>
    <t>LAGADE PRADNYA MILIND</t>
  </si>
  <si>
    <t>GAVRE ANJALI NARSING</t>
  </si>
  <si>
    <t>KAMBLE VAISHNAVI SHRIMANT</t>
  </si>
  <si>
    <t>BIRAJDAR SRUSHTI MAHADEV</t>
  </si>
  <si>
    <t>CHAUDHARI SNEHA SAMBHAJI</t>
  </si>
  <si>
    <t>DALVI ASHVINI SHIVAJI</t>
  </si>
  <si>
    <t>DIVATE VAISHALI VAIJANATHRAO</t>
  </si>
  <si>
    <t>GOTAWALE GITANJALI MAROTI</t>
  </si>
  <si>
    <t>JADHAV SEJAL BABURAO</t>
  </si>
  <si>
    <t>JOGI GEETA GORAKHNATH</t>
  </si>
  <si>
    <t>BIRAJDAR  MADHURI MADHUKAR</t>
  </si>
  <si>
    <t>KALE AISHWARYA BHAGWAN</t>
  </si>
  <si>
    <t>KALE MOHINI JEEVAN</t>
  </si>
  <si>
    <t>KAMBLE SHRUTI PANDHARINATH</t>
  </si>
  <si>
    <t>KARANDE  MANDAKINI BALAJI</t>
  </si>
  <si>
    <t>KOKATE POOJA DHARMRAJ</t>
  </si>
  <si>
    <t>KOYALE SHRADHA SANJAY</t>
  </si>
  <si>
    <t>KSHIRSAGAR YOGITA BHARATRAO</t>
  </si>
  <si>
    <t>KURUD SHRINEETA SHRIKANT</t>
  </si>
  <si>
    <t>MALVADKAR PRIYANKA MANOJ</t>
  </si>
  <si>
    <t>MANE SNEHA LAXMAN</t>
  </si>
  <si>
    <t>MOHITE RADHA GORAKH</t>
  </si>
  <si>
    <t>MATOLE PRIYANKA DILIP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</si>
  <si>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</si>
  <si>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</si>
  <si>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</si>
  <si>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</si>
  <si>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</si>
  <si>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</si>
  <si>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</si>
  <si>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</si>
  <si>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SURYAWANSHI PRATIKSHA DINKAR</t>
  </si>
  <si>
    <t>SURYAWANSHI RANI ARJUN</t>
  </si>
  <si>
    <t>TAWADE PUNAM ABHIJIT</t>
  </si>
  <si>
    <t>TEKALE KANCHAN ARUN</t>
  </si>
  <si>
    <t>TEKALE SAYALI ANNASAHEB</t>
  </si>
  <si>
    <t>UDGIRE SWATI BHAGWANRAO</t>
  </si>
  <si>
    <t>GHAWALKAR SHRADDHA RADHAKISHAN</t>
  </si>
  <si>
    <t>KALWALE RAJSHRI RAMESHWAR</t>
  </si>
  <si>
    <t>DHUMAL SUSMITA MADHAVRAO</t>
  </si>
  <si>
    <t>SWAMI PRATIBHA UMAKANT</t>
  </si>
  <si>
    <t>GORE RAJSHRI BALAJI</t>
  </si>
  <si>
    <t>SHIRPURE SNEHA SHRIMANT</t>
  </si>
  <si>
    <t>SWAMI JYOTI RAMLING</t>
  </si>
  <si>
    <t>KAMBLE KAJAL BHALCHANDRA</t>
  </si>
  <si>
    <t>MANE DIPALI SANJAY</t>
  </si>
  <si>
    <t>BIRADAR  AKANKSHA NAGNATH</t>
  </si>
  <si>
    <t>SABADE RADHA MARUTI</t>
  </si>
  <si>
    <t>JAMGE NAMRATA SURESH</t>
  </si>
  <si>
    <t>ADSULE KARTIKI YUVRAJ</t>
  </si>
  <si>
    <t>LINGAMPALLI SHIVANI VIJAY</t>
  </si>
  <si>
    <t>BANDGAR AMBIKA HANUMANT</t>
  </si>
  <si>
    <t>KHONDE ROHINI ANIL</t>
  </si>
  <si>
    <t>JAMADAR RUKSAR KHAYUM</t>
  </si>
  <si>
    <t xml:space="preserve">total </t>
  </si>
  <si>
    <t>ATKET</t>
  </si>
  <si>
    <t>Result Analysis of Summer Examination 2017-18</t>
  </si>
  <si>
    <t>Academic Coordinator</t>
  </si>
  <si>
    <t>HOD</t>
  </si>
  <si>
    <t>Year &amp; Course code : CO2I</t>
  </si>
  <si>
    <t xml:space="preserve">JADHAV SEJAL BABURAO </t>
  </si>
  <si>
    <t>Year &amp; Course code : CO5G &amp; CO6G</t>
  </si>
  <si>
    <t>KAMBALE CHARUSHILA GULAB</t>
  </si>
  <si>
    <t>CHOUDHARI VAISHNAVI GOPINATHRAO</t>
  </si>
  <si>
    <t>KULKARNI ANUJA SHRINIVAS</t>
  </si>
  <si>
    <t>Year &amp; Course code : CO3G &amp; CO4G</t>
  </si>
  <si>
    <t>Final total</t>
  </si>
  <si>
    <r>
      <t>A</t>
    </r>
    <r>
      <rPr>
        <b/>
        <sz val="14"/>
        <color theme="1"/>
        <rFont val="Calibri"/>
        <family val="2"/>
        <scheme val="minor"/>
      </rPr>
      <t>GGREGATE</t>
    </r>
  </si>
  <si>
    <t xml:space="preserve"> Class -CO6G                                                                                                                             FORMAT D-8</t>
  </si>
  <si>
    <t>result analysis Summer 2018</t>
  </si>
  <si>
    <t xml:space="preserve"> Examination Summer 2018</t>
  </si>
  <si>
    <r>
      <rPr>
        <b/>
        <sz val="11"/>
        <color theme="1"/>
        <rFont val="Times New Roman"/>
        <family val="1"/>
      </rPr>
      <t>Terms:</t>
    </r>
    <r>
      <rPr>
        <sz val="11"/>
        <color theme="1"/>
        <rFont val="Calibri"/>
        <family val="2"/>
        <scheme val="minor"/>
      </rPr>
      <t xml:space="preserve"> Fifth</t>
    </r>
    <r>
      <rPr>
        <sz val="11"/>
        <color theme="1"/>
        <rFont val="Times New Roman"/>
        <family val="1"/>
      </rPr>
      <t xml:space="preserve"> [CO5G] &amp; Sixth [CO6G]</t>
    </r>
  </si>
  <si>
    <r>
      <rPr>
        <b/>
        <sz val="11"/>
        <color theme="1"/>
        <rFont val="Times New Roman"/>
        <family val="1"/>
      </rPr>
      <t>Examination: Summer 2018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             </t>
    </r>
    <r>
      <rPr>
        <b/>
        <sz val="11"/>
        <color theme="1"/>
        <rFont val="Times New Roman"/>
        <family val="1"/>
      </rPr>
      <t>Format: D-9</t>
    </r>
  </si>
  <si>
    <t xml:space="preserve">SUMMER 2018 - CO4G </t>
  </si>
  <si>
    <t xml:space="preserve">FOR AICTE DIPLOMA COURSE                                                                                                                                                                WITH EFFECT FROM 2011-12                                   </t>
  </si>
  <si>
    <r>
      <rPr>
        <b/>
        <sz val="12"/>
        <color theme="1"/>
        <rFont val="Times New Roman"/>
        <family val="1"/>
      </rPr>
      <t>Terms: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Times New Roman"/>
        <family val="1"/>
      </rPr>
      <t>Fourth CO4G &amp; CO3G</t>
    </r>
  </si>
  <si>
    <t>CO3G</t>
  </si>
  <si>
    <t>CO3I</t>
  </si>
  <si>
    <t>DSU</t>
  </si>
  <si>
    <t>DMS</t>
  </si>
  <si>
    <t>DTE</t>
  </si>
  <si>
    <r>
      <rPr>
        <b/>
        <sz val="12"/>
        <color theme="1"/>
        <rFont val="Times New Roman"/>
        <family val="1"/>
      </rPr>
      <t>Terms: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Times New Roman"/>
        <family val="1"/>
      </rPr>
      <t xml:space="preserve"> CO3I</t>
    </r>
  </si>
  <si>
    <r>
      <rPr>
        <b/>
        <sz val="12"/>
        <color theme="1"/>
        <rFont val="Times New Roman"/>
        <family val="1"/>
      </rPr>
      <t>Examination: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Times New Roman"/>
        <family val="1"/>
      </rPr>
      <t xml:space="preserve">WINTER - 2018                                                                                                                                            </t>
    </r>
    <r>
      <rPr>
        <b/>
        <sz val="12"/>
        <color theme="1"/>
        <rFont val="Times New Roman"/>
        <family val="1"/>
      </rPr>
      <t>Format   D-9</t>
    </r>
  </si>
  <si>
    <t>AMS</t>
  </si>
  <si>
    <t>ETE</t>
  </si>
  <si>
    <t>RDM</t>
  </si>
  <si>
    <r>
      <rPr>
        <b/>
        <sz val="12"/>
        <color theme="1"/>
        <rFont val="Times New Roman"/>
        <family val="1"/>
      </rPr>
      <t>Examination: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Academic year2017-</t>
    </r>
    <r>
      <rPr>
        <sz val="12"/>
        <color theme="1"/>
        <rFont val="Times New Roman"/>
        <family val="1"/>
      </rPr>
      <t xml:space="preserve"> 2018                                                                                                                     </t>
    </r>
    <r>
      <rPr>
        <b/>
        <sz val="12"/>
        <color theme="1"/>
        <rFont val="Times New Roman"/>
        <family val="1"/>
      </rPr>
      <t>Format   D-9</t>
    </r>
  </si>
  <si>
    <t xml:space="preserve"> Class -CO4G                                                                                                             FORMAT D-8</t>
  </si>
  <si>
    <t>Examination Summer 2018</t>
  </si>
  <si>
    <t>Year &amp; Course code : CO1I</t>
  </si>
  <si>
    <t>Year &amp; Course code : CO3I</t>
  </si>
  <si>
    <t>Year &amp; Course code : CO5G</t>
  </si>
  <si>
    <t xml:space="preserve">Jadhav M G </t>
  </si>
  <si>
    <t xml:space="preserve">Mali M M </t>
  </si>
  <si>
    <t>Ghale N M</t>
  </si>
  <si>
    <t>Birajdar S R</t>
  </si>
  <si>
    <t>Jadhav S B</t>
  </si>
  <si>
    <t xml:space="preserve">Bansode P M </t>
  </si>
  <si>
    <t>Birajdar V M</t>
  </si>
  <si>
    <t>Patil P S</t>
  </si>
  <si>
    <t xml:space="preserve">Tadlapure N H </t>
  </si>
  <si>
    <t>Result Analysis of  Winter 2018 Examination</t>
  </si>
  <si>
    <t>Roll No</t>
  </si>
</sst>
</file>

<file path=xl/styles.xml><?xml version="1.0" encoding="utf-8"?>
<styleSheet xmlns="http://schemas.openxmlformats.org/spreadsheetml/2006/main">
  <numFmts count="2">
    <numFmt numFmtId="164" formatCode="###0;###0"/>
    <numFmt numFmtId="165" formatCode="#,##0;[Red]#,##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Algerian"/>
      <family val="5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Algerian"/>
      <family val="5"/>
    </font>
    <font>
      <sz val="11"/>
      <color theme="1"/>
      <name val="Algerian"/>
      <family val="5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4"/>
      <color rgb="FFFF0000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lgerian"/>
      <family val="5"/>
    </font>
    <font>
      <b/>
      <sz val="14"/>
      <color theme="1"/>
      <name val="Calibri"/>
      <family val="2"/>
      <scheme val="minor"/>
    </font>
    <font>
      <sz val="18"/>
      <color theme="1"/>
      <name val="Algerian"/>
      <family val="5"/>
    </font>
    <font>
      <b/>
      <sz val="2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thin">
        <color rgb="FF323232"/>
      </bottom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Alignment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5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6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13" fillId="0" borderId="11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" fillId="0" borderId="0" xfId="0" applyFont="1" applyAlignment="1"/>
    <xf numFmtId="0" fontId="12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18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38" xfId="0" applyBorder="1"/>
    <xf numFmtId="0" fontId="0" fillId="0" borderId="27" xfId="0" applyBorder="1"/>
    <xf numFmtId="0" fontId="0" fillId="0" borderId="39" xfId="0" applyBorder="1"/>
    <xf numFmtId="0" fontId="0" fillId="0" borderId="36" xfId="0" applyBorder="1"/>
    <xf numFmtId="0" fontId="0" fillId="0" borderId="3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 wrapText="1"/>
    </xf>
    <xf numFmtId="0" fontId="21" fillId="0" borderId="1" xfId="0" applyFont="1" applyBorder="1" applyAlignment="1">
      <alignment horizontal="left" wrapText="1"/>
    </xf>
    <xf numFmtId="0" fontId="13" fillId="0" borderId="0" xfId="0" applyFont="1" applyBorder="1" applyAlignment="1">
      <alignment horizontal="center"/>
    </xf>
    <xf numFmtId="0" fontId="6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/>
    <xf numFmtId="0" fontId="15" fillId="0" borderId="1" xfId="0" applyFont="1" applyBorder="1" applyAlignment="1"/>
    <xf numFmtId="0" fontId="6" fillId="0" borderId="0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19" fillId="0" borderId="0" xfId="0" applyFont="1"/>
    <xf numFmtId="0" fontId="0" fillId="0" borderId="0" xfId="0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0" fillId="0" borderId="0" xfId="0"/>
    <xf numFmtId="0" fontId="0" fillId="0" borderId="16" xfId="0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3" fillId="0" borderId="47" xfId="0" applyFont="1" applyBorder="1" applyAlignment="1">
      <alignment horizontal="center"/>
    </xf>
    <xf numFmtId="0" fontId="16" fillId="0" borderId="49" xfId="0" applyFont="1" applyBorder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7" fillId="0" borderId="0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Border="1"/>
    <xf numFmtId="0" fontId="13" fillId="0" borderId="1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52" xfId="0" applyFont="1" applyFill="1" applyBorder="1" applyAlignment="1">
      <alignment horizontal="left" vertical="center" wrapText="1"/>
    </xf>
    <xf numFmtId="0" fontId="21" fillId="0" borderId="52" xfId="0" applyFont="1" applyFill="1" applyBorder="1" applyAlignment="1">
      <alignment horizontal="left" vertical="center" wrapText="1"/>
    </xf>
    <xf numFmtId="0" fontId="13" fillId="0" borderId="17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164" fontId="24" fillId="0" borderId="53" xfId="0" applyNumberFormat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21" fillId="0" borderId="19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164" fontId="24" fillId="0" borderId="54" xfId="0" applyNumberFormat="1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wrapText="1"/>
    </xf>
    <xf numFmtId="0" fontId="0" fillId="0" borderId="0" xfId="0"/>
    <xf numFmtId="0" fontId="13" fillId="0" borderId="0" xfId="0" applyFont="1" applyAlignment="1">
      <alignment horizontal="center"/>
    </xf>
    <xf numFmtId="0" fontId="1" fillId="0" borderId="0" xfId="0" applyFont="1" applyBorder="1" applyAlignment="1"/>
    <xf numFmtId="165" fontId="0" fillId="0" borderId="0" xfId="0" applyNumberFormat="1"/>
    <xf numFmtId="165" fontId="18" fillId="0" borderId="32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0" xfId="0" applyFont="1"/>
    <xf numFmtId="165" fontId="6" fillId="0" borderId="0" xfId="0" applyNumberFormat="1" applyFont="1"/>
    <xf numFmtId="0" fontId="18" fillId="0" borderId="0" xfId="0" applyFont="1" applyBorder="1" applyAlignment="1"/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165" fontId="1" fillId="0" borderId="0" xfId="0" applyNumberFormat="1" applyFont="1"/>
    <xf numFmtId="0" fontId="2" fillId="0" borderId="35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3" fillId="0" borderId="26" xfId="0" applyFont="1" applyBorder="1" applyAlignment="1"/>
    <xf numFmtId="0" fontId="12" fillId="0" borderId="28" xfId="0" applyFont="1" applyBorder="1" applyAlignment="1"/>
    <xf numFmtId="0" fontId="12" fillId="0" borderId="17" xfId="0" applyFont="1" applyBorder="1" applyAlignment="1"/>
    <xf numFmtId="0" fontId="12" fillId="0" borderId="20" xfId="0" applyFont="1" applyBorder="1" applyAlignment="1"/>
    <xf numFmtId="0" fontId="12" fillId="0" borderId="5" xfId="0" applyFont="1" applyBorder="1" applyAlignment="1"/>
    <xf numFmtId="0" fontId="12" fillId="0" borderId="21" xfId="0" applyFont="1" applyBorder="1" applyAlignment="1"/>
    <xf numFmtId="0" fontId="13" fillId="0" borderId="20" xfId="0" applyFont="1" applyBorder="1" applyAlignment="1"/>
    <xf numFmtId="0" fontId="13" fillId="0" borderId="46" xfId="0" applyFont="1" applyBorder="1" applyAlignment="1"/>
    <xf numFmtId="0" fontId="5" fillId="0" borderId="1" xfId="0" applyFont="1" applyBorder="1" applyAlignment="1"/>
    <xf numFmtId="164" fontId="13" fillId="0" borderId="53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0" fontId="9" fillId="0" borderId="0" xfId="0" applyFont="1" applyAlignment="1"/>
    <xf numFmtId="0" fontId="7" fillId="0" borderId="0" xfId="0" applyFont="1" applyAlignment="1"/>
    <xf numFmtId="0" fontId="0" fillId="0" borderId="1" xfId="0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center" vertical="center" wrapText="1"/>
    </xf>
    <xf numFmtId="0" fontId="6" fillId="0" borderId="20" xfId="0" applyFont="1" applyBorder="1" applyAlignment="1"/>
    <xf numFmtId="0" fontId="18" fillId="0" borderId="5" xfId="0" applyFont="1" applyBorder="1" applyAlignment="1">
      <alignment horizontal="center"/>
    </xf>
    <xf numFmtId="0" fontId="6" fillId="0" borderId="51" xfId="0" applyFont="1" applyBorder="1" applyAlignment="1">
      <alignment horizontal="left"/>
    </xf>
    <xf numFmtId="0" fontId="18" fillId="0" borderId="2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0" fillId="0" borderId="52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/>
    <xf numFmtId="0" fontId="13" fillId="0" borderId="36" xfId="0" applyFont="1" applyFill="1" applyBorder="1" applyAlignment="1">
      <alignment horizontal="center"/>
    </xf>
    <xf numFmtId="0" fontId="0" fillId="0" borderId="0" xfId="0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9" fillId="0" borderId="2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20" fillId="0" borderId="1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0" fillId="0" borderId="0" xfId="0"/>
    <xf numFmtId="0" fontId="13" fillId="0" borderId="21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18" fillId="3" borderId="25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12" fillId="0" borderId="36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3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2" fillId="0" borderId="42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20" fillId="0" borderId="3" xfId="0" applyFont="1" applyBorder="1" applyAlignment="1">
      <alignment horizontal="left"/>
    </xf>
    <xf numFmtId="0" fontId="30" fillId="3" borderId="25" xfId="0" applyFont="1" applyFill="1" applyBorder="1" applyAlignment="1">
      <alignment horizontal="center" vertical="center" wrapText="1"/>
    </xf>
    <xf numFmtId="0" fontId="30" fillId="3" borderId="10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/>
    </xf>
    <xf numFmtId="0" fontId="18" fillId="3" borderId="21" xfId="0" applyFont="1" applyFill="1" applyBorder="1" applyAlignment="1">
      <alignment horizontal="center"/>
    </xf>
    <xf numFmtId="0" fontId="30" fillId="3" borderId="8" xfId="0" applyFont="1" applyFill="1" applyBorder="1" applyAlignment="1">
      <alignment horizontal="center" vertical="center" wrapText="1"/>
    </xf>
    <xf numFmtId="0" fontId="18" fillId="3" borderId="20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8" fillId="3" borderId="15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8.9992891146682311E-2"/>
          <c:y val="5.3472515657227014E-2"/>
          <c:w val="0.74950337870219497"/>
          <c:h val="0.85527027281436863"/>
        </c:manualLayout>
      </c:layout>
      <c:bar3DChart>
        <c:barDir val="col"/>
        <c:grouping val="clustered"/>
        <c:ser>
          <c:idx val="0"/>
          <c:order val="0"/>
          <c:cat>
            <c:strRef>
              <c:f>Sheet7!$B$7:$B$11</c:f>
              <c:strCache>
                <c:ptCount val="5"/>
                <c:pt idx="0">
                  <c:v>EST</c:v>
                </c:pt>
                <c:pt idx="1">
                  <c:v>CHM</c:v>
                </c:pt>
                <c:pt idx="2">
                  <c:v>CNE</c:v>
                </c:pt>
                <c:pt idx="3">
                  <c:v>MAP</c:v>
                </c:pt>
                <c:pt idx="4">
                  <c:v>OOP</c:v>
                </c:pt>
              </c:strCache>
            </c:strRef>
          </c:cat>
          <c:val>
            <c:numRef>
              <c:f>Sheet7!$C$7:$C$11</c:f>
              <c:numCache>
                <c:formatCode>General</c:formatCode>
                <c:ptCount val="5"/>
                <c:pt idx="0">
                  <c:v>87.84</c:v>
                </c:pt>
                <c:pt idx="1">
                  <c:v>91.9</c:v>
                </c:pt>
                <c:pt idx="2">
                  <c:v>91.9</c:v>
                </c:pt>
                <c:pt idx="3">
                  <c:v>85.14</c:v>
                </c:pt>
                <c:pt idx="4">
                  <c:v>90.55</c:v>
                </c:pt>
              </c:numCache>
            </c:numRef>
          </c:val>
        </c:ser>
        <c:shape val="cylinder"/>
        <c:axId val="32926336"/>
        <c:axId val="32940416"/>
        <c:axId val="0"/>
      </c:bar3DChart>
      <c:catAx>
        <c:axId val="32926336"/>
        <c:scaling>
          <c:orientation val="minMax"/>
        </c:scaling>
        <c:axPos val="b"/>
        <c:numFmt formatCode="General" sourceLinked="1"/>
        <c:tickLblPos val="nextTo"/>
        <c:crossAx val="32940416"/>
        <c:crosses val="autoZero"/>
        <c:auto val="1"/>
        <c:lblAlgn val="ctr"/>
        <c:lblOffset val="100"/>
      </c:catAx>
      <c:valAx>
        <c:axId val="32940416"/>
        <c:scaling>
          <c:orientation val="minMax"/>
        </c:scaling>
        <c:axPos val="l"/>
        <c:majorGridlines/>
        <c:numFmt formatCode="General" sourceLinked="1"/>
        <c:tickLblPos val="nextTo"/>
        <c:crossAx val="32926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7844579699041"/>
          <c:y val="0.46997541072765897"/>
          <c:w val="0.1173913303939423"/>
          <c:h val="6.0048917067946399E-2"/>
        </c:manualLayout>
      </c:layout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Sheet7!$B$17:$B$20</c:f>
              <c:strCache>
                <c:ptCount val="4"/>
                <c:pt idx="0">
                  <c:v>MAN</c:v>
                </c:pt>
                <c:pt idx="1">
                  <c:v>STE</c:v>
                </c:pt>
                <c:pt idx="2">
                  <c:v>AJP</c:v>
                </c:pt>
                <c:pt idx="3">
                  <c:v>AMI</c:v>
                </c:pt>
              </c:strCache>
            </c:strRef>
          </c:cat>
          <c:val>
            <c:numRef>
              <c:f>Sheet7!$C$17:$C$20</c:f>
              <c:numCache>
                <c:formatCode>General</c:formatCode>
                <c:ptCount val="4"/>
                <c:pt idx="0">
                  <c:v>93.94</c:v>
                </c:pt>
                <c:pt idx="1">
                  <c:v>100</c:v>
                </c:pt>
                <c:pt idx="2">
                  <c:v>93.94</c:v>
                </c:pt>
                <c:pt idx="3">
                  <c:v>86.37</c:v>
                </c:pt>
              </c:numCache>
            </c:numRef>
          </c:val>
        </c:ser>
        <c:shape val="cylinder"/>
        <c:axId val="32956416"/>
        <c:axId val="32957952"/>
        <c:axId val="0"/>
      </c:bar3DChart>
      <c:catAx>
        <c:axId val="32956416"/>
        <c:scaling>
          <c:orientation val="minMax"/>
        </c:scaling>
        <c:axPos val="b"/>
        <c:numFmt formatCode="General" sourceLinked="1"/>
        <c:tickLblPos val="nextTo"/>
        <c:crossAx val="32957952"/>
        <c:crosses val="autoZero"/>
        <c:auto val="1"/>
        <c:lblAlgn val="ctr"/>
        <c:lblOffset val="100"/>
      </c:catAx>
      <c:valAx>
        <c:axId val="32957952"/>
        <c:scaling>
          <c:orientation val="minMax"/>
        </c:scaling>
        <c:axPos val="l"/>
        <c:majorGridlines/>
        <c:numFmt formatCode="General" sourceLinked="1"/>
        <c:tickLblPos val="nextTo"/>
        <c:crossAx val="329564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Sheet7!$B$17:$B$20</c:f>
              <c:strCache>
                <c:ptCount val="4"/>
                <c:pt idx="0">
                  <c:v>MAN</c:v>
                </c:pt>
                <c:pt idx="1">
                  <c:v>STE</c:v>
                </c:pt>
                <c:pt idx="2">
                  <c:v>AJP</c:v>
                </c:pt>
                <c:pt idx="3">
                  <c:v>AMI</c:v>
                </c:pt>
              </c:strCache>
            </c:strRef>
          </c:cat>
          <c:val>
            <c:numRef>
              <c:f>Sheet7!$C$17:$C$20</c:f>
              <c:numCache>
                <c:formatCode>General</c:formatCode>
                <c:ptCount val="4"/>
                <c:pt idx="0">
                  <c:v>93.94</c:v>
                </c:pt>
                <c:pt idx="1">
                  <c:v>100</c:v>
                </c:pt>
                <c:pt idx="2">
                  <c:v>93.94</c:v>
                </c:pt>
                <c:pt idx="3">
                  <c:v>86.37</c:v>
                </c:pt>
              </c:numCache>
            </c:numRef>
          </c:val>
        </c:ser>
        <c:shape val="cylinder"/>
        <c:axId val="34084352"/>
        <c:axId val="34085888"/>
        <c:axId val="0"/>
      </c:bar3DChart>
      <c:catAx>
        <c:axId val="34084352"/>
        <c:scaling>
          <c:orientation val="minMax"/>
        </c:scaling>
        <c:axPos val="b"/>
        <c:numFmt formatCode="General" sourceLinked="1"/>
        <c:tickLblPos val="nextTo"/>
        <c:crossAx val="34085888"/>
        <c:crosses val="autoZero"/>
        <c:auto val="1"/>
        <c:lblAlgn val="ctr"/>
        <c:lblOffset val="100"/>
      </c:catAx>
      <c:valAx>
        <c:axId val="34085888"/>
        <c:scaling>
          <c:orientation val="minMax"/>
        </c:scaling>
        <c:axPos val="l"/>
        <c:majorGridlines/>
        <c:numFmt formatCode="General" sourceLinked="1"/>
        <c:tickLblPos val="nextTo"/>
        <c:crossAx val="340843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'CO 6G bAR GRAPH'!$P$9:$P$12</c:f>
              <c:strCache>
                <c:ptCount val="4"/>
                <c:pt idx="0">
                  <c:v>MAN</c:v>
                </c:pt>
                <c:pt idx="1">
                  <c:v>STE</c:v>
                </c:pt>
                <c:pt idx="2">
                  <c:v>AJP</c:v>
                </c:pt>
                <c:pt idx="3">
                  <c:v>AMI</c:v>
                </c:pt>
              </c:strCache>
            </c:strRef>
          </c:cat>
          <c:val>
            <c:numRef>
              <c:f>'CO 6G bAR GRAPH'!$Q$9:$Q$12</c:f>
              <c:numCache>
                <c:formatCode>General</c:formatCode>
                <c:ptCount val="4"/>
                <c:pt idx="0">
                  <c:v>93.94</c:v>
                </c:pt>
                <c:pt idx="1">
                  <c:v>98.49</c:v>
                </c:pt>
                <c:pt idx="2">
                  <c:v>98.49</c:v>
                </c:pt>
                <c:pt idx="3">
                  <c:v>98.49</c:v>
                </c:pt>
              </c:numCache>
            </c:numRef>
          </c:val>
        </c:ser>
        <c:shape val="cylinder"/>
        <c:axId val="34114560"/>
        <c:axId val="34030336"/>
        <c:axId val="0"/>
      </c:bar3DChart>
      <c:catAx>
        <c:axId val="34114560"/>
        <c:scaling>
          <c:orientation val="minMax"/>
        </c:scaling>
        <c:axPos val="b"/>
        <c:tickLblPos val="nextTo"/>
        <c:crossAx val="34030336"/>
        <c:crosses val="autoZero"/>
        <c:auto val="1"/>
        <c:lblAlgn val="ctr"/>
        <c:lblOffset val="100"/>
      </c:catAx>
      <c:valAx>
        <c:axId val="34030336"/>
        <c:scaling>
          <c:orientation val="minMax"/>
        </c:scaling>
        <c:axPos val="l"/>
        <c:majorGridlines/>
        <c:numFmt formatCode="General" sourceLinked="1"/>
        <c:tickLblPos val="nextTo"/>
        <c:crossAx val="341145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'SUMMER 2018 co4G BAR GRAPG'!$N$8:$N$12</c:f>
              <c:strCache>
                <c:ptCount val="5"/>
                <c:pt idx="0">
                  <c:v>EST</c:v>
                </c:pt>
                <c:pt idx="1">
                  <c:v>CHM</c:v>
                </c:pt>
                <c:pt idx="2">
                  <c:v>CNE</c:v>
                </c:pt>
                <c:pt idx="3">
                  <c:v>MAP</c:v>
                </c:pt>
                <c:pt idx="4">
                  <c:v>OOP</c:v>
                </c:pt>
              </c:strCache>
            </c:strRef>
          </c:cat>
          <c:val>
            <c:numRef>
              <c:f>'SUMMER 2018 co4G BAR GRAPG'!$O$8:$O$12</c:f>
              <c:numCache>
                <c:formatCode>General</c:formatCode>
                <c:ptCount val="5"/>
                <c:pt idx="0">
                  <c:v>98.58</c:v>
                </c:pt>
                <c:pt idx="1">
                  <c:v>91.43</c:v>
                </c:pt>
                <c:pt idx="2">
                  <c:v>98.58</c:v>
                </c:pt>
                <c:pt idx="3">
                  <c:v>82.86</c:v>
                </c:pt>
                <c:pt idx="4">
                  <c:v>88.58</c:v>
                </c:pt>
              </c:numCache>
            </c:numRef>
          </c:val>
        </c:ser>
        <c:shape val="cylinder"/>
        <c:axId val="34063104"/>
        <c:axId val="34064640"/>
        <c:axId val="0"/>
      </c:bar3DChart>
      <c:catAx>
        <c:axId val="34063104"/>
        <c:scaling>
          <c:orientation val="minMax"/>
        </c:scaling>
        <c:axPos val="b"/>
        <c:tickLblPos val="nextTo"/>
        <c:crossAx val="34064640"/>
        <c:crosses val="autoZero"/>
        <c:auto val="1"/>
        <c:lblAlgn val="ctr"/>
        <c:lblOffset val="100"/>
      </c:catAx>
      <c:valAx>
        <c:axId val="34064640"/>
        <c:scaling>
          <c:orientation val="minMax"/>
        </c:scaling>
        <c:axPos val="l"/>
        <c:majorGridlines/>
        <c:numFmt formatCode="General" sourceLinked="1"/>
        <c:tickLblPos val="nextTo"/>
        <c:crossAx val="340631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577274</xdr:colOff>
      <xdr:row>2</xdr:row>
      <xdr:rowOff>14433</xdr:rowOff>
    </xdr:from>
    <xdr:to>
      <xdr:col>12</xdr:col>
      <xdr:colOff>28864</xdr:colOff>
      <xdr:row>20</xdr:row>
      <xdr:rowOff>158751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14432</xdr:colOff>
      <xdr:row>23</xdr:row>
      <xdr:rowOff>85867</xdr:rowOff>
    </xdr:from>
    <xdr:to>
      <xdr:col>11</xdr:col>
      <xdr:colOff>573232</xdr:colOff>
      <xdr:row>41</xdr:row>
      <xdr:rowOff>14431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460375</xdr:colOff>
      <xdr:row>7</xdr:row>
      <xdr:rowOff>15875</xdr:rowOff>
    </xdr:from>
    <xdr:to>
      <xdr:col>9</xdr:col>
      <xdr:colOff>304800</xdr:colOff>
      <xdr:row>27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</xdr:row>
      <xdr:rowOff>4762</xdr:rowOff>
    </xdr:from>
    <xdr:to>
      <xdr:col>8</xdr:col>
      <xdr:colOff>409575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6</xdr:row>
      <xdr:rowOff>28574</xdr:rowOff>
    </xdr:from>
    <xdr:to>
      <xdr:col>9</xdr:col>
      <xdr:colOff>390525</xdr:colOff>
      <xdr:row>22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35"/>
  <sheetViews>
    <sheetView topLeftCell="A52" zoomScale="78" zoomScaleNormal="78" workbookViewId="0">
      <selection activeCell="D5" sqref="D5:D67"/>
    </sheetView>
  </sheetViews>
  <sheetFormatPr defaultRowHeight="15"/>
  <cols>
    <col min="1" max="1" width="9.140625" style="86" customWidth="1"/>
    <col min="2" max="2" width="15.7109375" style="86" customWidth="1"/>
    <col min="3" max="3" width="16.7109375" style="86" customWidth="1"/>
    <col min="4" max="4" width="43.7109375" style="87" customWidth="1"/>
    <col min="5" max="6" width="7" style="87" customWidth="1"/>
    <col min="7" max="7" width="8.7109375" style="86" customWidth="1"/>
    <col min="8" max="14" width="5.85546875" style="86" customWidth="1"/>
    <col min="15" max="15" width="9.28515625" style="86" customWidth="1"/>
    <col min="16" max="16" width="7.5703125" style="86" customWidth="1"/>
    <col min="17" max="17" width="9.140625" style="86" customWidth="1"/>
    <col min="18" max="18" width="6.85546875" style="86" customWidth="1"/>
    <col min="19" max="19" width="13.140625" style="95" customWidth="1"/>
    <col min="20" max="20" width="9.28515625" style="86" customWidth="1"/>
    <col min="21" max="21" width="11.7109375" style="86" customWidth="1"/>
    <col min="22" max="16384" width="9.140625" style="88"/>
  </cols>
  <sheetData>
    <row r="1" spans="1:22" ht="31.5" customHeight="1">
      <c r="A1" s="240" t="s">
        <v>84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</row>
    <row r="2" spans="1:22" ht="28.5" customHeight="1">
      <c r="A2" s="240" t="s">
        <v>168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85"/>
    </row>
    <row r="3" spans="1:22" s="4" customFormat="1" ht="38.25" customHeight="1">
      <c r="A3" s="97" t="s">
        <v>11</v>
      </c>
      <c r="B3" s="97" t="s">
        <v>6</v>
      </c>
      <c r="C3" s="97" t="s">
        <v>1</v>
      </c>
      <c r="D3" s="97" t="s">
        <v>7</v>
      </c>
      <c r="E3" s="241" t="s">
        <v>92</v>
      </c>
      <c r="F3" s="241"/>
      <c r="G3" s="241"/>
      <c r="H3" s="241" t="s">
        <v>93</v>
      </c>
      <c r="I3" s="241"/>
      <c r="J3" s="241" t="s">
        <v>94</v>
      </c>
      <c r="K3" s="241"/>
      <c r="L3" s="241"/>
      <c r="M3" s="241" t="s">
        <v>95</v>
      </c>
      <c r="N3" s="241"/>
      <c r="O3" s="97" t="s">
        <v>96</v>
      </c>
      <c r="P3" s="97" t="s">
        <v>97</v>
      </c>
      <c r="Q3" s="97" t="s">
        <v>98</v>
      </c>
      <c r="R3" s="97" t="s">
        <v>12</v>
      </c>
      <c r="S3" s="98" t="s">
        <v>165</v>
      </c>
      <c r="T3" s="97" t="s">
        <v>86</v>
      </c>
      <c r="U3" s="97" t="s">
        <v>8</v>
      </c>
      <c r="V3" s="23"/>
    </row>
    <row r="4" spans="1:22" ht="20.25">
      <c r="A4" s="99"/>
      <c r="B4" s="100"/>
      <c r="C4" s="100"/>
      <c r="D4" s="99"/>
      <c r="E4" s="105" t="s">
        <v>2</v>
      </c>
      <c r="F4" s="105" t="s">
        <v>5</v>
      </c>
      <c r="G4" s="105" t="s">
        <v>3</v>
      </c>
      <c r="H4" s="105" t="s">
        <v>2</v>
      </c>
      <c r="I4" s="105" t="s">
        <v>4</v>
      </c>
      <c r="J4" s="105" t="s">
        <v>2</v>
      </c>
      <c r="K4" s="105" t="s">
        <v>4</v>
      </c>
      <c r="L4" s="105" t="s">
        <v>3</v>
      </c>
      <c r="M4" s="105" t="s">
        <v>2</v>
      </c>
      <c r="N4" s="105" t="s">
        <v>3</v>
      </c>
      <c r="O4" s="105" t="s">
        <v>2</v>
      </c>
      <c r="P4" s="105" t="s">
        <v>5</v>
      </c>
      <c r="Q4" s="105" t="s">
        <v>4</v>
      </c>
      <c r="R4" s="100"/>
      <c r="S4" s="100"/>
      <c r="T4" s="100"/>
      <c r="U4" s="99">
        <v>800</v>
      </c>
      <c r="V4" s="14"/>
    </row>
    <row r="5" spans="1:22" ht="26.25" customHeight="1">
      <c r="A5" s="22">
        <v>1</v>
      </c>
      <c r="B5" s="96">
        <v>566735</v>
      </c>
      <c r="C5" s="96">
        <v>1601360005</v>
      </c>
      <c r="D5" s="75" t="s">
        <v>99</v>
      </c>
      <c r="E5" s="75">
        <v>55</v>
      </c>
      <c r="F5" s="75">
        <v>18</v>
      </c>
      <c r="G5" s="22">
        <v>20</v>
      </c>
      <c r="H5" s="22">
        <v>40</v>
      </c>
      <c r="I5" s="22">
        <v>44</v>
      </c>
      <c r="J5" s="22">
        <v>72</v>
      </c>
      <c r="K5" s="22">
        <v>16</v>
      </c>
      <c r="L5" s="22">
        <v>17</v>
      </c>
      <c r="M5" s="22" t="s">
        <v>166</v>
      </c>
      <c r="N5" s="22">
        <v>21</v>
      </c>
      <c r="O5" s="22">
        <v>46</v>
      </c>
      <c r="P5" s="22">
        <v>21</v>
      </c>
      <c r="Q5" s="22">
        <v>36</v>
      </c>
      <c r="R5" s="22">
        <v>32</v>
      </c>
      <c r="S5" s="22">
        <f>SUM(E5:R5)</f>
        <v>438</v>
      </c>
      <c r="T5" s="22"/>
      <c r="U5" s="22" t="s">
        <v>13</v>
      </c>
      <c r="V5" s="85"/>
    </row>
    <row r="6" spans="1:22" ht="24" customHeight="1">
      <c r="A6" s="22">
        <v>2</v>
      </c>
      <c r="B6" s="96">
        <v>566736</v>
      </c>
      <c r="C6" s="96">
        <v>1601360006</v>
      </c>
      <c r="D6" s="75" t="s">
        <v>100</v>
      </c>
      <c r="E6" s="75">
        <v>72</v>
      </c>
      <c r="F6" s="75">
        <v>23</v>
      </c>
      <c r="G6" s="22">
        <v>21</v>
      </c>
      <c r="H6" s="22">
        <v>91</v>
      </c>
      <c r="I6" s="22">
        <v>48</v>
      </c>
      <c r="J6" s="22">
        <v>83</v>
      </c>
      <c r="K6" s="22">
        <v>20</v>
      </c>
      <c r="L6" s="22">
        <v>20</v>
      </c>
      <c r="M6" s="22">
        <v>80</v>
      </c>
      <c r="N6" s="22">
        <v>21</v>
      </c>
      <c r="O6" s="22">
        <v>84</v>
      </c>
      <c r="P6" s="22">
        <v>20</v>
      </c>
      <c r="Q6" s="22">
        <v>44</v>
      </c>
      <c r="R6" s="22">
        <v>46</v>
      </c>
      <c r="S6" s="22">
        <f t="shared" ref="S6:S67" si="0">SUM(E6:R6)</f>
        <v>673</v>
      </c>
      <c r="T6" s="22">
        <v>84.13</v>
      </c>
      <c r="U6" s="22" t="s">
        <v>51</v>
      </c>
      <c r="V6" s="85"/>
    </row>
    <row r="7" spans="1:22" ht="26.25" customHeight="1">
      <c r="A7" s="22">
        <v>3</v>
      </c>
      <c r="B7" s="96">
        <v>566737</v>
      </c>
      <c r="C7" s="96">
        <v>1601360007</v>
      </c>
      <c r="D7" s="75" t="s">
        <v>101</v>
      </c>
      <c r="E7" s="75">
        <v>74</v>
      </c>
      <c r="F7" s="75">
        <v>24</v>
      </c>
      <c r="G7" s="22">
        <v>20</v>
      </c>
      <c r="H7" s="22">
        <v>84</v>
      </c>
      <c r="I7" s="22">
        <v>47</v>
      </c>
      <c r="J7" s="22">
        <v>81</v>
      </c>
      <c r="K7" s="22">
        <v>19</v>
      </c>
      <c r="L7" s="22">
        <v>19</v>
      </c>
      <c r="M7" s="22">
        <v>72</v>
      </c>
      <c r="N7" s="22">
        <v>22</v>
      </c>
      <c r="O7" s="22">
        <v>68</v>
      </c>
      <c r="P7" s="22">
        <v>23</v>
      </c>
      <c r="Q7" s="22">
        <v>44</v>
      </c>
      <c r="R7" s="22">
        <v>43</v>
      </c>
      <c r="S7" s="22">
        <f t="shared" si="0"/>
        <v>640</v>
      </c>
      <c r="T7" s="22">
        <v>80</v>
      </c>
      <c r="U7" s="22" t="s">
        <v>51</v>
      </c>
      <c r="V7" s="85"/>
    </row>
    <row r="8" spans="1:22" ht="26.25" customHeight="1">
      <c r="A8" s="22">
        <v>4</v>
      </c>
      <c r="B8" s="96">
        <v>566738</v>
      </c>
      <c r="C8" s="96">
        <v>1601360010</v>
      </c>
      <c r="D8" s="75" t="s">
        <v>102</v>
      </c>
      <c r="E8" s="75">
        <v>65</v>
      </c>
      <c r="F8" s="75">
        <v>22</v>
      </c>
      <c r="G8" s="22">
        <v>21</v>
      </c>
      <c r="H8" s="22">
        <v>63</v>
      </c>
      <c r="I8" s="22">
        <v>43</v>
      </c>
      <c r="J8" s="22">
        <v>59</v>
      </c>
      <c r="K8" s="22">
        <v>18</v>
      </c>
      <c r="L8" s="22">
        <v>20</v>
      </c>
      <c r="M8" s="22">
        <v>32</v>
      </c>
      <c r="N8" s="22">
        <v>22</v>
      </c>
      <c r="O8" s="22">
        <v>70</v>
      </c>
      <c r="P8" s="22">
        <v>20</v>
      </c>
      <c r="Q8" s="22">
        <v>41</v>
      </c>
      <c r="R8" s="22">
        <v>26</v>
      </c>
      <c r="S8" s="22">
        <f t="shared" si="0"/>
        <v>522</v>
      </c>
      <c r="T8" s="22">
        <v>65.25</v>
      </c>
      <c r="U8" s="22" t="s">
        <v>52</v>
      </c>
      <c r="V8" s="85"/>
    </row>
    <row r="9" spans="1:22" ht="26.25" customHeight="1">
      <c r="A9" s="22">
        <v>5</v>
      </c>
      <c r="B9" s="96">
        <v>566739</v>
      </c>
      <c r="C9" s="96">
        <v>1601360014</v>
      </c>
      <c r="D9" s="75" t="s">
        <v>103</v>
      </c>
      <c r="E9" s="75">
        <v>62</v>
      </c>
      <c r="F9" s="75">
        <v>21</v>
      </c>
      <c r="G9" s="22">
        <v>20</v>
      </c>
      <c r="H9" s="22">
        <v>86</v>
      </c>
      <c r="I9" s="22">
        <v>46</v>
      </c>
      <c r="J9" s="22">
        <v>77</v>
      </c>
      <c r="K9" s="22">
        <v>21</v>
      </c>
      <c r="L9" s="22">
        <v>20</v>
      </c>
      <c r="M9" s="22">
        <v>51</v>
      </c>
      <c r="N9" s="22">
        <v>20</v>
      </c>
      <c r="O9" s="22">
        <v>67</v>
      </c>
      <c r="P9" s="22">
        <v>21</v>
      </c>
      <c r="Q9" s="22">
        <v>38</v>
      </c>
      <c r="R9" s="22">
        <v>40</v>
      </c>
      <c r="S9" s="22">
        <f t="shared" si="0"/>
        <v>590</v>
      </c>
      <c r="T9" s="22">
        <v>73.75</v>
      </c>
      <c r="U9" s="22" t="s">
        <v>10</v>
      </c>
      <c r="V9" s="85"/>
    </row>
    <row r="10" spans="1:22" ht="26.25" customHeight="1">
      <c r="A10" s="22">
        <v>6</v>
      </c>
      <c r="B10" s="96">
        <v>566740</v>
      </c>
      <c r="C10" s="96">
        <v>1601360016</v>
      </c>
      <c r="D10" s="75" t="s">
        <v>104</v>
      </c>
      <c r="E10" s="75">
        <v>72</v>
      </c>
      <c r="F10" s="75">
        <v>20</v>
      </c>
      <c r="G10" s="22">
        <v>20</v>
      </c>
      <c r="H10" s="22">
        <v>91</v>
      </c>
      <c r="I10" s="22">
        <v>46</v>
      </c>
      <c r="J10" s="22">
        <v>78</v>
      </c>
      <c r="K10" s="22">
        <v>20</v>
      </c>
      <c r="L10" s="22">
        <v>19</v>
      </c>
      <c r="M10" s="22">
        <v>70</v>
      </c>
      <c r="N10" s="22">
        <v>20</v>
      </c>
      <c r="O10" s="22">
        <v>85</v>
      </c>
      <c r="P10" s="22">
        <v>21</v>
      </c>
      <c r="Q10" s="22">
        <v>40</v>
      </c>
      <c r="R10" s="22">
        <v>43</v>
      </c>
      <c r="S10" s="22">
        <f t="shared" si="0"/>
        <v>645</v>
      </c>
      <c r="T10" s="22">
        <v>80.63</v>
      </c>
      <c r="U10" s="22" t="s">
        <v>51</v>
      </c>
      <c r="V10" s="85"/>
    </row>
    <row r="11" spans="1:22" ht="26.25" customHeight="1">
      <c r="A11" s="22">
        <v>7</v>
      </c>
      <c r="B11" s="96">
        <v>566741</v>
      </c>
      <c r="C11" s="96">
        <v>1601360018</v>
      </c>
      <c r="D11" s="75" t="s">
        <v>105</v>
      </c>
      <c r="E11" s="75">
        <v>74</v>
      </c>
      <c r="F11" s="75">
        <v>23</v>
      </c>
      <c r="G11" s="22">
        <v>21</v>
      </c>
      <c r="H11" s="22">
        <v>82</v>
      </c>
      <c r="I11" s="22">
        <v>48</v>
      </c>
      <c r="J11" s="22">
        <v>81</v>
      </c>
      <c r="K11" s="22">
        <v>18</v>
      </c>
      <c r="L11" s="22">
        <v>19</v>
      </c>
      <c r="M11" s="22">
        <v>70</v>
      </c>
      <c r="N11" s="22">
        <v>21</v>
      </c>
      <c r="O11" s="22">
        <v>92</v>
      </c>
      <c r="P11" s="22">
        <v>23</v>
      </c>
      <c r="Q11" s="22">
        <v>46</v>
      </c>
      <c r="R11" s="22">
        <v>45</v>
      </c>
      <c r="S11" s="22">
        <f t="shared" si="0"/>
        <v>663</v>
      </c>
      <c r="T11" s="22">
        <v>82.88</v>
      </c>
      <c r="U11" s="22" t="s">
        <v>51</v>
      </c>
      <c r="V11" s="85"/>
    </row>
    <row r="12" spans="1:22" ht="26.25" customHeight="1">
      <c r="A12" s="22">
        <v>8</v>
      </c>
      <c r="B12" s="96">
        <v>566742</v>
      </c>
      <c r="C12" s="96">
        <v>1601360022</v>
      </c>
      <c r="D12" s="75" t="s">
        <v>106</v>
      </c>
      <c r="E12" s="75">
        <v>77</v>
      </c>
      <c r="F12" s="75">
        <v>21</v>
      </c>
      <c r="G12" s="22">
        <v>19</v>
      </c>
      <c r="H12" s="22">
        <v>59</v>
      </c>
      <c r="I12" s="22">
        <v>46</v>
      </c>
      <c r="J12" s="22">
        <v>69</v>
      </c>
      <c r="K12" s="22">
        <v>17</v>
      </c>
      <c r="L12" s="22">
        <v>19</v>
      </c>
      <c r="M12" s="22">
        <v>40</v>
      </c>
      <c r="N12" s="22">
        <v>21</v>
      </c>
      <c r="O12" s="22">
        <v>45</v>
      </c>
      <c r="P12" s="22">
        <v>20</v>
      </c>
      <c r="Q12" s="22">
        <v>38</v>
      </c>
      <c r="R12" s="22">
        <v>32</v>
      </c>
      <c r="S12" s="22">
        <f t="shared" si="0"/>
        <v>523</v>
      </c>
      <c r="T12" s="22">
        <v>65.38</v>
      </c>
      <c r="U12" s="22" t="s">
        <v>10</v>
      </c>
      <c r="V12" s="85"/>
    </row>
    <row r="13" spans="1:22" ht="26.25" customHeight="1">
      <c r="A13" s="22">
        <v>9</v>
      </c>
      <c r="B13" s="96">
        <v>566743</v>
      </c>
      <c r="C13" s="96">
        <v>1601360024</v>
      </c>
      <c r="D13" s="75" t="s">
        <v>107</v>
      </c>
      <c r="E13" s="75">
        <v>68</v>
      </c>
      <c r="F13" s="75">
        <v>20</v>
      </c>
      <c r="G13" s="22">
        <v>19</v>
      </c>
      <c r="H13" s="22">
        <v>66</v>
      </c>
      <c r="I13" s="22">
        <v>43</v>
      </c>
      <c r="J13" s="22">
        <v>59</v>
      </c>
      <c r="K13" s="22">
        <v>19</v>
      </c>
      <c r="L13" s="22">
        <v>18</v>
      </c>
      <c r="M13" s="22">
        <v>47</v>
      </c>
      <c r="N13" s="22">
        <v>21</v>
      </c>
      <c r="O13" s="22">
        <v>68</v>
      </c>
      <c r="P13" s="22">
        <v>23</v>
      </c>
      <c r="Q13" s="22">
        <v>40</v>
      </c>
      <c r="R13" s="22">
        <v>33</v>
      </c>
      <c r="S13" s="22">
        <f t="shared" si="0"/>
        <v>544</v>
      </c>
      <c r="T13" s="22">
        <v>68</v>
      </c>
      <c r="U13" s="22" t="s">
        <v>10</v>
      </c>
      <c r="V13" s="85"/>
    </row>
    <row r="14" spans="1:22" ht="26.25" customHeight="1">
      <c r="A14" s="22">
        <v>10</v>
      </c>
      <c r="B14" s="96">
        <v>566744</v>
      </c>
      <c r="C14" s="96">
        <v>1601360027</v>
      </c>
      <c r="D14" s="75" t="s">
        <v>108</v>
      </c>
      <c r="E14" s="75">
        <v>77</v>
      </c>
      <c r="F14" s="75">
        <v>23</v>
      </c>
      <c r="G14" s="22">
        <v>19</v>
      </c>
      <c r="H14" s="22">
        <v>75</v>
      </c>
      <c r="I14" s="22">
        <v>43</v>
      </c>
      <c r="J14" s="22">
        <v>48</v>
      </c>
      <c r="K14" s="22">
        <v>17</v>
      </c>
      <c r="L14" s="22">
        <v>19</v>
      </c>
      <c r="M14" s="22">
        <v>42</v>
      </c>
      <c r="N14" s="22">
        <v>20</v>
      </c>
      <c r="O14" s="22">
        <v>43</v>
      </c>
      <c r="P14" s="22">
        <v>21</v>
      </c>
      <c r="Q14" s="22">
        <v>43</v>
      </c>
      <c r="R14" s="22">
        <v>24</v>
      </c>
      <c r="S14" s="22">
        <f t="shared" si="0"/>
        <v>514</v>
      </c>
      <c r="T14" s="22">
        <v>64.25</v>
      </c>
      <c r="U14" s="22" t="s">
        <v>10</v>
      </c>
      <c r="V14" s="85"/>
    </row>
    <row r="15" spans="1:22" ht="26.25" customHeight="1">
      <c r="A15" s="22">
        <v>11</v>
      </c>
      <c r="B15" s="96">
        <v>566745</v>
      </c>
      <c r="C15" s="96">
        <v>1601360030</v>
      </c>
      <c r="D15" s="75" t="s">
        <v>109</v>
      </c>
      <c r="E15" s="75">
        <v>70</v>
      </c>
      <c r="F15" s="75">
        <v>20</v>
      </c>
      <c r="G15" s="22">
        <v>18</v>
      </c>
      <c r="H15" s="22">
        <v>52</v>
      </c>
      <c r="I15" s="22">
        <v>44</v>
      </c>
      <c r="J15" s="22">
        <v>62</v>
      </c>
      <c r="K15" s="22">
        <v>19</v>
      </c>
      <c r="L15" s="22">
        <v>19</v>
      </c>
      <c r="M15" s="22">
        <v>30</v>
      </c>
      <c r="N15" s="22">
        <v>22</v>
      </c>
      <c r="O15" s="22">
        <v>32</v>
      </c>
      <c r="P15" s="22">
        <v>20</v>
      </c>
      <c r="Q15" s="22">
        <v>39</v>
      </c>
      <c r="R15" s="22">
        <v>28</v>
      </c>
      <c r="S15" s="22">
        <f t="shared" si="0"/>
        <v>475</v>
      </c>
      <c r="T15" s="22"/>
      <c r="U15" s="22" t="s">
        <v>13</v>
      </c>
      <c r="V15" s="85"/>
    </row>
    <row r="16" spans="1:22" ht="35.25" customHeight="1">
      <c r="A16" s="22">
        <v>12</v>
      </c>
      <c r="B16" s="96">
        <v>566746</v>
      </c>
      <c r="C16" s="96">
        <v>1601360031</v>
      </c>
      <c r="D16" s="75" t="s">
        <v>110</v>
      </c>
      <c r="E16" s="75">
        <v>78</v>
      </c>
      <c r="F16" s="75">
        <v>22</v>
      </c>
      <c r="G16" s="22">
        <v>23</v>
      </c>
      <c r="H16" s="22">
        <v>83</v>
      </c>
      <c r="I16" s="22">
        <v>47</v>
      </c>
      <c r="J16" s="22">
        <v>79</v>
      </c>
      <c r="K16" s="22">
        <v>21</v>
      </c>
      <c r="L16" s="22">
        <v>21</v>
      </c>
      <c r="M16" s="22">
        <v>60</v>
      </c>
      <c r="N16" s="22">
        <v>21</v>
      </c>
      <c r="O16" s="22">
        <v>90</v>
      </c>
      <c r="P16" s="22">
        <v>22</v>
      </c>
      <c r="Q16" s="22">
        <v>44</v>
      </c>
      <c r="R16" s="22">
        <v>43</v>
      </c>
      <c r="S16" s="22">
        <f t="shared" si="0"/>
        <v>654</v>
      </c>
      <c r="T16" s="22">
        <v>81.75</v>
      </c>
      <c r="U16" s="22" t="s">
        <v>51</v>
      </c>
      <c r="V16" s="85"/>
    </row>
    <row r="17" spans="1:22" ht="26.25" customHeight="1">
      <c r="A17" s="22">
        <v>13</v>
      </c>
      <c r="B17" s="96">
        <v>566747</v>
      </c>
      <c r="C17" s="96">
        <v>1601360033</v>
      </c>
      <c r="D17" s="75" t="s">
        <v>111</v>
      </c>
      <c r="E17" s="75">
        <v>62</v>
      </c>
      <c r="F17" s="75">
        <v>17</v>
      </c>
      <c r="G17" s="22">
        <v>18</v>
      </c>
      <c r="H17" s="22">
        <v>40</v>
      </c>
      <c r="I17" s="22">
        <v>44</v>
      </c>
      <c r="J17" s="22">
        <v>62</v>
      </c>
      <c r="K17" s="22">
        <v>20</v>
      </c>
      <c r="L17" s="22">
        <v>19</v>
      </c>
      <c r="M17" s="22">
        <v>30</v>
      </c>
      <c r="N17" s="22">
        <v>21</v>
      </c>
      <c r="O17" s="22">
        <v>21</v>
      </c>
      <c r="P17" s="22">
        <v>20</v>
      </c>
      <c r="Q17" s="22">
        <v>41</v>
      </c>
      <c r="R17" s="22">
        <v>18</v>
      </c>
      <c r="S17" s="22">
        <f t="shared" si="0"/>
        <v>433</v>
      </c>
      <c r="T17" s="22">
        <f>ROUNDUP(((S17*100)/800),2)</f>
        <v>54.129999999999995</v>
      </c>
      <c r="U17" s="22" t="s">
        <v>13</v>
      </c>
      <c r="V17" s="85"/>
    </row>
    <row r="18" spans="1:22" ht="26.25" customHeight="1">
      <c r="A18" s="22">
        <v>14</v>
      </c>
      <c r="B18" s="96">
        <v>566748</v>
      </c>
      <c r="C18" s="96">
        <v>1601360037</v>
      </c>
      <c r="D18" s="75" t="s">
        <v>112</v>
      </c>
      <c r="E18" s="75">
        <v>40</v>
      </c>
      <c r="F18" s="75">
        <v>17</v>
      </c>
      <c r="G18" s="22">
        <v>18</v>
      </c>
      <c r="H18" s="22">
        <v>17</v>
      </c>
      <c r="I18" s="22">
        <v>42</v>
      </c>
      <c r="J18" s="22">
        <v>9</v>
      </c>
      <c r="K18" s="22">
        <v>17</v>
      </c>
      <c r="L18" s="22">
        <v>18</v>
      </c>
      <c r="M18" s="22">
        <v>16</v>
      </c>
      <c r="N18" s="22">
        <v>20</v>
      </c>
      <c r="O18" s="22">
        <v>26</v>
      </c>
      <c r="P18" s="22">
        <v>20</v>
      </c>
      <c r="Q18" s="22">
        <v>39</v>
      </c>
      <c r="R18" s="22">
        <v>13</v>
      </c>
      <c r="S18" s="22">
        <f t="shared" si="0"/>
        <v>312</v>
      </c>
      <c r="T18" s="22">
        <f t="shared" ref="T18:T67" si="1">ROUNDUP(((S18*100)/800),2)</f>
        <v>39</v>
      </c>
      <c r="U18" s="22" t="s">
        <v>9</v>
      </c>
      <c r="V18" s="85"/>
    </row>
    <row r="19" spans="1:22" ht="26.25" customHeight="1">
      <c r="A19" s="22">
        <v>15</v>
      </c>
      <c r="B19" s="96">
        <v>566749</v>
      </c>
      <c r="C19" s="96">
        <v>1601360039</v>
      </c>
      <c r="D19" s="75" t="s">
        <v>113</v>
      </c>
      <c r="E19" s="75">
        <v>79</v>
      </c>
      <c r="F19" s="75">
        <v>24</v>
      </c>
      <c r="G19" s="22">
        <v>23</v>
      </c>
      <c r="H19" s="22">
        <v>95</v>
      </c>
      <c r="I19" s="22">
        <v>49</v>
      </c>
      <c r="J19" s="22">
        <v>80</v>
      </c>
      <c r="K19" s="22">
        <v>21</v>
      </c>
      <c r="L19" s="22">
        <v>21</v>
      </c>
      <c r="M19" s="22">
        <v>88</v>
      </c>
      <c r="N19" s="22">
        <v>23</v>
      </c>
      <c r="O19" s="22">
        <v>95</v>
      </c>
      <c r="P19" s="22">
        <v>24</v>
      </c>
      <c r="Q19" s="22">
        <v>47</v>
      </c>
      <c r="R19" s="22">
        <v>49</v>
      </c>
      <c r="S19" s="22">
        <f t="shared" si="0"/>
        <v>718</v>
      </c>
      <c r="T19" s="22">
        <f t="shared" si="1"/>
        <v>89.75</v>
      </c>
      <c r="U19" s="22" t="s">
        <v>51</v>
      </c>
      <c r="V19" s="85"/>
    </row>
    <row r="20" spans="1:22" ht="26.25" customHeight="1">
      <c r="A20" s="22">
        <v>16</v>
      </c>
      <c r="B20" s="96">
        <v>566750</v>
      </c>
      <c r="C20" s="96">
        <v>1601360041</v>
      </c>
      <c r="D20" s="75" t="s">
        <v>114</v>
      </c>
      <c r="E20" s="75">
        <v>51</v>
      </c>
      <c r="F20" s="75">
        <v>18</v>
      </c>
      <c r="G20" s="22">
        <v>18</v>
      </c>
      <c r="H20" s="22">
        <v>48</v>
      </c>
      <c r="I20" s="22">
        <v>44</v>
      </c>
      <c r="J20" s="22">
        <v>40</v>
      </c>
      <c r="K20" s="22">
        <v>16</v>
      </c>
      <c r="L20" s="22">
        <v>19</v>
      </c>
      <c r="M20" s="22">
        <v>20</v>
      </c>
      <c r="N20" s="22">
        <v>21</v>
      </c>
      <c r="O20" s="22">
        <v>34</v>
      </c>
      <c r="P20" s="22">
        <v>19</v>
      </c>
      <c r="Q20" s="22">
        <v>40</v>
      </c>
      <c r="R20" s="22">
        <v>17</v>
      </c>
      <c r="S20" s="22">
        <f t="shared" si="0"/>
        <v>405</v>
      </c>
      <c r="T20" s="22">
        <f t="shared" si="1"/>
        <v>50.629999999999995</v>
      </c>
      <c r="U20" s="22" t="s">
        <v>13</v>
      </c>
      <c r="V20" s="85"/>
    </row>
    <row r="21" spans="1:22" ht="26.25" customHeight="1">
      <c r="A21" s="22">
        <v>17</v>
      </c>
      <c r="B21" s="96">
        <v>566751</v>
      </c>
      <c r="C21" s="96">
        <v>1601360043</v>
      </c>
      <c r="D21" s="75" t="s">
        <v>115</v>
      </c>
      <c r="E21" s="75">
        <v>49</v>
      </c>
      <c r="F21" s="75">
        <v>21</v>
      </c>
      <c r="G21" s="22">
        <v>20</v>
      </c>
      <c r="H21" s="22">
        <v>61</v>
      </c>
      <c r="I21" s="22">
        <v>45</v>
      </c>
      <c r="J21" s="22">
        <v>75</v>
      </c>
      <c r="K21" s="22">
        <v>18</v>
      </c>
      <c r="L21" s="22">
        <v>20</v>
      </c>
      <c r="M21" s="22">
        <v>66</v>
      </c>
      <c r="N21" s="22">
        <v>21</v>
      </c>
      <c r="O21" s="22">
        <v>58</v>
      </c>
      <c r="P21" s="22">
        <v>21</v>
      </c>
      <c r="Q21" s="22">
        <v>45</v>
      </c>
      <c r="R21" s="22">
        <v>38</v>
      </c>
      <c r="S21" s="22">
        <f t="shared" si="0"/>
        <v>558</v>
      </c>
      <c r="T21" s="22">
        <f t="shared" si="1"/>
        <v>69.75</v>
      </c>
      <c r="U21" s="22" t="s">
        <v>10</v>
      </c>
      <c r="V21" s="85"/>
    </row>
    <row r="22" spans="1:22" ht="26.25" customHeight="1">
      <c r="A22" s="22">
        <v>18</v>
      </c>
      <c r="B22" s="96">
        <v>566752</v>
      </c>
      <c r="C22" s="96">
        <v>1601360044</v>
      </c>
      <c r="D22" s="75" t="s">
        <v>116</v>
      </c>
      <c r="E22" s="75">
        <v>68</v>
      </c>
      <c r="F22" s="75">
        <v>20</v>
      </c>
      <c r="G22" s="22">
        <v>20</v>
      </c>
      <c r="H22" s="22">
        <v>72</v>
      </c>
      <c r="I22" s="22">
        <v>44</v>
      </c>
      <c r="J22" s="22">
        <v>79</v>
      </c>
      <c r="K22" s="22">
        <v>19</v>
      </c>
      <c r="L22" s="22">
        <v>19</v>
      </c>
      <c r="M22" s="22">
        <v>50</v>
      </c>
      <c r="N22" s="22">
        <v>21</v>
      </c>
      <c r="O22" s="22">
        <v>60</v>
      </c>
      <c r="P22" s="22">
        <v>22</v>
      </c>
      <c r="Q22" s="22">
        <v>37</v>
      </c>
      <c r="R22" s="22">
        <v>26</v>
      </c>
      <c r="S22" s="22">
        <f t="shared" si="0"/>
        <v>557</v>
      </c>
      <c r="T22" s="22">
        <f t="shared" si="1"/>
        <v>69.63000000000001</v>
      </c>
      <c r="U22" s="22" t="s">
        <v>10</v>
      </c>
      <c r="V22" s="85"/>
    </row>
    <row r="23" spans="1:22" ht="26.25" customHeight="1">
      <c r="A23" s="22">
        <v>19</v>
      </c>
      <c r="B23" s="96">
        <v>566753</v>
      </c>
      <c r="C23" s="96">
        <v>1601360046</v>
      </c>
      <c r="D23" s="75" t="s">
        <v>117</v>
      </c>
      <c r="E23" s="75">
        <v>65</v>
      </c>
      <c r="F23" s="75">
        <v>22</v>
      </c>
      <c r="G23" s="22">
        <v>22</v>
      </c>
      <c r="H23" s="22">
        <v>81</v>
      </c>
      <c r="I23" s="22">
        <v>46</v>
      </c>
      <c r="J23" s="22">
        <v>79</v>
      </c>
      <c r="K23" s="22">
        <v>20</v>
      </c>
      <c r="L23" s="22">
        <v>19</v>
      </c>
      <c r="M23" s="22">
        <v>55</v>
      </c>
      <c r="N23" s="22">
        <v>22</v>
      </c>
      <c r="O23" s="22">
        <v>32</v>
      </c>
      <c r="P23" s="22">
        <v>21</v>
      </c>
      <c r="Q23" s="22">
        <v>44</v>
      </c>
      <c r="R23" s="22">
        <v>36</v>
      </c>
      <c r="S23" s="22">
        <f t="shared" si="0"/>
        <v>564</v>
      </c>
      <c r="T23" s="22">
        <f t="shared" si="1"/>
        <v>70.5</v>
      </c>
      <c r="U23" s="22" t="s">
        <v>52</v>
      </c>
      <c r="V23" s="85"/>
    </row>
    <row r="24" spans="1:22" ht="26.25" customHeight="1">
      <c r="A24" s="22">
        <v>20</v>
      </c>
      <c r="B24" s="96">
        <v>566754</v>
      </c>
      <c r="C24" s="96">
        <v>1601360047</v>
      </c>
      <c r="D24" s="75" t="s">
        <v>118</v>
      </c>
      <c r="E24" s="75">
        <v>70</v>
      </c>
      <c r="F24" s="75">
        <v>21</v>
      </c>
      <c r="G24" s="22">
        <v>21</v>
      </c>
      <c r="H24" s="22">
        <v>66</v>
      </c>
      <c r="I24" s="22">
        <v>46</v>
      </c>
      <c r="J24" s="22">
        <v>58</v>
      </c>
      <c r="K24" s="22">
        <v>19</v>
      </c>
      <c r="L24" s="22">
        <v>21</v>
      </c>
      <c r="M24" s="22">
        <v>40</v>
      </c>
      <c r="N24" s="22">
        <v>22</v>
      </c>
      <c r="O24" s="22">
        <v>46</v>
      </c>
      <c r="P24" s="22">
        <v>21</v>
      </c>
      <c r="Q24" s="22">
        <v>42</v>
      </c>
      <c r="R24" s="22">
        <v>31</v>
      </c>
      <c r="S24" s="22">
        <f t="shared" si="0"/>
        <v>524</v>
      </c>
      <c r="T24" s="22">
        <f t="shared" si="1"/>
        <v>65.5</v>
      </c>
      <c r="U24" s="22" t="s">
        <v>10</v>
      </c>
      <c r="V24" s="85"/>
    </row>
    <row r="25" spans="1:22" ht="26.25" customHeight="1">
      <c r="A25" s="22">
        <v>21</v>
      </c>
      <c r="B25" s="96">
        <v>566755</v>
      </c>
      <c r="C25" s="96">
        <v>1601360052</v>
      </c>
      <c r="D25" s="75" t="s">
        <v>119</v>
      </c>
      <c r="E25" s="75">
        <v>54</v>
      </c>
      <c r="F25" s="75">
        <v>22</v>
      </c>
      <c r="G25" s="22">
        <v>19</v>
      </c>
      <c r="H25" s="22">
        <v>68</v>
      </c>
      <c r="I25" s="22">
        <v>44</v>
      </c>
      <c r="J25" s="22">
        <v>77</v>
      </c>
      <c r="K25" s="22">
        <v>17</v>
      </c>
      <c r="L25" s="22">
        <v>20</v>
      </c>
      <c r="M25" s="22">
        <v>44</v>
      </c>
      <c r="N25" s="22">
        <v>20</v>
      </c>
      <c r="O25" s="22">
        <v>55</v>
      </c>
      <c r="P25" s="22">
        <v>20</v>
      </c>
      <c r="Q25" s="22">
        <v>41</v>
      </c>
      <c r="R25" s="22">
        <v>28</v>
      </c>
      <c r="S25" s="22">
        <f t="shared" si="0"/>
        <v>529</v>
      </c>
      <c r="T25" s="22">
        <f t="shared" si="1"/>
        <v>66.13000000000001</v>
      </c>
      <c r="U25" s="22" t="s">
        <v>10</v>
      </c>
      <c r="V25" s="85"/>
    </row>
    <row r="26" spans="1:22" ht="26.25" customHeight="1">
      <c r="A26" s="22">
        <v>22</v>
      </c>
      <c r="B26" s="96">
        <v>566756</v>
      </c>
      <c r="C26" s="96">
        <v>1601360056</v>
      </c>
      <c r="D26" s="75" t="s">
        <v>120</v>
      </c>
      <c r="E26" s="75">
        <v>60</v>
      </c>
      <c r="F26" s="75">
        <v>21</v>
      </c>
      <c r="G26" s="22">
        <v>21</v>
      </c>
      <c r="H26" s="22">
        <v>56</v>
      </c>
      <c r="I26" s="22">
        <v>44</v>
      </c>
      <c r="J26" s="22">
        <v>60</v>
      </c>
      <c r="K26" s="22">
        <v>17</v>
      </c>
      <c r="L26" s="22">
        <v>19</v>
      </c>
      <c r="M26" s="22">
        <v>53</v>
      </c>
      <c r="N26" s="22">
        <v>22</v>
      </c>
      <c r="O26" s="22">
        <v>59</v>
      </c>
      <c r="P26" s="22">
        <v>19</v>
      </c>
      <c r="Q26" s="22">
        <v>41</v>
      </c>
      <c r="R26" s="22">
        <v>32</v>
      </c>
      <c r="S26" s="22">
        <f t="shared" si="0"/>
        <v>524</v>
      </c>
      <c r="T26" s="22">
        <f t="shared" si="1"/>
        <v>65.5</v>
      </c>
      <c r="U26" s="22" t="s">
        <v>10</v>
      </c>
      <c r="V26" s="85"/>
    </row>
    <row r="27" spans="1:22" ht="26.25" customHeight="1">
      <c r="A27" s="22">
        <v>23</v>
      </c>
      <c r="B27" s="96">
        <v>566757</v>
      </c>
      <c r="C27" s="96">
        <v>1601360061</v>
      </c>
      <c r="D27" s="75" t="s">
        <v>121</v>
      </c>
      <c r="E27" s="75">
        <v>54</v>
      </c>
      <c r="F27" s="75">
        <v>19</v>
      </c>
      <c r="G27" s="22">
        <v>18</v>
      </c>
      <c r="H27" s="22">
        <v>49</v>
      </c>
      <c r="I27" s="22">
        <v>43</v>
      </c>
      <c r="J27" s="22">
        <v>59</v>
      </c>
      <c r="K27" s="22">
        <v>18</v>
      </c>
      <c r="L27" s="22">
        <v>17</v>
      </c>
      <c r="M27" s="22">
        <v>14</v>
      </c>
      <c r="N27" s="22">
        <v>21</v>
      </c>
      <c r="O27" s="22">
        <v>68</v>
      </c>
      <c r="P27" s="22">
        <v>19</v>
      </c>
      <c r="Q27" s="22">
        <v>36</v>
      </c>
      <c r="R27" s="22">
        <v>27</v>
      </c>
      <c r="S27" s="22">
        <f t="shared" si="0"/>
        <v>462</v>
      </c>
      <c r="T27" s="22">
        <f t="shared" si="1"/>
        <v>57.75</v>
      </c>
      <c r="U27" s="22" t="s">
        <v>13</v>
      </c>
      <c r="V27" s="85"/>
    </row>
    <row r="28" spans="1:22" ht="26.25" customHeight="1">
      <c r="A28" s="22">
        <v>24</v>
      </c>
      <c r="B28" s="96">
        <v>566758</v>
      </c>
      <c r="C28" s="96">
        <v>1601360063</v>
      </c>
      <c r="D28" s="75" t="s">
        <v>122</v>
      </c>
      <c r="E28" s="75">
        <v>72</v>
      </c>
      <c r="F28" s="75">
        <v>22</v>
      </c>
      <c r="G28" s="22">
        <v>20</v>
      </c>
      <c r="H28" s="22">
        <v>98</v>
      </c>
      <c r="I28" s="22">
        <v>48</v>
      </c>
      <c r="J28" s="22">
        <v>81</v>
      </c>
      <c r="K28" s="22">
        <v>18</v>
      </c>
      <c r="L28" s="22">
        <v>19</v>
      </c>
      <c r="M28" s="22">
        <v>60</v>
      </c>
      <c r="N28" s="22">
        <v>21</v>
      </c>
      <c r="O28" s="22">
        <v>89</v>
      </c>
      <c r="P28" s="22">
        <v>22</v>
      </c>
      <c r="Q28" s="22">
        <v>39</v>
      </c>
      <c r="R28" s="22">
        <v>47</v>
      </c>
      <c r="S28" s="22">
        <f t="shared" si="0"/>
        <v>656</v>
      </c>
      <c r="T28" s="22">
        <f t="shared" si="1"/>
        <v>82</v>
      </c>
      <c r="U28" s="22" t="s">
        <v>51</v>
      </c>
      <c r="V28" s="85"/>
    </row>
    <row r="29" spans="1:22" ht="26.25" customHeight="1">
      <c r="A29" s="22">
        <v>25</v>
      </c>
      <c r="B29" s="96">
        <v>566759</v>
      </c>
      <c r="C29" s="96">
        <v>1601360066</v>
      </c>
      <c r="D29" s="75" t="s">
        <v>123</v>
      </c>
      <c r="E29" s="75">
        <v>54</v>
      </c>
      <c r="F29" s="75">
        <v>18</v>
      </c>
      <c r="G29" s="22">
        <v>18</v>
      </c>
      <c r="H29" s="22">
        <v>48</v>
      </c>
      <c r="I29" s="22">
        <v>43</v>
      </c>
      <c r="J29" s="22">
        <v>53</v>
      </c>
      <c r="K29" s="22">
        <v>16</v>
      </c>
      <c r="L29" s="22">
        <v>17</v>
      </c>
      <c r="M29" s="22">
        <v>9</v>
      </c>
      <c r="N29" s="22">
        <v>21</v>
      </c>
      <c r="O29" s="22">
        <v>30</v>
      </c>
      <c r="P29" s="22">
        <v>18</v>
      </c>
      <c r="Q29" s="22">
        <v>37</v>
      </c>
      <c r="R29" s="22">
        <v>16</v>
      </c>
      <c r="S29" s="22">
        <f t="shared" si="0"/>
        <v>398</v>
      </c>
      <c r="T29" s="22">
        <f t="shared" si="1"/>
        <v>49.75</v>
      </c>
      <c r="U29" s="22" t="s">
        <v>13</v>
      </c>
      <c r="V29" s="85"/>
    </row>
    <row r="30" spans="1:22" ht="26.25" customHeight="1">
      <c r="A30" s="22">
        <v>26</v>
      </c>
      <c r="B30" s="96">
        <v>566760</v>
      </c>
      <c r="C30" s="96">
        <v>1601360069</v>
      </c>
      <c r="D30" s="75" t="s">
        <v>124</v>
      </c>
      <c r="E30" s="75">
        <v>75</v>
      </c>
      <c r="F30" s="75">
        <v>23</v>
      </c>
      <c r="G30" s="22">
        <v>20</v>
      </c>
      <c r="H30" s="22">
        <v>80</v>
      </c>
      <c r="I30" s="22">
        <v>46</v>
      </c>
      <c r="J30" s="22">
        <v>80</v>
      </c>
      <c r="K30" s="22">
        <v>18</v>
      </c>
      <c r="L30" s="22">
        <v>19</v>
      </c>
      <c r="M30" s="22">
        <v>46</v>
      </c>
      <c r="N30" s="22">
        <v>23</v>
      </c>
      <c r="O30" s="22">
        <v>86</v>
      </c>
      <c r="P30" s="22">
        <v>22</v>
      </c>
      <c r="Q30" s="22">
        <v>40</v>
      </c>
      <c r="R30" s="22">
        <v>42</v>
      </c>
      <c r="S30" s="22">
        <f t="shared" si="0"/>
        <v>620</v>
      </c>
      <c r="T30" s="22">
        <f t="shared" si="1"/>
        <v>77.5</v>
      </c>
      <c r="U30" s="22" t="s">
        <v>51</v>
      </c>
      <c r="V30" s="85"/>
    </row>
    <row r="31" spans="1:22" ht="26.25" customHeight="1">
      <c r="A31" s="22">
        <v>27</v>
      </c>
      <c r="B31" s="96">
        <v>566761</v>
      </c>
      <c r="C31" s="96">
        <v>1601360073</v>
      </c>
      <c r="D31" s="75" t="s">
        <v>125</v>
      </c>
      <c r="E31" s="75">
        <v>64</v>
      </c>
      <c r="F31" s="75">
        <v>20</v>
      </c>
      <c r="G31" s="22">
        <v>19</v>
      </c>
      <c r="H31" s="22">
        <v>53</v>
      </c>
      <c r="I31" s="22">
        <v>43</v>
      </c>
      <c r="J31" s="22">
        <v>66</v>
      </c>
      <c r="K31" s="22">
        <v>19</v>
      </c>
      <c r="L31" s="22">
        <v>17</v>
      </c>
      <c r="M31" s="22">
        <v>43</v>
      </c>
      <c r="N31" s="22">
        <v>21</v>
      </c>
      <c r="O31" s="22">
        <v>57</v>
      </c>
      <c r="P31" s="22">
        <v>21</v>
      </c>
      <c r="Q31" s="22">
        <v>36</v>
      </c>
      <c r="R31" s="22">
        <v>30</v>
      </c>
      <c r="S31" s="22">
        <f t="shared" si="0"/>
        <v>509</v>
      </c>
      <c r="T31" s="22">
        <f t="shared" si="1"/>
        <v>63.629999999999995</v>
      </c>
      <c r="U31" s="22" t="s">
        <v>10</v>
      </c>
      <c r="V31" s="85"/>
    </row>
    <row r="32" spans="1:22" ht="26.25" customHeight="1">
      <c r="A32" s="22">
        <v>28</v>
      </c>
      <c r="B32" s="96">
        <v>566762</v>
      </c>
      <c r="C32" s="96">
        <v>1601360077</v>
      </c>
      <c r="D32" s="75" t="s">
        <v>126</v>
      </c>
      <c r="E32" s="75">
        <v>62</v>
      </c>
      <c r="F32" s="75">
        <v>21</v>
      </c>
      <c r="G32" s="22">
        <v>20</v>
      </c>
      <c r="H32" s="22">
        <v>86</v>
      </c>
      <c r="I32" s="22">
        <v>46</v>
      </c>
      <c r="J32" s="22">
        <v>71</v>
      </c>
      <c r="K32" s="22">
        <v>20</v>
      </c>
      <c r="L32" s="22">
        <v>20</v>
      </c>
      <c r="M32" s="22">
        <v>53</v>
      </c>
      <c r="N32" s="22">
        <v>21</v>
      </c>
      <c r="O32" s="22">
        <v>80</v>
      </c>
      <c r="P32" s="22">
        <v>23</v>
      </c>
      <c r="Q32" s="22">
        <v>41</v>
      </c>
      <c r="R32" s="22">
        <v>45</v>
      </c>
      <c r="S32" s="22">
        <f t="shared" si="0"/>
        <v>609</v>
      </c>
      <c r="T32" s="22">
        <f t="shared" si="1"/>
        <v>76.13000000000001</v>
      </c>
      <c r="U32" s="22" t="s">
        <v>51</v>
      </c>
      <c r="V32" s="85"/>
    </row>
    <row r="33" spans="1:22" ht="26.25" customHeight="1">
      <c r="A33" s="22">
        <v>29</v>
      </c>
      <c r="B33" s="96">
        <v>566763</v>
      </c>
      <c r="C33" s="96">
        <v>1601360086</v>
      </c>
      <c r="D33" s="75" t="s">
        <v>127</v>
      </c>
      <c r="E33" s="75">
        <v>55</v>
      </c>
      <c r="F33" s="75">
        <v>22</v>
      </c>
      <c r="G33" s="22">
        <v>19</v>
      </c>
      <c r="H33" s="22">
        <v>71</v>
      </c>
      <c r="I33" s="22">
        <v>45</v>
      </c>
      <c r="J33" s="22">
        <v>81</v>
      </c>
      <c r="K33" s="22">
        <v>16</v>
      </c>
      <c r="L33" s="22">
        <v>17</v>
      </c>
      <c r="M33" s="22">
        <v>58</v>
      </c>
      <c r="N33" s="22">
        <v>21</v>
      </c>
      <c r="O33" s="22">
        <v>69</v>
      </c>
      <c r="P33" s="22">
        <v>22</v>
      </c>
      <c r="Q33" s="22">
        <v>41</v>
      </c>
      <c r="R33" s="22">
        <v>31</v>
      </c>
      <c r="S33" s="22">
        <f t="shared" si="0"/>
        <v>568</v>
      </c>
      <c r="T33" s="22">
        <f t="shared" si="1"/>
        <v>71</v>
      </c>
      <c r="U33" s="22" t="s">
        <v>10</v>
      </c>
      <c r="V33" s="85"/>
    </row>
    <row r="34" spans="1:22" ht="26.25" customHeight="1">
      <c r="A34" s="22">
        <v>30</v>
      </c>
      <c r="B34" s="96"/>
      <c r="C34" s="96"/>
      <c r="D34" s="75"/>
      <c r="E34" s="75"/>
      <c r="F34" s="75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>
        <f t="shared" si="0"/>
        <v>0</v>
      </c>
      <c r="T34" s="22">
        <f t="shared" si="1"/>
        <v>0</v>
      </c>
      <c r="U34" s="22"/>
      <c r="V34" s="85"/>
    </row>
    <row r="35" spans="1:22" ht="26.25" customHeight="1">
      <c r="A35" s="22">
        <v>31</v>
      </c>
      <c r="B35" s="96">
        <v>566764</v>
      </c>
      <c r="C35" s="96">
        <v>1601360088</v>
      </c>
      <c r="D35" s="75" t="s">
        <v>128</v>
      </c>
      <c r="E35" s="75">
        <v>60</v>
      </c>
      <c r="F35" s="75">
        <v>21</v>
      </c>
      <c r="G35" s="22">
        <v>19</v>
      </c>
      <c r="H35" s="22">
        <v>81</v>
      </c>
      <c r="I35" s="22">
        <v>47</v>
      </c>
      <c r="J35" s="22">
        <v>70</v>
      </c>
      <c r="K35" s="22">
        <v>17</v>
      </c>
      <c r="L35" s="22">
        <v>18</v>
      </c>
      <c r="M35" s="22">
        <v>62</v>
      </c>
      <c r="N35" s="22">
        <v>21</v>
      </c>
      <c r="O35" s="22">
        <v>81</v>
      </c>
      <c r="P35" s="22">
        <v>20</v>
      </c>
      <c r="Q35" s="22">
        <v>41</v>
      </c>
      <c r="R35" s="22">
        <v>40</v>
      </c>
      <c r="S35" s="22">
        <v>600</v>
      </c>
      <c r="T35" s="22">
        <f>ROUNDUP(((S35*100)/800),2)</f>
        <v>75</v>
      </c>
      <c r="U35" s="22" t="s">
        <v>51</v>
      </c>
      <c r="V35" s="85"/>
    </row>
    <row r="36" spans="1:22" ht="26.25" customHeight="1">
      <c r="A36" s="22">
        <v>32</v>
      </c>
      <c r="B36" s="96">
        <v>566765</v>
      </c>
      <c r="C36" s="96">
        <v>1601360091</v>
      </c>
      <c r="D36" s="75" t="s">
        <v>129</v>
      </c>
      <c r="E36" s="75">
        <v>69</v>
      </c>
      <c r="F36" s="75">
        <v>19</v>
      </c>
      <c r="G36" s="22">
        <v>19</v>
      </c>
      <c r="H36" s="22">
        <v>85</v>
      </c>
      <c r="I36" s="22">
        <v>45</v>
      </c>
      <c r="J36" s="22">
        <v>73</v>
      </c>
      <c r="K36" s="22">
        <v>18</v>
      </c>
      <c r="L36" s="22">
        <v>18</v>
      </c>
      <c r="M36" s="22">
        <v>52</v>
      </c>
      <c r="N36" s="22">
        <v>23</v>
      </c>
      <c r="O36" s="22">
        <v>82</v>
      </c>
      <c r="P36" s="22">
        <v>18</v>
      </c>
      <c r="Q36" s="22">
        <v>36</v>
      </c>
      <c r="R36" s="22">
        <v>38</v>
      </c>
      <c r="S36" s="22">
        <f t="shared" si="0"/>
        <v>595</v>
      </c>
      <c r="T36" s="22">
        <f t="shared" si="1"/>
        <v>74.38000000000001</v>
      </c>
      <c r="U36" s="22" t="s">
        <v>10</v>
      </c>
      <c r="V36" s="85"/>
    </row>
    <row r="37" spans="1:22" ht="26.25" customHeight="1">
      <c r="A37" s="22">
        <v>33</v>
      </c>
      <c r="B37" s="96">
        <v>566766</v>
      </c>
      <c r="C37" s="96">
        <v>1601360096</v>
      </c>
      <c r="D37" s="75" t="s">
        <v>130</v>
      </c>
      <c r="E37" s="75">
        <v>61</v>
      </c>
      <c r="F37" s="75">
        <v>21</v>
      </c>
      <c r="G37" s="22">
        <v>19</v>
      </c>
      <c r="H37" s="22">
        <v>64</v>
      </c>
      <c r="I37" s="22">
        <v>44</v>
      </c>
      <c r="J37" s="22">
        <v>61</v>
      </c>
      <c r="K37" s="22">
        <v>18</v>
      </c>
      <c r="L37" s="22">
        <v>19</v>
      </c>
      <c r="M37" s="22">
        <v>40</v>
      </c>
      <c r="N37" s="22">
        <v>21</v>
      </c>
      <c r="O37" s="22">
        <v>45</v>
      </c>
      <c r="P37" s="22">
        <v>21</v>
      </c>
      <c r="Q37" s="22">
        <v>39</v>
      </c>
      <c r="R37" s="22">
        <v>26</v>
      </c>
      <c r="S37" s="22">
        <f t="shared" si="0"/>
        <v>499</v>
      </c>
      <c r="T37" s="22">
        <f t="shared" si="1"/>
        <v>62.379999999999995</v>
      </c>
      <c r="U37" s="22" t="s">
        <v>10</v>
      </c>
      <c r="V37" s="85"/>
    </row>
    <row r="38" spans="1:22" ht="26.25" customHeight="1">
      <c r="A38" s="22">
        <v>34</v>
      </c>
      <c r="B38" s="96">
        <v>566767</v>
      </c>
      <c r="C38" s="96">
        <v>1601360099</v>
      </c>
      <c r="D38" s="75" t="s">
        <v>131</v>
      </c>
      <c r="E38" s="75">
        <v>65</v>
      </c>
      <c r="F38" s="75">
        <v>21</v>
      </c>
      <c r="G38" s="22">
        <v>19</v>
      </c>
      <c r="H38" s="22">
        <v>81</v>
      </c>
      <c r="I38" s="22">
        <v>47</v>
      </c>
      <c r="J38" s="22">
        <v>60</v>
      </c>
      <c r="K38" s="22">
        <v>16</v>
      </c>
      <c r="L38" s="22">
        <v>18</v>
      </c>
      <c r="M38" s="22">
        <v>40</v>
      </c>
      <c r="N38" s="22">
        <v>20</v>
      </c>
      <c r="O38" s="22">
        <v>85</v>
      </c>
      <c r="P38" s="22">
        <v>20</v>
      </c>
      <c r="Q38" s="22">
        <v>41</v>
      </c>
      <c r="R38" s="22">
        <v>37</v>
      </c>
      <c r="S38" s="22">
        <f t="shared" si="0"/>
        <v>570</v>
      </c>
      <c r="T38" s="22">
        <f t="shared" si="1"/>
        <v>71.25</v>
      </c>
      <c r="U38" s="22" t="s">
        <v>10</v>
      </c>
      <c r="V38" s="85"/>
    </row>
    <row r="39" spans="1:22" ht="26.25" customHeight="1">
      <c r="A39" s="22">
        <v>35</v>
      </c>
      <c r="B39" s="96">
        <v>566768</v>
      </c>
      <c r="C39" s="96">
        <v>1601360102</v>
      </c>
      <c r="D39" s="75" t="s">
        <v>132</v>
      </c>
      <c r="E39" s="75">
        <v>76</v>
      </c>
      <c r="F39" s="75">
        <v>24</v>
      </c>
      <c r="G39" s="22">
        <v>23</v>
      </c>
      <c r="H39" s="22">
        <v>92</v>
      </c>
      <c r="I39" s="22">
        <v>47</v>
      </c>
      <c r="J39" s="22">
        <v>82</v>
      </c>
      <c r="K39" s="22">
        <v>21</v>
      </c>
      <c r="L39" s="22">
        <v>24</v>
      </c>
      <c r="M39" s="22">
        <v>65</v>
      </c>
      <c r="N39" s="22">
        <v>21</v>
      </c>
      <c r="O39" s="22">
        <v>73</v>
      </c>
      <c r="P39" s="22">
        <v>23</v>
      </c>
      <c r="Q39" s="22">
        <v>45</v>
      </c>
      <c r="R39" s="22">
        <v>44</v>
      </c>
      <c r="S39" s="22">
        <f t="shared" si="0"/>
        <v>660</v>
      </c>
      <c r="T39" s="22">
        <f t="shared" si="1"/>
        <v>82.5</v>
      </c>
      <c r="U39" s="22" t="s">
        <v>51</v>
      </c>
      <c r="V39" s="85"/>
    </row>
    <row r="40" spans="1:22" ht="26.25" customHeight="1">
      <c r="A40" s="22">
        <v>36</v>
      </c>
      <c r="B40" s="96">
        <v>566769</v>
      </c>
      <c r="C40" s="96">
        <v>1601360105</v>
      </c>
      <c r="D40" s="75" t="s">
        <v>133</v>
      </c>
      <c r="E40" s="75">
        <v>74</v>
      </c>
      <c r="F40" s="75">
        <v>22</v>
      </c>
      <c r="G40" s="22">
        <v>18</v>
      </c>
      <c r="H40" s="22">
        <v>77</v>
      </c>
      <c r="I40" s="22">
        <v>45</v>
      </c>
      <c r="J40" s="22">
        <v>73</v>
      </c>
      <c r="K40" s="22">
        <v>18</v>
      </c>
      <c r="L40" s="22">
        <v>19</v>
      </c>
      <c r="M40" s="22">
        <v>53</v>
      </c>
      <c r="N40" s="22">
        <v>20</v>
      </c>
      <c r="O40" s="22">
        <v>81</v>
      </c>
      <c r="P40" s="22">
        <v>23</v>
      </c>
      <c r="Q40" s="22">
        <v>41</v>
      </c>
      <c r="R40" s="22">
        <v>36</v>
      </c>
      <c r="S40" s="22">
        <f t="shared" si="0"/>
        <v>600</v>
      </c>
      <c r="T40" s="22">
        <f t="shared" si="1"/>
        <v>75</v>
      </c>
      <c r="U40" s="22" t="s">
        <v>51</v>
      </c>
      <c r="V40" s="85"/>
    </row>
    <row r="41" spans="1:22" ht="26.25" customHeight="1">
      <c r="A41" s="22">
        <v>37</v>
      </c>
      <c r="B41" s="96">
        <v>566770</v>
      </c>
      <c r="C41" s="96">
        <v>1601360107</v>
      </c>
      <c r="D41" s="75" t="s">
        <v>134</v>
      </c>
      <c r="E41" s="75">
        <v>66</v>
      </c>
      <c r="F41" s="75">
        <v>22</v>
      </c>
      <c r="G41" s="22">
        <v>19</v>
      </c>
      <c r="H41" s="22">
        <v>47</v>
      </c>
      <c r="I41" s="22">
        <v>44</v>
      </c>
      <c r="J41" s="22">
        <v>34</v>
      </c>
      <c r="K41" s="22">
        <v>16</v>
      </c>
      <c r="L41" s="22">
        <v>17</v>
      </c>
      <c r="M41" s="22">
        <v>40</v>
      </c>
      <c r="N41" s="22">
        <v>21</v>
      </c>
      <c r="O41" s="22">
        <v>40</v>
      </c>
      <c r="P41" s="22">
        <v>18</v>
      </c>
      <c r="Q41" s="22">
        <v>38</v>
      </c>
      <c r="R41" s="22">
        <v>32</v>
      </c>
      <c r="S41" s="22">
        <f t="shared" si="0"/>
        <v>454</v>
      </c>
      <c r="T41" s="22">
        <f t="shared" si="1"/>
        <v>56.75</v>
      </c>
      <c r="U41" s="22" t="s">
        <v>167</v>
      </c>
      <c r="V41" s="85"/>
    </row>
    <row r="42" spans="1:22" ht="26.25" customHeight="1">
      <c r="A42" s="22">
        <v>38</v>
      </c>
      <c r="B42" s="96">
        <v>566771</v>
      </c>
      <c r="C42" s="96">
        <v>1601360112</v>
      </c>
      <c r="D42" s="75" t="s">
        <v>135</v>
      </c>
      <c r="E42" s="75">
        <v>57</v>
      </c>
      <c r="F42" s="75">
        <v>19</v>
      </c>
      <c r="G42" s="22">
        <v>18</v>
      </c>
      <c r="H42" s="22">
        <v>76</v>
      </c>
      <c r="I42" s="22">
        <v>43</v>
      </c>
      <c r="J42" s="22">
        <v>60</v>
      </c>
      <c r="K42" s="22">
        <v>17</v>
      </c>
      <c r="L42" s="22">
        <v>18</v>
      </c>
      <c r="M42" s="22">
        <v>51</v>
      </c>
      <c r="N42" s="22">
        <v>20</v>
      </c>
      <c r="O42" s="22">
        <v>63</v>
      </c>
      <c r="P42" s="22">
        <v>19</v>
      </c>
      <c r="Q42" s="22">
        <v>37</v>
      </c>
      <c r="R42" s="22">
        <v>25</v>
      </c>
      <c r="S42" s="22">
        <f t="shared" si="0"/>
        <v>523</v>
      </c>
      <c r="T42" s="22">
        <f t="shared" si="1"/>
        <v>65.38000000000001</v>
      </c>
      <c r="U42" s="22" t="s">
        <v>10</v>
      </c>
      <c r="V42" s="85"/>
    </row>
    <row r="43" spans="1:22" ht="26.25" customHeight="1">
      <c r="A43" s="22">
        <v>39</v>
      </c>
      <c r="B43" s="96">
        <v>566772</v>
      </c>
      <c r="C43" s="96">
        <v>1601360114</v>
      </c>
      <c r="D43" s="75" t="s">
        <v>136</v>
      </c>
      <c r="E43" s="75">
        <v>72</v>
      </c>
      <c r="F43" s="75">
        <v>23</v>
      </c>
      <c r="G43" s="22">
        <v>19</v>
      </c>
      <c r="H43" s="22">
        <v>89</v>
      </c>
      <c r="I43" s="22">
        <v>45</v>
      </c>
      <c r="J43" s="22">
        <v>91</v>
      </c>
      <c r="K43" s="22">
        <v>18</v>
      </c>
      <c r="L43" s="22">
        <v>17</v>
      </c>
      <c r="M43" s="22">
        <v>56</v>
      </c>
      <c r="N43" s="22">
        <v>21</v>
      </c>
      <c r="O43" s="22">
        <v>62</v>
      </c>
      <c r="P43" s="22">
        <v>22</v>
      </c>
      <c r="Q43" s="22">
        <v>42</v>
      </c>
      <c r="R43" s="22">
        <v>36</v>
      </c>
      <c r="S43" s="22">
        <f t="shared" si="0"/>
        <v>613</v>
      </c>
      <c r="T43" s="22">
        <f t="shared" si="1"/>
        <v>76.63000000000001</v>
      </c>
      <c r="U43" s="22" t="s">
        <v>51</v>
      </c>
      <c r="V43" s="85"/>
    </row>
    <row r="44" spans="1:22" ht="26.25" customHeight="1">
      <c r="A44" s="22">
        <v>40</v>
      </c>
      <c r="B44" s="96">
        <v>566773</v>
      </c>
      <c r="C44" s="96">
        <v>1601360117</v>
      </c>
      <c r="D44" s="75" t="s">
        <v>137</v>
      </c>
      <c r="E44" s="75">
        <v>66</v>
      </c>
      <c r="F44" s="75">
        <v>22</v>
      </c>
      <c r="G44" s="22">
        <v>21</v>
      </c>
      <c r="H44" s="22">
        <v>71</v>
      </c>
      <c r="I44" s="22">
        <v>44</v>
      </c>
      <c r="J44" s="22">
        <v>76</v>
      </c>
      <c r="K44" s="22">
        <v>19</v>
      </c>
      <c r="L44" s="22">
        <v>19</v>
      </c>
      <c r="M44" s="22">
        <v>61</v>
      </c>
      <c r="N44" s="22">
        <v>20</v>
      </c>
      <c r="O44" s="22">
        <v>51</v>
      </c>
      <c r="P44" s="22">
        <v>22</v>
      </c>
      <c r="Q44" s="22">
        <v>40</v>
      </c>
      <c r="R44" s="22">
        <v>33</v>
      </c>
      <c r="S44" s="22">
        <f t="shared" si="0"/>
        <v>565</v>
      </c>
      <c r="T44" s="22">
        <f t="shared" si="1"/>
        <v>70.63000000000001</v>
      </c>
      <c r="U44" s="22" t="s">
        <v>10</v>
      </c>
      <c r="V44" s="85"/>
    </row>
    <row r="45" spans="1:22" ht="26.25" customHeight="1">
      <c r="A45" s="22">
        <v>41</v>
      </c>
      <c r="B45" s="96">
        <v>566774</v>
      </c>
      <c r="C45" s="96">
        <v>1601360118</v>
      </c>
      <c r="D45" s="75" t="s">
        <v>138</v>
      </c>
      <c r="E45" s="75">
        <v>71</v>
      </c>
      <c r="F45" s="75">
        <v>21</v>
      </c>
      <c r="G45" s="22">
        <v>22</v>
      </c>
      <c r="H45" s="22">
        <v>88</v>
      </c>
      <c r="I45" s="22">
        <v>45</v>
      </c>
      <c r="J45" s="22">
        <v>41</v>
      </c>
      <c r="K45" s="22">
        <v>16</v>
      </c>
      <c r="L45" s="22">
        <v>20</v>
      </c>
      <c r="M45" s="22">
        <v>41</v>
      </c>
      <c r="N45" s="22">
        <v>21</v>
      </c>
      <c r="O45" s="22">
        <v>52</v>
      </c>
      <c r="P45" s="22">
        <v>19</v>
      </c>
      <c r="Q45" s="22">
        <v>38</v>
      </c>
      <c r="R45" s="22">
        <v>34</v>
      </c>
      <c r="S45" s="22">
        <f t="shared" si="0"/>
        <v>529</v>
      </c>
      <c r="T45" s="22">
        <f t="shared" si="1"/>
        <v>66.13000000000001</v>
      </c>
      <c r="U45" s="22" t="s">
        <v>10</v>
      </c>
      <c r="V45" s="85"/>
    </row>
    <row r="46" spans="1:22" ht="26.25" customHeight="1">
      <c r="A46" s="22">
        <v>42</v>
      </c>
      <c r="B46" s="96">
        <v>566775</v>
      </c>
      <c r="C46" s="96">
        <v>1601360119</v>
      </c>
      <c r="D46" s="75" t="s">
        <v>139</v>
      </c>
      <c r="E46" s="75">
        <v>79</v>
      </c>
      <c r="F46" s="75">
        <v>23</v>
      </c>
      <c r="G46" s="22">
        <v>22</v>
      </c>
      <c r="H46" s="22">
        <v>77</v>
      </c>
      <c r="I46" s="22">
        <v>46</v>
      </c>
      <c r="J46" s="22">
        <v>62</v>
      </c>
      <c r="K46" s="22">
        <v>18</v>
      </c>
      <c r="L46" s="22">
        <v>20</v>
      </c>
      <c r="M46" s="22">
        <v>45</v>
      </c>
      <c r="N46" s="22">
        <v>22</v>
      </c>
      <c r="O46" s="22">
        <v>51</v>
      </c>
      <c r="P46" s="22">
        <v>22</v>
      </c>
      <c r="Q46" s="22">
        <v>41</v>
      </c>
      <c r="R46" s="22">
        <v>37</v>
      </c>
      <c r="S46" s="22">
        <f t="shared" si="0"/>
        <v>565</v>
      </c>
      <c r="T46" s="22">
        <f t="shared" si="1"/>
        <v>70.63000000000001</v>
      </c>
      <c r="U46" s="22" t="s">
        <v>10</v>
      </c>
      <c r="V46" s="85"/>
    </row>
    <row r="47" spans="1:22" ht="26.25" customHeight="1">
      <c r="A47" s="22">
        <v>43</v>
      </c>
      <c r="B47" s="96">
        <v>566776</v>
      </c>
      <c r="C47" s="96">
        <v>1601360120</v>
      </c>
      <c r="D47" s="75" t="s">
        <v>140</v>
      </c>
      <c r="E47" s="75">
        <v>44</v>
      </c>
      <c r="F47" s="75">
        <v>18</v>
      </c>
      <c r="G47" s="22">
        <v>20</v>
      </c>
      <c r="H47" s="22">
        <v>53</v>
      </c>
      <c r="I47" s="22">
        <v>44</v>
      </c>
      <c r="J47" s="22">
        <v>60</v>
      </c>
      <c r="K47" s="22">
        <v>16</v>
      </c>
      <c r="L47" s="22">
        <v>17</v>
      </c>
      <c r="M47" s="22">
        <v>19</v>
      </c>
      <c r="N47" s="22">
        <v>21</v>
      </c>
      <c r="O47" s="22">
        <v>77</v>
      </c>
      <c r="P47" s="22">
        <v>20</v>
      </c>
      <c r="Q47" s="22">
        <v>38</v>
      </c>
      <c r="R47" s="22">
        <v>21</v>
      </c>
      <c r="S47" s="22">
        <f t="shared" si="0"/>
        <v>468</v>
      </c>
      <c r="T47" s="22">
        <f t="shared" si="1"/>
        <v>58.5</v>
      </c>
      <c r="U47" s="22" t="s">
        <v>13</v>
      </c>
      <c r="V47" s="85"/>
    </row>
    <row r="48" spans="1:22" ht="26.25" customHeight="1">
      <c r="A48" s="22">
        <v>44</v>
      </c>
      <c r="B48" s="96">
        <v>566777</v>
      </c>
      <c r="C48" s="96">
        <v>1601360121</v>
      </c>
      <c r="D48" s="76" t="s">
        <v>141</v>
      </c>
      <c r="E48" s="75">
        <v>76</v>
      </c>
      <c r="F48" s="75">
        <v>20</v>
      </c>
      <c r="G48" s="22">
        <v>22</v>
      </c>
      <c r="H48" s="22">
        <v>80</v>
      </c>
      <c r="I48" s="22">
        <v>45</v>
      </c>
      <c r="J48" s="22">
        <v>70</v>
      </c>
      <c r="K48" s="22">
        <v>18</v>
      </c>
      <c r="L48" s="22">
        <v>20</v>
      </c>
      <c r="M48" s="22">
        <v>58</v>
      </c>
      <c r="N48" s="22">
        <v>22</v>
      </c>
      <c r="O48" s="22">
        <v>66</v>
      </c>
      <c r="P48" s="22">
        <v>21</v>
      </c>
      <c r="Q48" s="22">
        <v>40</v>
      </c>
      <c r="R48" s="22">
        <v>32</v>
      </c>
      <c r="S48" s="22">
        <v>600</v>
      </c>
      <c r="T48" s="22">
        <f t="shared" si="1"/>
        <v>75</v>
      </c>
      <c r="U48" s="22" t="s">
        <v>51</v>
      </c>
      <c r="V48" s="85"/>
    </row>
    <row r="49" spans="1:22" ht="26.25" customHeight="1">
      <c r="A49" s="22">
        <v>45</v>
      </c>
      <c r="B49" s="96">
        <v>566778</v>
      </c>
      <c r="C49" s="96">
        <v>1601360122</v>
      </c>
      <c r="D49" s="75" t="s">
        <v>142</v>
      </c>
      <c r="E49" s="75">
        <v>57</v>
      </c>
      <c r="F49" s="75">
        <v>18</v>
      </c>
      <c r="G49" s="22">
        <v>22</v>
      </c>
      <c r="H49" s="22">
        <v>57</v>
      </c>
      <c r="I49" s="22">
        <v>44</v>
      </c>
      <c r="J49" s="22">
        <v>62</v>
      </c>
      <c r="K49" s="22">
        <v>16</v>
      </c>
      <c r="L49" s="22">
        <v>18</v>
      </c>
      <c r="M49" s="22">
        <v>40</v>
      </c>
      <c r="N49" s="22">
        <v>21</v>
      </c>
      <c r="O49" s="22">
        <v>56</v>
      </c>
      <c r="P49" s="22">
        <v>19</v>
      </c>
      <c r="Q49" s="22">
        <v>37</v>
      </c>
      <c r="R49" s="22">
        <v>31</v>
      </c>
      <c r="S49" s="22">
        <f t="shared" si="0"/>
        <v>498</v>
      </c>
      <c r="T49" s="22">
        <f t="shared" si="1"/>
        <v>62.25</v>
      </c>
      <c r="U49" s="22" t="s">
        <v>10</v>
      </c>
      <c r="V49" s="85"/>
    </row>
    <row r="50" spans="1:22" ht="26.25" customHeight="1">
      <c r="A50" s="22">
        <v>46</v>
      </c>
      <c r="B50" s="96">
        <v>566779</v>
      </c>
      <c r="C50" s="96">
        <v>1601360123</v>
      </c>
      <c r="D50" s="75" t="s">
        <v>143</v>
      </c>
      <c r="E50" s="75">
        <v>40</v>
      </c>
      <c r="F50" s="75">
        <v>17</v>
      </c>
      <c r="G50" s="22">
        <v>20</v>
      </c>
      <c r="H50" s="22">
        <v>23</v>
      </c>
      <c r="I50" s="22">
        <v>42</v>
      </c>
      <c r="J50" s="22">
        <v>56</v>
      </c>
      <c r="K50" s="22">
        <v>17</v>
      </c>
      <c r="L50" s="22">
        <v>18</v>
      </c>
      <c r="M50" s="22">
        <v>18</v>
      </c>
      <c r="N50" s="22">
        <v>20</v>
      </c>
      <c r="O50" s="22">
        <v>9</v>
      </c>
      <c r="P50" s="22">
        <v>21</v>
      </c>
      <c r="Q50" s="22">
        <v>37</v>
      </c>
      <c r="R50" s="22">
        <v>14</v>
      </c>
      <c r="S50" s="22">
        <f t="shared" si="0"/>
        <v>352</v>
      </c>
      <c r="T50" s="22">
        <f t="shared" si="1"/>
        <v>44</v>
      </c>
      <c r="U50" s="22" t="s">
        <v>9</v>
      </c>
      <c r="V50" s="85"/>
    </row>
    <row r="51" spans="1:22" ht="26.25" customHeight="1">
      <c r="A51" s="22">
        <v>47</v>
      </c>
      <c r="B51" s="96">
        <v>566780</v>
      </c>
      <c r="C51" s="96">
        <v>1601360124</v>
      </c>
      <c r="D51" s="75" t="s">
        <v>144</v>
      </c>
      <c r="E51" s="75">
        <v>58</v>
      </c>
      <c r="F51" s="75">
        <v>20</v>
      </c>
      <c r="G51" s="22">
        <v>20</v>
      </c>
      <c r="H51" s="22">
        <v>69</v>
      </c>
      <c r="I51" s="22">
        <v>44</v>
      </c>
      <c r="J51" s="22">
        <v>69</v>
      </c>
      <c r="K51" s="22">
        <v>16</v>
      </c>
      <c r="L51" s="22">
        <v>18</v>
      </c>
      <c r="M51" s="22">
        <v>48</v>
      </c>
      <c r="N51" s="22">
        <v>20</v>
      </c>
      <c r="O51" s="22">
        <v>40</v>
      </c>
      <c r="P51" s="22">
        <v>18</v>
      </c>
      <c r="Q51" s="22">
        <v>40</v>
      </c>
      <c r="R51" s="22">
        <v>28</v>
      </c>
      <c r="S51" s="22">
        <f t="shared" si="0"/>
        <v>508</v>
      </c>
      <c r="T51" s="22">
        <f t="shared" si="1"/>
        <v>63.5</v>
      </c>
      <c r="U51" s="22" t="s">
        <v>10</v>
      </c>
      <c r="V51" s="85"/>
    </row>
    <row r="52" spans="1:22" ht="26.25" customHeight="1">
      <c r="A52" s="22">
        <v>48</v>
      </c>
      <c r="B52" s="96">
        <v>566781</v>
      </c>
      <c r="C52" s="96">
        <v>1601360126</v>
      </c>
      <c r="D52" s="75" t="s">
        <v>145</v>
      </c>
      <c r="E52" s="75">
        <v>78</v>
      </c>
      <c r="F52" s="75">
        <v>17</v>
      </c>
      <c r="G52" s="22">
        <v>22</v>
      </c>
      <c r="H52" s="22">
        <v>94</v>
      </c>
      <c r="I52" s="22">
        <v>48</v>
      </c>
      <c r="J52" s="22">
        <v>73</v>
      </c>
      <c r="K52" s="22">
        <v>21</v>
      </c>
      <c r="L52" s="22">
        <v>20</v>
      </c>
      <c r="M52" s="22">
        <v>53</v>
      </c>
      <c r="N52" s="22">
        <v>22</v>
      </c>
      <c r="O52" s="22">
        <v>100</v>
      </c>
      <c r="P52" s="22">
        <v>20</v>
      </c>
      <c r="Q52" s="22">
        <v>39</v>
      </c>
      <c r="R52" s="22">
        <v>41</v>
      </c>
      <c r="S52" s="22">
        <f t="shared" si="0"/>
        <v>648</v>
      </c>
      <c r="T52" s="22">
        <f t="shared" si="1"/>
        <v>81</v>
      </c>
      <c r="U52" s="22" t="s">
        <v>51</v>
      </c>
      <c r="V52" s="85"/>
    </row>
    <row r="53" spans="1:22" ht="26.25" customHeight="1">
      <c r="A53" s="22">
        <v>49</v>
      </c>
      <c r="B53" s="96">
        <v>566782</v>
      </c>
      <c r="C53" s="96">
        <v>1601360128</v>
      </c>
      <c r="D53" s="75" t="s">
        <v>146</v>
      </c>
      <c r="E53" s="75">
        <v>54</v>
      </c>
      <c r="F53" s="75">
        <v>19</v>
      </c>
      <c r="G53" s="22">
        <v>20</v>
      </c>
      <c r="H53" s="22">
        <v>46</v>
      </c>
      <c r="I53" s="22">
        <v>44</v>
      </c>
      <c r="J53" s="22">
        <v>72</v>
      </c>
      <c r="K53" s="22">
        <v>18</v>
      </c>
      <c r="L53" s="22">
        <v>18</v>
      </c>
      <c r="M53" s="22">
        <v>23</v>
      </c>
      <c r="N53" s="22">
        <v>20</v>
      </c>
      <c r="O53" s="22">
        <v>14</v>
      </c>
      <c r="P53" s="22">
        <v>19</v>
      </c>
      <c r="Q53" s="22">
        <v>40</v>
      </c>
      <c r="R53" s="22">
        <v>19</v>
      </c>
      <c r="S53" s="22">
        <f t="shared" si="0"/>
        <v>426</v>
      </c>
      <c r="T53" s="22">
        <f t="shared" si="1"/>
        <v>53.25</v>
      </c>
      <c r="U53" s="22" t="s">
        <v>13</v>
      </c>
      <c r="V53" s="85"/>
    </row>
    <row r="54" spans="1:22" ht="26.25" customHeight="1">
      <c r="A54" s="22">
        <v>50</v>
      </c>
      <c r="B54" s="96">
        <v>566783</v>
      </c>
      <c r="C54" s="96">
        <v>1601360129</v>
      </c>
      <c r="D54" s="75" t="s">
        <v>147</v>
      </c>
      <c r="E54" s="75">
        <v>62</v>
      </c>
      <c r="F54" s="75">
        <v>21</v>
      </c>
      <c r="G54" s="22">
        <v>23</v>
      </c>
      <c r="H54" s="22">
        <v>73</v>
      </c>
      <c r="I54" s="22">
        <v>46</v>
      </c>
      <c r="J54" s="22">
        <v>72</v>
      </c>
      <c r="K54" s="22">
        <v>18</v>
      </c>
      <c r="L54" s="22">
        <v>19</v>
      </c>
      <c r="M54" s="22">
        <v>60</v>
      </c>
      <c r="N54" s="22">
        <v>22</v>
      </c>
      <c r="O54" s="22">
        <v>46</v>
      </c>
      <c r="P54" s="22">
        <v>19</v>
      </c>
      <c r="Q54" s="22">
        <v>38</v>
      </c>
      <c r="R54" s="22">
        <v>36</v>
      </c>
      <c r="S54" s="22">
        <f t="shared" si="0"/>
        <v>555</v>
      </c>
      <c r="T54" s="22">
        <f t="shared" si="1"/>
        <v>69.38000000000001</v>
      </c>
      <c r="U54" s="22" t="s">
        <v>10</v>
      </c>
      <c r="V54" s="85"/>
    </row>
    <row r="55" spans="1:22" ht="26.25" customHeight="1">
      <c r="A55" s="22">
        <v>51</v>
      </c>
      <c r="B55" s="96">
        <v>566784</v>
      </c>
      <c r="C55" s="96">
        <v>1601360131</v>
      </c>
      <c r="D55" s="75" t="s">
        <v>148</v>
      </c>
      <c r="E55" s="75">
        <v>71</v>
      </c>
      <c r="F55" s="75">
        <v>20</v>
      </c>
      <c r="G55" s="22">
        <v>23</v>
      </c>
      <c r="H55" s="22">
        <v>74</v>
      </c>
      <c r="I55" s="22">
        <v>46</v>
      </c>
      <c r="J55" s="22">
        <v>74</v>
      </c>
      <c r="K55" s="22">
        <v>19</v>
      </c>
      <c r="L55" s="22">
        <v>20</v>
      </c>
      <c r="M55" s="22">
        <v>57</v>
      </c>
      <c r="N55" s="22">
        <v>21</v>
      </c>
      <c r="O55" s="22">
        <v>55</v>
      </c>
      <c r="P55" s="22">
        <v>21</v>
      </c>
      <c r="Q55" s="22">
        <v>41</v>
      </c>
      <c r="R55" s="22">
        <v>42</v>
      </c>
      <c r="S55" s="22">
        <f t="shared" si="0"/>
        <v>584</v>
      </c>
      <c r="T55" s="22">
        <f t="shared" si="1"/>
        <v>73</v>
      </c>
      <c r="U55" s="22" t="s">
        <v>10</v>
      </c>
      <c r="V55" s="85"/>
    </row>
    <row r="56" spans="1:22" ht="26.25" customHeight="1">
      <c r="A56" s="22">
        <v>52</v>
      </c>
      <c r="B56" s="96">
        <v>566785</v>
      </c>
      <c r="C56" s="96">
        <v>1601360133</v>
      </c>
      <c r="D56" s="75" t="s">
        <v>149</v>
      </c>
      <c r="E56" s="75">
        <v>74</v>
      </c>
      <c r="F56" s="75">
        <v>23</v>
      </c>
      <c r="G56" s="22">
        <v>22</v>
      </c>
      <c r="H56" s="22">
        <v>85</v>
      </c>
      <c r="I56" s="22">
        <v>46</v>
      </c>
      <c r="J56" s="22">
        <v>84</v>
      </c>
      <c r="K56" s="22">
        <v>20</v>
      </c>
      <c r="L56" s="22">
        <v>20</v>
      </c>
      <c r="M56" s="22">
        <v>56</v>
      </c>
      <c r="N56" s="22">
        <v>21</v>
      </c>
      <c r="O56" s="22">
        <v>90</v>
      </c>
      <c r="P56" s="22">
        <v>22</v>
      </c>
      <c r="Q56" s="22">
        <v>44</v>
      </c>
      <c r="R56" s="22">
        <v>41</v>
      </c>
      <c r="S56" s="22">
        <f t="shared" si="0"/>
        <v>648</v>
      </c>
      <c r="T56" s="22">
        <f t="shared" si="1"/>
        <v>81</v>
      </c>
      <c r="U56" s="22" t="s">
        <v>51</v>
      </c>
      <c r="V56" s="85"/>
    </row>
    <row r="57" spans="1:22" ht="26.25" customHeight="1">
      <c r="A57" s="22">
        <v>53</v>
      </c>
      <c r="B57" s="96">
        <v>566786</v>
      </c>
      <c r="C57" s="96">
        <v>1601360134</v>
      </c>
      <c r="D57" s="75" t="s">
        <v>150</v>
      </c>
      <c r="E57" s="75">
        <v>74</v>
      </c>
      <c r="F57" s="75">
        <v>21</v>
      </c>
      <c r="G57" s="22">
        <v>21</v>
      </c>
      <c r="H57" s="22">
        <v>69</v>
      </c>
      <c r="I57" s="22">
        <v>45</v>
      </c>
      <c r="J57" s="22">
        <v>72</v>
      </c>
      <c r="K57" s="22">
        <v>19</v>
      </c>
      <c r="L57" s="22">
        <v>17</v>
      </c>
      <c r="M57" s="22">
        <v>54</v>
      </c>
      <c r="N57" s="22">
        <v>20</v>
      </c>
      <c r="O57" s="22">
        <v>63</v>
      </c>
      <c r="P57" s="22">
        <v>21</v>
      </c>
      <c r="Q57" s="22">
        <v>40</v>
      </c>
      <c r="R57" s="22">
        <v>31</v>
      </c>
      <c r="S57" s="22">
        <f t="shared" si="0"/>
        <v>567</v>
      </c>
      <c r="T57" s="22">
        <f t="shared" si="1"/>
        <v>70.88000000000001</v>
      </c>
      <c r="U57" s="22" t="s">
        <v>10</v>
      </c>
      <c r="V57" s="85"/>
    </row>
    <row r="58" spans="1:22" ht="26.25" customHeight="1">
      <c r="A58" s="22">
        <v>54</v>
      </c>
      <c r="B58" s="96">
        <v>566787</v>
      </c>
      <c r="C58" s="96">
        <v>1601360136</v>
      </c>
      <c r="D58" s="75" t="s">
        <v>151</v>
      </c>
      <c r="E58" s="75">
        <v>63</v>
      </c>
      <c r="F58" s="75">
        <v>20</v>
      </c>
      <c r="G58" s="22">
        <v>22</v>
      </c>
      <c r="H58" s="22">
        <v>87</v>
      </c>
      <c r="I58" s="22">
        <v>46</v>
      </c>
      <c r="J58" s="22">
        <v>69</v>
      </c>
      <c r="K58" s="22">
        <v>19</v>
      </c>
      <c r="L58" s="22">
        <v>19</v>
      </c>
      <c r="M58" s="22">
        <v>70</v>
      </c>
      <c r="N58" s="22">
        <v>21</v>
      </c>
      <c r="O58" s="22">
        <v>65</v>
      </c>
      <c r="P58" s="22">
        <v>19</v>
      </c>
      <c r="Q58" s="22">
        <v>41</v>
      </c>
      <c r="R58" s="22">
        <v>39</v>
      </c>
      <c r="S58" s="22">
        <f t="shared" si="0"/>
        <v>600</v>
      </c>
      <c r="T58" s="22">
        <f t="shared" si="1"/>
        <v>75</v>
      </c>
      <c r="U58" s="22" t="s">
        <v>51</v>
      </c>
      <c r="V58" s="85"/>
    </row>
    <row r="59" spans="1:22" ht="36" customHeight="1">
      <c r="A59" s="22">
        <v>55</v>
      </c>
      <c r="B59" s="96">
        <v>566788</v>
      </c>
      <c r="C59" s="96">
        <v>1601360138</v>
      </c>
      <c r="D59" s="75" t="s">
        <v>152</v>
      </c>
      <c r="E59" s="75">
        <v>72</v>
      </c>
      <c r="F59" s="75">
        <v>22</v>
      </c>
      <c r="G59" s="22">
        <v>22</v>
      </c>
      <c r="H59" s="22">
        <v>70</v>
      </c>
      <c r="I59" s="22">
        <v>44</v>
      </c>
      <c r="J59" s="22">
        <v>46</v>
      </c>
      <c r="K59" s="22">
        <v>18</v>
      </c>
      <c r="L59" s="22">
        <v>20</v>
      </c>
      <c r="M59" s="22">
        <v>40</v>
      </c>
      <c r="N59" s="22">
        <v>21</v>
      </c>
      <c r="O59" s="22">
        <v>47</v>
      </c>
      <c r="P59" s="22">
        <v>20</v>
      </c>
      <c r="Q59" s="22">
        <v>45</v>
      </c>
      <c r="R59" s="22">
        <v>29</v>
      </c>
      <c r="S59" s="22">
        <f t="shared" si="0"/>
        <v>516</v>
      </c>
      <c r="T59" s="22">
        <f t="shared" si="1"/>
        <v>64.5</v>
      </c>
      <c r="U59" s="22" t="s">
        <v>10</v>
      </c>
      <c r="V59" s="85"/>
    </row>
    <row r="60" spans="1:22" ht="23.25" customHeight="1">
      <c r="A60" s="22">
        <v>56</v>
      </c>
      <c r="B60" s="96">
        <v>566789</v>
      </c>
      <c r="C60" s="96">
        <v>1601360140</v>
      </c>
      <c r="D60" s="75" t="s">
        <v>153</v>
      </c>
      <c r="E60" s="75">
        <v>70</v>
      </c>
      <c r="F60" s="75">
        <v>22</v>
      </c>
      <c r="G60" s="22">
        <v>18</v>
      </c>
      <c r="H60" s="22">
        <v>56</v>
      </c>
      <c r="I60" s="22">
        <v>44</v>
      </c>
      <c r="J60" s="22">
        <v>70</v>
      </c>
      <c r="K60" s="22">
        <v>18</v>
      </c>
      <c r="L60" s="22">
        <v>17</v>
      </c>
      <c r="M60" s="22">
        <v>44</v>
      </c>
      <c r="N60" s="22">
        <v>21</v>
      </c>
      <c r="O60" s="22">
        <v>52</v>
      </c>
      <c r="P60" s="22">
        <v>20</v>
      </c>
      <c r="Q60" s="22">
        <v>41</v>
      </c>
      <c r="R60" s="22">
        <v>26</v>
      </c>
      <c r="S60" s="22">
        <f t="shared" si="0"/>
        <v>519</v>
      </c>
      <c r="T60" s="22">
        <f t="shared" si="1"/>
        <v>64.88000000000001</v>
      </c>
      <c r="U60" s="22" t="s">
        <v>10</v>
      </c>
      <c r="V60" s="85"/>
    </row>
    <row r="61" spans="1:22" ht="32.25" customHeight="1">
      <c r="A61" s="22">
        <v>57</v>
      </c>
      <c r="B61" s="96">
        <v>566790</v>
      </c>
      <c r="C61" s="96">
        <v>1601360141</v>
      </c>
      <c r="D61" s="75" t="s">
        <v>154</v>
      </c>
      <c r="E61" s="75">
        <v>71</v>
      </c>
      <c r="F61" s="75">
        <v>20</v>
      </c>
      <c r="G61" s="22">
        <v>19</v>
      </c>
      <c r="H61" s="22">
        <v>83</v>
      </c>
      <c r="I61" s="22">
        <v>45</v>
      </c>
      <c r="J61" s="22">
        <v>69</v>
      </c>
      <c r="K61" s="22">
        <v>17</v>
      </c>
      <c r="L61" s="22">
        <v>19</v>
      </c>
      <c r="M61" s="22">
        <v>54</v>
      </c>
      <c r="N61" s="22">
        <v>21</v>
      </c>
      <c r="O61" s="22">
        <v>82</v>
      </c>
      <c r="P61" s="22">
        <v>19</v>
      </c>
      <c r="Q61" s="22">
        <v>43</v>
      </c>
      <c r="R61" s="22">
        <v>28</v>
      </c>
      <c r="S61" s="22">
        <v>590</v>
      </c>
      <c r="T61" s="22">
        <v>73.75</v>
      </c>
      <c r="U61" s="22" t="s">
        <v>10</v>
      </c>
      <c r="V61" s="85"/>
    </row>
    <row r="62" spans="1:22" ht="26.25" customHeight="1">
      <c r="A62" s="22">
        <v>58</v>
      </c>
      <c r="B62" s="96">
        <v>566791</v>
      </c>
      <c r="C62" s="96">
        <v>1601360142</v>
      </c>
      <c r="D62" s="75" t="s">
        <v>155</v>
      </c>
      <c r="E62" s="75">
        <v>58</v>
      </c>
      <c r="F62" s="75">
        <v>19</v>
      </c>
      <c r="G62" s="22">
        <v>20</v>
      </c>
      <c r="H62" s="22">
        <v>82</v>
      </c>
      <c r="I62" s="22">
        <v>44</v>
      </c>
      <c r="J62" s="22">
        <v>81</v>
      </c>
      <c r="K62" s="22">
        <v>18</v>
      </c>
      <c r="L62" s="22">
        <v>19</v>
      </c>
      <c r="M62" s="22">
        <v>79</v>
      </c>
      <c r="N62" s="22">
        <v>21</v>
      </c>
      <c r="O62" s="22">
        <v>41</v>
      </c>
      <c r="P62" s="22">
        <v>20</v>
      </c>
      <c r="Q62" s="22">
        <v>42</v>
      </c>
      <c r="R62" s="22">
        <v>38</v>
      </c>
      <c r="S62" s="22">
        <f t="shared" si="0"/>
        <v>582</v>
      </c>
      <c r="T62" s="22">
        <f t="shared" si="1"/>
        <v>72.75</v>
      </c>
      <c r="U62" s="22" t="s">
        <v>10</v>
      </c>
      <c r="V62" s="85"/>
    </row>
    <row r="63" spans="1:22" ht="26.25" customHeight="1">
      <c r="A63" s="22">
        <v>59</v>
      </c>
      <c r="B63" s="96">
        <v>566792</v>
      </c>
      <c r="C63" s="96">
        <v>1601360166</v>
      </c>
      <c r="D63" s="75" t="s">
        <v>156</v>
      </c>
      <c r="E63" s="75">
        <v>67</v>
      </c>
      <c r="F63" s="75">
        <v>20</v>
      </c>
      <c r="G63" s="22">
        <v>19</v>
      </c>
      <c r="H63" s="22">
        <v>82</v>
      </c>
      <c r="I63" s="22">
        <v>45</v>
      </c>
      <c r="J63" s="22">
        <v>72</v>
      </c>
      <c r="K63" s="22">
        <v>17</v>
      </c>
      <c r="L63" s="22">
        <v>19</v>
      </c>
      <c r="M63" s="22">
        <v>63</v>
      </c>
      <c r="N63" s="22">
        <v>21</v>
      </c>
      <c r="O63" s="22">
        <v>68</v>
      </c>
      <c r="P63" s="22">
        <v>20</v>
      </c>
      <c r="Q63" s="22">
        <v>38</v>
      </c>
      <c r="R63" s="22">
        <v>33</v>
      </c>
      <c r="S63" s="22">
        <f t="shared" si="0"/>
        <v>584</v>
      </c>
      <c r="T63" s="22">
        <f t="shared" si="1"/>
        <v>73</v>
      </c>
      <c r="U63" s="22" t="s">
        <v>10</v>
      </c>
      <c r="V63" s="85"/>
    </row>
    <row r="64" spans="1:22" ht="26.25" customHeight="1">
      <c r="A64" s="22">
        <v>60</v>
      </c>
      <c r="B64" s="96">
        <v>566793</v>
      </c>
      <c r="C64" s="96">
        <v>1601360169</v>
      </c>
      <c r="D64" s="75" t="s">
        <v>157</v>
      </c>
      <c r="E64" s="75">
        <v>53</v>
      </c>
      <c r="F64" s="75">
        <v>16</v>
      </c>
      <c r="G64" s="22">
        <v>22</v>
      </c>
      <c r="H64" s="22">
        <v>45</v>
      </c>
      <c r="I64" s="22">
        <v>44</v>
      </c>
      <c r="J64" s="22">
        <v>69</v>
      </c>
      <c r="K64" s="22">
        <v>18</v>
      </c>
      <c r="L64" s="22">
        <v>19</v>
      </c>
      <c r="M64" s="22">
        <v>42</v>
      </c>
      <c r="N64" s="22">
        <v>20</v>
      </c>
      <c r="O64" s="22">
        <v>51</v>
      </c>
      <c r="P64" s="22">
        <v>22</v>
      </c>
      <c r="Q64" s="22">
        <v>35</v>
      </c>
      <c r="R64" s="22">
        <v>28</v>
      </c>
      <c r="S64" s="22">
        <f t="shared" si="0"/>
        <v>484</v>
      </c>
      <c r="T64" s="22">
        <f t="shared" si="1"/>
        <v>60.5</v>
      </c>
      <c r="U64" s="22" t="s">
        <v>10</v>
      </c>
      <c r="V64" s="85"/>
    </row>
    <row r="65" spans="1:22" ht="30.75" customHeight="1">
      <c r="A65" s="22">
        <v>61</v>
      </c>
      <c r="B65" s="96">
        <v>566794</v>
      </c>
      <c r="C65" s="96">
        <v>1601360172</v>
      </c>
      <c r="D65" s="75" t="s">
        <v>158</v>
      </c>
      <c r="E65" s="76">
        <v>73</v>
      </c>
      <c r="F65" s="76">
        <v>20</v>
      </c>
      <c r="G65" s="22">
        <v>22</v>
      </c>
      <c r="H65" s="22">
        <v>73</v>
      </c>
      <c r="I65" s="22">
        <v>45</v>
      </c>
      <c r="J65" s="22">
        <v>70</v>
      </c>
      <c r="K65" s="22">
        <v>17</v>
      </c>
      <c r="L65" s="22">
        <v>19</v>
      </c>
      <c r="M65" s="22">
        <v>45</v>
      </c>
      <c r="N65" s="22">
        <v>20</v>
      </c>
      <c r="O65" s="22">
        <v>90</v>
      </c>
      <c r="P65" s="22">
        <v>21</v>
      </c>
      <c r="Q65" s="22">
        <v>42</v>
      </c>
      <c r="R65" s="22">
        <v>41</v>
      </c>
      <c r="S65" s="22">
        <v>600</v>
      </c>
      <c r="T65" s="22">
        <f t="shared" si="1"/>
        <v>75</v>
      </c>
      <c r="U65" s="22" t="s">
        <v>51</v>
      </c>
      <c r="V65" s="85"/>
    </row>
    <row r="66" spans="1:22" ht="26.25" customHeight="1">
      <c r="A66" s="22">
        <v>62</v>
      </c>
      <c r="B66" s="96">
        <v>566795</v>
      </c>
      <c r="C66" s="96">
        <v>1601360174</v>
      </c>
      <c r="D66" s="75" t="s">
        <v>159</v>
      </c>
      <c r="E66" s="75">
        <v>45</v>
      </c>
      <c r="F66" s="75">
        <v>20</v>
      </c>
      <c r="G66" s="22">
        <v>18</v>
      </c>
      <c r="H66" s="22">
        <v>34</v>
      </c>
      <c r="I66" s="22">
        <v>43</v>
      </c>
      <c r="J66" s="22">
        <v>57</v>
      </c>
      <c r="K66" s="22">
        <v>17</v>
      </c>
      <c r="L66" s="22">
        <v>18</v>
      </c>
      <c r="M66" s="22">
        <v>40</v>
      </c>
      <c r="N66" s="22">
        <v>22</v>
      </c>
      <c r="O66" s="22">
        <v>40</v>
      </c>
      <c r="P66" s="22">
        <v>22</v>
      </c>
      <c r="Q66" s="22">
        <v>40</v>
      </c>
      <c r="R66" s="22">
        <v>15</v>
      </c>
      <c r="S66" s="22">
        <f t="shared" si="0"/>
        <v>431</v>
      </c>
      <c r="T66" s="22">
        <f t="shared" si="1"/>
        <v>53.879999999999995</v>
      </c>
      <c r="U66" s="22" t="s">
        <v>167</v>
      </c>
      <c r="V66" s="85"/>
    </row>
    <row r="67" spans="1:22" ht="26.25" customHeight="1">
      <c r="A67" s="22">
        <v>63</v>
      </c>
      <c r="B67" s="96">
        <v>566796</v>
      </c>
      <c r="C67" s="96">
        <v>1601360239</v>
      </c>
      <c r="D67" s="75" t="s">
        <v>160</v>
      </c>
      <c r="E67" s="75">
        <v>59</v>
      </c>
      <c r="F67" s="75">
        <v>19</v>
      </c>
      <c r="G67" s="22">
        <v>20</v>
      </c>
      <c r="H67" s="22">
        <v>82</v>
      </c>
      <c r="I67" s="22">
        <v>47</v>
      </c>
      <c r="J67" s="22">
        <v>60</v>
      </c>
      <c r="K67" s="22">
        <v>19</v>
      </c>
      <c r="L67" s="22">
        <v>19</v>
      </c>
      <c r="M67" s="22">
        <v>60</v>
      </c>
      <c r="N67" s="22">
        <v>20</v>
      </c>
      <c r="O67" s="22">
        <v>81</v>
      </c>
      <c r="P67" s="22">
        <v>18</v>
      </c>
      <c r="Q67" s="22">
        <v>37</v>
      </c>
      <c r="R67" s="22">
        <v>44</v>
      </c>
      <c r="S67" s="22">
        <f t="shared" si="0"/>
        <v>585</v>
      </c>
      <c r="T67" s="22">
        <f t="shared" si="1"/>
        <v>73.13000000000001</v>
      </c>
      <c r="U67" s="22" t="s">
        <v>10</v>
      </c>
      <c r="V67" s="85"/>
    </row>
    <row r="68" spans="1:22" ht="26.25" customHeight="1">
      <c r="A68" s="77"/>
      <c r="B68" s="85"/>
      <c r="C68" s="85"/>
      <c r="D68" s="17"/>
      <c r="E68" s="17"/>
      <c r="F68" s="17"/>
      <c r="G68" s="85"/>
      <c r="H68" s="80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94"/>
      <c r="T68" s="85"/>
      <c r="U68" s="85"/>
    </row>
    <row r="69" spans="1:22" ht="18.75">
      <c r="A69" s="77"/>
      <c r="B69" s="85"/>
      <c r="C69" s="85"/>
      <c r="D69" s="17"/>
      <c r="E69" s="17"/>
      <c r="F69" s="17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94"/>
      <c r="T69" s="85"/>
      <c r="U69" s="85"/>
    </row>
    <row r="70" spans="1:22" ht="18.75">
      <c r="A70" s="77"/>
      <c r="B70" s="85"/>
      <c r="C70" s="85"/>
      <c r="D70" s="17"/>
      <c r="E70" s="17"/>
      <c r="F70" s="17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4"/>
      <c r="T70" s="85"/>
      <c r="U70" s="85"/>
    </row>
    <row r="71" spans="1:22" ht="18.75">
      <c r="A71" s="77"/>
      <c r="B71" s="85"/>
      <c r="C71" s="85"/>
      <c r="D71" s="17"/>
      <c r="E71" s="17"/>
      <c r="F71" s="17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94"/>
      <c r="T71" s="85"/>
      <c r="U71" s="85"/>
    </row>
    <row r="72" spans="1:22" ht="18.75">
      <c r="A72" s="77"/>
      <c r="B72" s="85"/>
      <c r="C72" s="85"/>
      <c r="D72" s="17"/>
      <c r="E72" s="17"/>
      <c r="F72" s="17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94"/>
      <c r="T72" s="85"/>
      <c r="U72" s="85"/>
    </row>
    <row r="73" spans="1:22" ht="18.75">
      <c r="A73" s="77"/>
      <c r="B73" s="85"/>
      <c r="C73" s="85"/>
      <c r="D73" s="17"/>
      <c r="E73" s="17"/>
      <c r="F73" s="17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94"/>
      <c r="T73" s="85"/>
      <c r="U73" s="85"/>
    </row>
    <row r="74" spans="1:22" ht="18.75">
      <c r="A74" s="77"/>
      <c r="B74" s="85"/>
      <c r="C74" s="85"/>
      <c r="D74" s="17"/>
      <c r="E74" s="17"/>
      <c r="F74" s="17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4"/>
      <c r="T74" s="85"/>
      <c r="U74" s="85"/>
    </row>
    <row r="75" spans="1:22">
      <c r="G75" s="85"/>
      <c r="H75" s="85"/>
    </row>
    <row r="76" spans="1:22">
      <c r="G76" s="85"/>
      <c r="H76" s="85"/>
    </row>
    <row r="77" spans="1:22">
      <c r="G77" s="85"/>
      <c r="H77" s="85"/>
    </row>
    <row r="78" spans="1:22">
      <c r="G78" s="85"/>
      <c r="H78" s="85"/>
    </row>
    <row r="79" spans="1:22">
      <c r="G79" s="85"/>
      <c r="H79" s="85"/>
    </row>
    <row r="80" spans="1:22">
      <c r="G80" s="85"/>
      <c r="H80" s="85"/>
    </row>
    <row r="81" spans="7:8">
      <c r="G81" s="85"/>
      <c r="H81" s="85"/>
    </row>
    <row r="82" spans="7:8">
      <c r="G82" s="85"/>
      <c r="H82" s="85"/>
    </row>
    <row r="83" spans="7:8">
      <c r="G83" s="85"/>
      <c r="H83" s="85"/>
    </row>
    <row r="84" spans="7:8">
      <c r="G84" s="85"/>
      <c r="H84" s="85"/>
    </row>
    <row r="85" spans="7:8">
      <c r="G85" s="85"/>
      <c r="H85" s="85"/>
    </row>
    <row r="86" spans="7:8">
      <c r="G86" s="85"/>
      <c r="H86" s="85"/>
    </row>
    <row r="87" spans="7:8">
      <c r="G87" s="85"/>
      <c r="H87" s="85"/>
    </row>
    <row r="88" spans="7:8">
      <c r="G88" s="85"/>
      <c r="H88" s="85"/>
    </row>
    <row r="89" spans="7:8">
      <c r="G89" s="85"/>
      <c r="H89" s="85"/>
    </row>
    <row r="90" spans="7:8">
      <c r="G90" s="85"/>
      <c r="H90" s="85"/>
    </row>
    <row r="91" spans="7:8">
      <c r="G91" s="85"/>
      <c r="H91" s="85"/>
    </row>
    <row r="92" spans="7:8">
      <c r="G92" s="85"/>
      <c r="H92" s="85"/>
    </row>
    <row r="93" spans="7:8">
      <c r="G93" s="85"/>
      <c r="H93" s="85"/>
    </row>
    <row r="94" spans="7:8">
      <c r="G94" s="85"/>
      <c r="H94" s="85"/>
    </row>
    <row r="95" spans="7:8">
      <c r="G95" s="85"/>
      <c r="H95" s="85"/>
    </row>
    <row r="96" spans="7:8">
      <c r="G96" s="85"/>
      <c r="H96" s="85"/>
    </row>
    <row r="97" spans="7:8">
      <c r="G97" s="85"/>
      <c r="H97" s="85"/>
    </row>
    <row r="98" spans="7:8">
      <c r="G98" s="85"/>
      <c r="H98" s="85"/>
    </row>
    <row r="99" spans="7:8">
      <c r="G99" s="85"/>
      <c r="H99" s="85"/>
    </row>
    <row r="100" spans="7:8">
      <c r="G100" s="85"/>
      <c r="H100" s="85"/>
    </row>
    <row r="101" spans="7:8">
      <c r="G101" s="85"/>
      <c r="H101" s="85"/>
    </row>
    <row r="102" spans="7:8">
      <c r="G102" s="85"/>
      <c r="H102" s="85"/>
    </row>
    <row r="103" spans="7:8">
      <c r="G103" s="85"/>
      <c r="H103" s="85"/>
    </row>
    <row r="104" spans="7:8">
      <c r="G104" s="85"/>
      <c r="H104" s="85"/>
    </row>
    <row r="105" spans="7:8">
      <c r="G105" s="85"/>
      <c r="H105" s="85"/>
    </row>
    <row r="106" spans="7:8">
      <c r="G106" s="85"/>
      <c r="H106" s="85"/>
    </row>
    <row r="107" spans="7:8">
      <c r="G107" s="85"/>
      <c r="H107" s="85"/>
    </row>
    <row r="108" spans="7:8">
      <c r="G108" s="85"/>
      <c r="H108" s="85"/>
    </row>
    <row r="109" spans="7:8">
      <c r="G109" s="85"/>
      <c r="H109" s="85"/>
    </row>
    <row r="110" spans="7:8">
      <c r="G110" s="85"/>
      <c r="H110" s="85"/>
    </row>
    <row r="111" spans="7:8">
      <c r="G111" s="85"/>
      <c r="H111" s="85"/>
    </row>
    <row r="112" spans="7:8">
      <c r="G112" s="85"/>
      <c r="H112" s="85"/>
    </row>
    <row r="113" spans="7:8">
      <c r="G113" s="85"/>
      <c r="H113" s="85"/>
    </row>
    <row r="114" spans="7:8">
      <c r="G114" s="85"/>
      <c r="H114" s="85"/>
    </row>
    <row r="115" spans="7:8">
      <c r="G115" s="85"/>
      <c r="H115" s="85"/>
    </row>
    <row r="116" spans="7:8">
      <c r="G116" s="85"/>
      <c r="H116" s="85"/>
    </row>
    <row r="117" spans="7:8">
      <c r="G117" s="85"/>
      <c r="H117" s="85"/>
    </row>
    <row r="118" spans="7:8">
      <c r="G118" s="85"/>
      <c r="H118" s="85"/>
    </row>
    <row r="119" spans="7:8">
      <c r="G119" s="85"/>
      <c r="H119" s="85"/>
    </row>
    <row r="120" spans="7:8">
      <c r="G120" s="85"/>
      <c r="H120" s="85"/>
    </row>
    <row r="121" spans="7:8">
      <c r="G121" s="85"/>
      <c r="H121" s="85"/>
    </row>
    <row r="122" spans="7:8">
      <c r="G122" s="85"/>
      <c r="H122" s="85"/>
    </row>
    <row r="123" spans="7:8">
      <c r="G123" s="85"/>
      <c r="H123" s="85"/>
    </row>
    <row r="124" spans="7:8">
      <c r="G124" s="85"/>
      <c r="H124" s="85"/>
    </row>
    <row r="125" spans="7:8">
      <c r="G125" s="85"/>
      <c r="H125" s="85"/>
    </row>
    <row r="126" spans="7:8">
      <c r="G126" s="85"/>
      <c r="H126" s="85"/>
    </row>
    <row r="127" spans="7:8">
      <c r="G127" s="85"/>
      <c r="H127" s="85"/>
    </row>
    <row r="128" spans="7:8">
      <c r="G128" s="85"/>
      <c r="H128" s="85"/>
    </row>
    <row r="129" spans="7:8">
      <c r="G129" s="85"/>
      <c r="H129" s="85"/>
    </row>
    <row r="130" spans="7:8">
      <c r="G130" s="85"/>
      <c r="H130" s="85"/>
    </row>
    <row r="131" spans="7:8">
      <c r="G131" s="85"/>
      <c r="H131" s="85"/>
    </row>
    <row r="132" spans="7:8">
      <c r="G132" s="85"/>
      <c r="H132" s="85"/>
    </row>
    <row r="133" spans="7:8">
      <c r="G133" s="85"/>
      <c r="H133" s="85"/>
    </row>
    <row r="134" spans="7:8">
      <c r="G134" s="85"/>
      <c r="H134" s="85"/>
    </row>
    <row r="135" spans="7:8">
      <c r="H135" s="85"/>
    </row>
  </sheetData>
  <autoFilter ref="J1:J135"/>
  <mergeCells count="6">
    <mergeCell ref="A1:U1"/>
    <mergeCell ref="A2:U2"/>
    <mergeCell ref="E3:G3"/>
    <mergeCell ref="H3:I3"/>
    <mergeCell ref="J3:L3"/>
    <mergeCell ref="M3:N3"/>
  </mergeCells>
  <printOptions horizontalCentered="1" verticalCentered="1"/>
  <pageMargins left="0" right="0" top="0" bottom="0" header="0.25" footer="0.3"/>
  <pageSetup paperSize="9"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"/>
  <sheetViews>
    <sheetView topLeftCell="A4" workbookViewId="0">
      <selection activeCell="S2" sqref="S2"/>
    </sheetView>
  </sheetViews>
  <sheetFormatPr defaultRowHeight="15"/>
  <sheetData>
    <row r="1" spans="1:11" ht="23.25">
      <c r="A1" s="277" t="s">
        <v>37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</row>
    <row r="2" spans="1:11" ht="21">
      <c r="A2" s="278" t="s">
        <v>23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</row>
    <row r="3" spans="1:11" ht="15.75">
      <c r="A3" s="279" t="s">
        <v>25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</row>
    <row r="4" spans="1:11" ht="15.75">
      <c r="A4" s="279" t="s">
        <v>26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</row>
    <row r="5" spans="1:11">
      <c r="A5" s="271" t="s">
        <v>43</v>
      </c>
      <c r="B5" s="271"/>
      <c r="C5" s="271"/>
      <c r="D5" s="271"/>
      <c r="E5" s="271"/>
      <c r="F5" s="271"/>
      <c r="G5" s="271"/>
      <c r="H5" s="271"/>
      <c r="I5" s="271"/>
      <c r="J5" s="271"/>
      <c r="K5" s="271"/>
    </row>
  </sheetData>
  <mergeCells count="5">
    <mergeCell ref="A1:K1"/>
    <mergeCell ref="A2:K2"/>
    <mergeCell ref="A3:K3"/>
    <mergeCell ref="A4:K4"/>
    <mergeCell ref="A5:K5"/>
  </mergeCells>
  <printOptions verticalCentered="1"/>
  <pageMargins left="0.7" right="0.7" top="0.75" bottom="0.75" header="0.3" footer="0.3"/>
  <pageSetup paperSize="9" scale="8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86"/>
  <sheetViews>
    <sheetView topLeftCell="A7" workbookViewId="0">
      <selection activeCell="N16" sqref="N16"/>
    </sheetView>
  </sheetViews>
  <sheetFormatPr defaultRowHeight="15"/>
  <cols>
    <col min="1" max="1" width="6.28515625" customWidth="1"/>
    <col min="3" max="3" width="9.7109375" customWidth="1"/>
    <col min="4" max="4" width="12" customWidth="1"/>
    <col min="5" max="5" width="14.42578125" customWidth="1"/>
    <col min="6" max="6" width="12.140625" customWidth="1"/>
    <col min="7" max="7" width="13.5703125" customWidth="1"/>
    <col min="8" max="8" width="13" customWidth="1"/>
    <col min="9" max="9" width="11.7109375" customWidth="1"/>
    <col min="10" max="10" width="11.5703125" customWidth="1"/>
    <col min="11" max="11" width="8.7109375" customWidth="1"/>
    <col min="14" max="16" width="9.140625" style="15"/>
  </cols>
  <sheetData>
    <row r="1" spans="1:16" s="36" customFormat="1" ht="18.75">
      <c r="A1" s="256" t="s">
        <v>161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N1" s="77"/>
      <c r="O1" s="77"/>
      <c r="P1" s="77"/>
    </row>
    <row r="2" spans="1:16" ht="18.75">
      <c r="A2" s="282" t="s">
        <v>82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N2" s="77"/>
      <c r="O2" s="77"/>
      <c r="P2" s="77"/>
    </row>
    <row r="3" spans="1:16" ht="18.75">
      <c r="A3" s="282" t="s">
        <v>23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N3" s="77"/>
      <c r="O3" s="77"/>
      <c r="P3" s="77"/>
    </row>
    <row r="4" spans="1:16" ht="18.75">
      <c r="A4" s="279" t="s">
        <v>81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N4" s="77"/>
      <c r="O4" s="77"/>
      <c r="P4" s="77"/>
    </row>
    <row r="5" spans="1:16" ht="18.75">
      <c r="A5" s="283" t="s">
        <v>25</v>
      </c>
      <c r="B5" s="271"/>
      <c r="C5" s="271"/>
      <c r="D5" s="271"/>
      <c r="E5" s="271"/>
      <c r="F5" s="271"/>
      <c r="G5" s="271"/>
      <c r="H5" s="271"/>
      <c r="I5" s="271"/>
      <c r="J5" s="271"/>
      <c r="K5" s="271"/>
      <c r="N5" s="92"/>
      <c r="O5" s="77"/>
      <c r="P5" s="92"/>
    </row>
    <row r="6" spans="1:16" ht="18.75">
      <c r="A6" s="283" t="s">
        <v>162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N6" s="92"/>
      <c r="O6" s="77"/>
      <c r="P6" s="92"/>
    </row>
    <row r="7" spans="1:16" ht="18.75">
      <c r="A7" s="280" t="s">
        <v>163</v>
      </c>
      <c r="B7" s="281"/>
      <c r="C7" s="281"/>
      <c r="D7" s="281"/>
      <c r="E7" s="281"/>
      <c r="F7" s="281"/>
      <c r="G7" s="281"/>
      <c r="H7" s="281"/>
      <c r="I7" s="281"/>
      <c r="J7" s="281"/>
      <c r="N7" s="77"/>
      <c r="O7" s="77"/>
      <c r="P7" s="92"/>
    </row>
    <row r="8" spans="1:16" ht="20.25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N8" s="77"/>
      <c r="O8" s="77"/>
      <c r="P8" s="77"/>
    </row>
    <row r="9" spans="1:16" ht="43.5" thickBot="1">
      <c r="A9" s="55" t="s">
        <v>0</v>
      </c>
      <c r="B9" s="56" t="s">
        <v>14</v>
      </c>
      <c r="C9" s="56" t="s">
        <v>80</v>
      </c>
      <c r="D9" s="56" t="s">
        <v>16</v>
      </c>
      <c r="E9" s="56" t="s">
        <v>17</v>
      </c>
      <c r="F9" s="56" t="s">
        <v>18</v>
      </c>
      <c r="G9" s="56" t="s">
        <v>19</v>
      </c>
      <c r="H9" s="56" t="s">
        <v>21</v>
      </c>
      <c r="I9" s="56" t="s">
        <v>20</v>
      </c>
      <c r="J9" s="57" t="s">
        <v>22</v>
      </c>
      <c r="N9" s="77"/>
      <c r="O9" s="77"/>
      <c r="P9" s="77"/>
    </row>
    <row r="10" spans="1:16" ht="19.5" thickBot="1">
      <c r="A10" s="287">
        <v>1</v>
      </c>
      <c r="B10" s="284">
        <v>17401</v>
      </c>
      <c r="C10" s="284" t="s">
        <v>53</v>
      </c>
      <c r="D10" s="58" t="s">
        <v>2</v>
      </c>
      <c r="E10" s="58">
        <v>13</v>
      </c>
      <c r="F10" s="58">
        <v>41</v>
      </c>
      <c r="G10" s="58">
        <v>74</v>
      </c>
      <c r="H10" s="58">
        <v>65</v>
      </c>
      <c r="I10" s="91">
        <f>ROUNDUP(((H10*100)/G10),2)</f>
        <v>87.84</v>
      </c>
      <c r="J10" s="59">
        <f>ROUNDUP(((18*100)/G10),2)</f>
        <v>24.330000000000002</v>
      </c>
      <c r="N10" s="77"/>
      <c r="O10" s="77"/>
      <c r="P10" s="77"/>
    </row>
    <row r="11" spans="1:16" ht="19.5" thickBot="1">
      <c r="A11" s="289"/>
      <c r="B11" s="286"/>
      <c r="C11" s="286"/>
      <c r="D11" s="60" t="s">
        <v>3</v>
      </c>
      <c r="E11" s="60">
        <v>19</v>
      </c>
      <c r="F11" s="60">
        <v>25</v>
      </c>
      <c r="G11" s="60">
        <v>74</v>
      </c>
      <c r="H11" s="60">
        <v>74</v>
      </c>
      <c r="I11" s="91">
        <f t="shared" ref="I11:I26" si="0">ROUNDUP(((H11*100)/G11),2)</f>
        <v>100</v>
      </c>
      <c r="J11" s="59">
        <f t="shared" ref="J11" si="1">ROUNDUP(((18*100)/G11),2)</f>
        <v>24.330000000000002</v>
      </c>
      <c r="N11" s="77"/>
      <c r="O11" s="77"/>
      <c r="P11" s="77"/>
    </row>
    <row r="12" spans="1:16" ht="19.5" thickBot="1">
      <c r="A12" s="287">
        <v>2</v>
      </c>
      <c r="B12" s="284">
        <v>17428</v>
      </c>
      <c r="C12" s="284" t="s">
        <v>54</v>
      </c>
      <c r="D12" s="58" t="s">
        <v>2</v>
      </c>
      <c r="E12" s="58">
        <v>11</v>
      </c>
      <c r="F12" s="58">
        <v>98</v>
      </c>
      <c r="G12" s="58">
        <v>74</v>
      </c>
      <c r="H12" s="58">
        <v>68</v>
      </c>
      <c r="I12" s="91">
        <f t="shared" si="0"/>
        <v>91.9</v>
      </c>
      <c r="J12" s="59">
        <f>ROUNDUP(((41*100)/G12),2)</f>
        <v>55.41</v>
      </c>
      <c r="N12" s="77"/>
      <c r="O12" s="77"/>
      <c r="P12" s="77"/>
    </row>
    <row r="13" spans="1:16" ht="19.5" thickBot="1">
      <c r="A13" s="288"/>
      <c r="B13" s="285"/>
      <c r="C13" s="285"/>
      <c r="D13" s="62" t="s">
        <v>4</v>
      </c>
      <c r="E13" s="62">
        <v>17</v>
      </c>
      <c r="F13" s="62">
        <v>24</v>
      </c>
      <c r="G13" s="62">
        <v>74</v>
      </c>
      <c r="H13" s="62">
        <v>74</v>
      </c>
      <c r="I13" s="91">
        <f t="shared" si="0"/>
        <v>100</v>
      </c>
      <c r="J13" s="59">
        <f>ROUNDUP(((74*100)/G13),2)</f>
        <v>100</v>
      </c>
      <c r="N13" s="77"/>
      <c r="O13" s="77"/>
      <c r="P13" s="77"/>
    </row>
    <row r="14" spans="1:16" ht="19.5" thickBot="1">
      <c r="A14" s="289"/>
      <c r="B14" s="286"/>
      <c r="C14" s="286"/>
      <c r="D14" s="60" t="s">
        <v>3</v>
      </c>
      <c r="E14" s="60">
        <v>20</v>
      </c>
      <c r="F14" s="60">
        <v>25</v>
      </c>
      <c r="G14" s="60">
        <v>74</v>
      </c>
      <c r="H14" s="60">
        <v>74</v>
      </c>
      <c r="I14" s="91">
        <f t="shared" si="0"/>
        <v>100</v>
      </c>
      <c r="J14" s="59">
        <f>ROUNDUP(((74*100)/G14),2)</f>
        <v>100</v>
      </c>
      <c r="N14" s="77"/>
      <c r="O14" s="77"/>
      <c r="P14" s="77"/>
    </row>
    <row r="15" spans="1:16" ht="19.5" thickBot="1">
      <c r="A15" s="287">
        <v>3</v>
      </c>
      <c r="B15" s="284">
        <v>17419</v>
      </c>
      <c r="C15" s="284" t="s">
        <v>55</v>
      </c>
      <c r="D15" s="58" t="s">
        <v>2</v>
      </c>
      <c r="E15" s="58">
        <v>12</v>
      </c>
      <c r="F15" s="58">
        <v>92</v>
      </c>
      <c r="G15" s="58">
        <v>74</v>
      </c>
      <c r="H15" s="58">
        <v>68</v>
      </c>
      <c r="I15" s="91">
        <f t="shared" si="0"/>
        <v>91.9</v>
      </c>
      <c r="J15" s="59">
        <f>ROUNDUP(((51*100)/G15),2)</f>
        <v>68.92</v>
      </c>
      <c r="N15" s="77"/>
      <c r="O15" s="77"/>
      <c r="P15" s="77"/>
    </row>
    <row r="16" spans="1:16" ht="19.5" thickBot="1">
      <c r="A16" s="288"/>
      <c r="B16" s="285"/>
      <c r="C16" s="285"/>
      <c r="D16" s="62" t="s">
        <v>4</v>
      </c>
      <c r="E16" s="62">
        <v>31</v>
      </c>
      <c r="F16" s="62">
        <v>49</v>
      </c>
      <c r="G16" s="62">
        <v>74</v>
      </c>
      <c r="H16" s="62">
        <v>74</v>
      </c>
      <c r="I16" s="91">
        <f t="shared" si="0"/>
        <v>100</v>
      </c>
      <c r="J16" s="59">
        <f>ROUNDUP(((74*100)/G16),2)</f>
        <v>100</v>
      </c>
      <c r="N16" s="77"/>
      <c r="O16" s="77"/>
      <c r="P16" s="77"/>
    </row>
    <row r="17" spans="1:16" ht="19.5" thickBot="1">
      <c r="A17" s="289"/>
      <c r="B17" s="286"/>
      <c r="C17" s="286"/>
      <c r="D17" s="60" t="s">
        <v>3</v>
      </c>
      <c r="E17" s="60">
        <v>19</v>
      </c>
      <c r="F17" s="60">
        <v>25</v>
      </c>
      <c r="G17" s="60">
        <v>74</v>
      </c>
      <c r="H17" s="60">
        <v>74</v>
      </c>
      <c r="I17" s="91">
        <f t="shared" si="0"/>
        <v>100</v>
      </c>
      <c r="J17" s="59">
        <f>ROUNDUP(((74*100)/G17),2)</f>
        <v>100</v>
      </c>
      <c r="N17" s="77"/>
      <c r="O17" s="77"/>
      <c r="P17" s="77"/>
    </row>
    <row r="18" spans="1:16" ht="19.5" thickBot="1">
      <c r="A18" s="287">
        <v>4</v>
      </c>
      <c r="B18" s="284">
        <v>17431</v>
      </c>
      <c r="C18" s="284" t="s">
        <v>56</v>
      </c>
      <c r="D18" s="58" t="s">
        <v>2</v>
      </c>
      <c r="E18" s="58">
        <v>3</v>
      </c>
      <c r="F18" s="58">
        <v>93</v>
      </c>
      <c r="G18" s="58">
        <v>74</v>
      </c>
      <c r="H18" s="58">
        <v>63</v>
      </c>
      <c r="I18" s="91">
        <f t="shared" si="0"/>
        <v>85.14</v>
      </c>
      <c r="J18" s="59">
        <f>ROUNDUP(((30*100)/G18),2)</f>
        <v>40.549999999999997</v>
      </c>
      <c r="N18" s="77"/>
      <c r="O18" s="77"/>
      <c r="P18" s="77"/>
    </row>
    <row r="19" spans="1:16" ht="19.5" thickBot="1">
      <c r="A19" s="288"/>
      <c r="B19" s="285"/>
      <c r="C19" s="285"/>
      <c r="D19" s="62" t="s">
        <v>4</v>
      </c>
      <c r="E19" s="62">
        <v>15</v>
      </c>
      <c r="F19" s="62">
        <v>24</v>
      </c>
      <c r="G19" s="62">
        <v>74</v>
      </c>
      <c r="H19" s="62">
        <v>74</v>
      </c>
      <c r="I19" s="91">
        <f t="shared" si="0"/>
        <v>100</v>
      </c>
      <c r="J19" s="59">
        <f>ROUNDUP(((74*100)/G19),2)</f>
        <v>100</v>
      </c>
      <c r="N19" s="77"/>
      <c r="O19" s="77"/>
      <c r="P19" s="77"/>
    </row>
    <row r="20" spans="1:16" ht="19.5" thickBot="1">
      <c r="A20" s="289"/>
      <c r="B20" s="286"/>
      <c r="C20" s="286"/>
      <c r="D20" s="60" t="s">
        <v>3</v>
      </c>
      <c r="E20" s="60">
        <v>19</v>
      </c>
      <c r="F20" s="60">
        <v>24</v>
      </c>
      <c r="G20" s="60">
        <v>74</v>
      </c>
      <c r="H20" s="60">
        <v>74</v>
      </c>
      <c r="I20" s="91">
        <f t="shared" si="0"/>
        <v>100</v>
      </c>
      <c r="J20" s="59">
        <f>ROUNDUP(((74*100)/G20),2)</f>
        <v>100</v>
      </c>
      <c r="N20" s="77"/>
      <c r="O20" s="77"/>
      <c r="P20" s="77"/>
    </row>
    <row r="21" spans="1:16" ht="19.5" thickBot="1">
      <c r="A21" s="287">
        <v>5</v>
      </c>
      <c r="B21" s="284">
        <v>17432</v>
      </c>
      <c r="C21" s="284" t="s">
        <v>57</v>
      </c>
      <c r="D21" s="58" t="s">
        <v>2</v>
      </c>
      <c r="E21" s="58">
        <v>2</v>
      </c>
      <c r="F21" s="58">
        <v>98</v>
      </c>
      <c r="G21" s="58">
        <v>74</v>
      </c>
      <c r="H21" s="58">
        <v>67</v>
      </c>
      <c r="I21" s="91">
        <f t="shared" si="0"/>
        <v>90.550000000000011</v>
      </c>
      <c r="J21" s="59">
        <f>ROUNDUP(((58*100)/G21),2)</f>
        <v>78.38000000000001</v>
      </c>
      <c r="N21" s="77"/>
      <c r="O21" s="77"/>
      <c r="P21" s="77"/>
    </row>
    <row r="22" spans="1:16" ht="19.5" thickBot="1">
      <c r="A22" s="288"/>
      <c r="B22" s="285"/>
      <c r="C22" s="285"/>
      <c r="D22" s="62" t="s">
        <v>4</v>
      </c>
      <c r="E22" s="62">
        <v>30</v>
      </c>
      <c r="F22" s="62">
        <v>48</v>
      </c>
      <c r="G22" s="62">
        <v>74</v>
      </c>
      <c r="H22" s="62">
        <v>74</v>
      </c>
      <c r="I22" s="91">
        <f t="shared" si="0"/>
        <v>100</v>
      </c>
      <c r="J22" s="59">
        <f>ROUNDUP(((74*100)/G22),2)</f>
        <v>100</v>
      </c>
      <c r="N22" s="92"/>
      <c r="O22" s="77"/>
      <c r="P22" s="77"/>
    </row>
    <row r="23" spans="1:16" ht="19.5" thickBot="1">
      <c r="A23" s="289"/>
      <c r="B23" s="286"/>
      <c r="C23" s="286"/>
      <c r="D23" s="60" t="s">
        <v>3</v>
      </c>
      <c r="E23" s="60">
        <v>16</v>
      </c>
      <c r="F23" s="60">
        <v>23</v>
      </c>
      <c r="G23" s="60">
        <v>74</v>
      </c>
      <c r="H23" s="60">
        <v>74</v>
      </c>
      <c r="I23" s="91">
        <f t="shared" si="0"/>
        <v>100</v>
      </c>
      <c r="J23" s="59">
        <f>ROUNDUP(((74*100)/G23),2)</f>
        <v>100</v>
      </c>
      <c r="N23" s="92"/>
      <c r="O23" s="77"/>
      <c r="P23" s="77"/>
    </row>
    <row r="24" spans="1:16" ht="19.5" thickBot="1">
      <c r="A24" s="287">
        <v>6</v>
      </c>
      <c r="B24" s="284">
        <v>17456</v>
      </c>
      <c r="C24" s="284" t="s">
        <v>58</v>
      </c>
      <c r="D24" s="58" t="s">
        <v>4</v>
      </c>
      <c r="E24" s="58">
        <v>30</v>
      </c>
      <c r="F24" s="58">
        <v>48</v>
      </c>
      <c r="G24" s="58">
        <v>74</v>
      </c>
      <c r="H24" s="58">
        <v>74</v>
      </c>
      <c r="I24" s="91">
        <f t="shared" si="0"/>
        <v>100</v>
      </c>
      <c r="J24" s="59">
        <f>ROUNDUP(((74*100)/G24),2)</f>
        <v>100</v>
      </c>
      <c r="N24" s="92"/>
      <c r="O24" s="77"/>
      <c r="P24" s="77"/>
    </row>
    <row r="25" spans="1:16" ht="19.5" thickBot="1">
      <c r="A25" s="289"/>
      <c r="B25" s="286"/>
      <c r="C25" s="286"/>
      <c r="D25" s="60" t="s">
        <v>3</v>
      </c>
      <c r="E25" s="60">
        <v>19</v>
      </c>
      <c r="F25" s="60">
        <v>24</v>
      </c>
      <c r="G25" s="60">
        <v>74</v>
      </c>
      <c r="H25" s="60">
        <v>74</v>
      </c>
      <c r="I25" s="91">
        <f t="shared" si="0"/>
        <v>100</v>
      </c>
      <c r="J25" s="59">
        <f>ROUNDUP(((74*100)/G25),2)</f>
        <v>100</v>
      </c>
      <c r="N25" s="92"/>
      <c r="O25" s="77"/>
      <c r="P25" s="92"/>
    </row>
    <row r="26" spans="1:16" ht="20.25" customHeight="1" thickBot="1">
      <c r="A26" s="64">
        <v>7</v>
      </c>
      <c r="B26" s="65">
        <v>17042</v>
      </c>
      <c r="C26" s="65" t="s">
        <v>59</v>
      </c>
      <c r="D26" s="65" t="s">
        <v>3</v>
      </c>
      <c r="E26" s="65">
        <v>40</v>
      </c>
      <c r="F26" s="65">
        <v>49</v>
      </c>
      <c r="G26" s="65">
        <v>74</v>
      </c>
      <c r="H26" s="65">
        <v>74</v>
      </c>
      <c r="I26" s="91">
        <f t="shared" si="0"/>
        <v>100</v>
      </c>
      <c r="J26" s="59">
        <f>ROUNDUP(((74*100)/G26),2)</f>
        <v>100</v>
      </c>
      <c r="N26" s="92"/>
      <c r="O26" s="92"/>
      <c r="P26" s="92"/>
    </row>
    <row r="27" spans="1:16" ht="18.75">
      <c r="N27" s="92"/>
      <c r="O27" s="92"/>
      <c r="P27" s="77"/>
    </row>
    <row r="28" spans="1:16" ht="18.75">
      <c r="N28" s="77"/>
      <c r="O28" s="92"/>
      <c r="P28" s="77"/>
    </row>
    <row r="29" spans="1:16" ht="18.75">
      <c r="G29" s="261" t="s">
        <v>78</v>
      </c>
      <c r="H29" s="261"/>
      <c r="I29" s="46"/>
      <c r="N29" s="77"/>
      <c r="O29" s="92"/>
      <c r="P29" s="77"/>
    </row>
    <row r="30" spans="1:16" ht="18.75">
      <c r="G30" s="261" t="s">
        <v>79</v>
      </c>
      <c r="H30" s="261"/>
      <c r="I30" s="46"/>
      <c r="N30" s="77"/>
      <c r="O30" s="92"/>
      <c r="P30" s="77"/>
    </row>
    <row r="31" spans="1:16" ht="18.75">
      <c r="N31" s="77"/>
      <c r="O31" s="92"/>
      <c r="P31" s="77"/>
    </row>
    <row r="32" spans="1:16" ht="18.75">
      <c r="N32" s="77"/>
      <c r="O32" s="92"/>
      <c r="P32" s="77"/>
    </row>
    <row r="33" spans="14:16" ht="18.75">
      <c r="N33" s="77"/>
      <c r="O33" s="92"/>
      <c r="P33" s="77"/>
    </row>
    <row r="34" spans="14:16" ht="18.75">
      <c r="N34" s="92"/>
      <c r="O34" s="77"/>
      <c r="P34" s="77"/>
    </row>
    <row r="35" spans="14:16" ht="18.75">
      <c r="N35" s="77"/>
      <c r="O35" s="77"/>
      <c r="P35" s="77"/>
    </row>
    <row r="36" spans="14:16" ht="18.75">
      <c r="N36" s="77"/>
      <c r="O36" s="77"/>
      <c r="P36" s="77"/>
    </row>
    <row r="37" spans="14:16" ht="18.75">
      <c r="N37" s="77"/>
      <c r="O37" s="77"/>
      <c r="P37" s="77"/>
    </row>
    <row r="38" spans="14:16" ht="18.75">
      <c r="N38" s="92"/>
      <c r="O38" s="77"/>
      <c r="P38" s="77"/>
    </row>
    <row r="39" spans="14:16" ht="18.75">
      <c r="N39" s="77"/>
      <c r="O39" s="77"/>
      <c r="P39" s="77"/>
    </row>
    <row r="40" spans="14:16" ht="18.75">
      <c r="N40" s="77"/>
      <c r="O40" s="77"/>
      <c r="P40" s="77"/>
    </row>
    <row r="41" spans="14:16" ht="18.75">
      <c r="N41" s="77"/>
      <c r="O41" s="77"/>
      <c r="P41" s="77"/>
    </row>
    <row r="42" spans="14:16" ht="18.75">
      <c r="N42" s="77"/>
      <c r="O42" s="77"/>
      <c r="P42" s="77"/>
    </row>
    <row r="43" spans="14:16" ht="18.75">
      <c r="N43" s="77"/>
      <c r="O43" s="77"/>
      <c r="P43" s="77"/>
    </row>
    <row r="44" spans="14:16" ht="18.75">
      <c r="N44" s="77"/>
      <c r="O44" s="77"/>
      <c r="P44" s="92"/>
    </row>
    <row r="45" spans="14:16" ht="18.75">
      <c r="N45" s="77"/>
      <c r="O45" s="77"/>
      <c r="P45" s="92"/>
    </row>
    <row r="46" spans="14:16" ht="18.75">
      <c r="N46" s="77"/>
      <c r="O46" s="92"/>
      <c r="P46" s="92"/>
    </row>
    <row r="47" spans="14:16" ht="18.75">
      <c r="N47" s="77"/>
      <c r="O47" s="92"/>
      <c r="P47" s="92"/>
    </row>
    <row r="48" spans="14:16" ht="18.75">
      <c r="N48" s="77"/>
      <c r="O48" s="77"/>
      <c r="P48" s="77"/>
    </row>
    <row r="49" spans="14:16" ht="18.75">
      <c r="N49" s="77"/>
      <c r="O49" s="77"/>
      <c r="P49" s="77"/>
    </row>
    <row r="50" spans="14:16" ht="18.75">
      <c r="N50" s="77"/>
      <c r="O50" s="77"/>
      <c r="P50" s="77"/>
    </row>
    <row r="51" spans="14:16" ht="18.75">
      <c r="N51" s="77"/>
      <c r="O51" s="77"/>
      <c r="P51" s="77"/>
    </row>
    <row r="52" spans="14:16" ht="18.75">
      <c r="N52" s="77"/>
      <c r="O52" s="77"/>
      <c r="P52" s="77"/>
    </row>
    <row r="53" spans="14:16" ht="18.75">
      <c r="N53" s="77"/>
      <c r="O53" s="77"/>
      <c r="P53" s="77"/>
    </row>
    <row r="54" spans="14:16" ht="18.75">
      <c r="N54" s="77"/>
      <c r="O54" s="77"/>
      <c r="P54" s="77"/>
    </row>
    <row r="55" spans="14:16" ht="18.75">
      <c r="N55" s="77"/>
      <c r="O55" s="77"/>
      <c r="P55" s="77"/>
    </row>
    <row r="56" spans="14:16" ht="18.75">
      <c r="N56" s="77"/>
      <c r="O56" s="77"/>
      <c r="P56" s="77"/>
    </row>
    <row r="57" spans="14:16" ht="18.75">
      <c r="N57" s="77"/>
      <c r="O57" s="77"/>
      <c r="P57" s="77"/>
    </row>
    <row r="58" spans="14:16" ht="18.75">
      <c r="N58" s="77"/>
      <c r="O58" s="77"/>
      <c r="P58" s="77"/>
    </row>
    <row r="59" spans="14:16" ht="18.75">
      <c r="N59" s="77"/>
      <c r="O59" s="77"/>
      <c r="P59" s="77"/>
    </row>
    <row r="60" spans="14:16" ht="18.75">
      <c r="N60" s="77"/>
      <c r="O60" s="77"/>
      <c r="P60" s="77"/>
    </row>
    <row r="61" spans="14:16" ht="18.75">
      <c r="N61" s="77"/>
      <c r="O61" s="77"/>
      <c r="P61" s="77"/>
    </row>
    <row r="62" spans="14:16" ht="18.75">
      <c r="N62" s="77"/>
      <c r="O62" s="77"/>
      <c r="P62" s="77"/>
    </row>
    <row r="63" spans="14:16" ht="18.75">
      <c r="N63" s="77"/>
      <c r="O63" s="77"/>
      <c r="P63" s="77"/>
    </row>
    <row r="64" spans="14:16" ht="18.75">
      <c r="N64" s="77"/>
      <c r="O64" s="77"/>
      <c r="P64" s="77"/>
    </row>
    <row r="65" spans="14:16" ht="18.75">
      <c r="N65" s="77"/>
      <c r="O65" s="77"/>
      <c r="P65" s="92"/>
    </row>
    <row r="66" spans="14:16" ht="18.75">
      <c r="N66" s="77"/>
      <c r="O66" s="77"/>
      <c r="P66" s="77"/>
    </row>
    <row r="67" spans="14:16" ht="18.75">
      <c r="N67" s="77"/>
      <c r="O67" s="77"/>
      <c r="P67" s="77"/>
    </row>
    <row r="68" spans="14:16" ht="18.75">
      <c r="N68" s="77"/>
      <c r="O68" s="77"/>
      <c r="P68" s="77"/>
    </row>
    <row r="69" spans="14:16" ht="18.75">
      <c r="N69" s="77"/>
      <c r="O69" s="77"/>
      <c r="P69" s="77"/>
    </row>
    <row r="70" spans="14:16" ht="18.75">
      <c r="N70" s="77"/>
      <c r="O70" s="77"/>
      <c r="P70" s="77"/>
    </row>
    <row r="71" spans="14:16" ht="18.75">
      <c r="N71" s="77"/>
      <c r="O71" s="77"/>
      <c r="P71" s="77"/>
    </row>
    <row r="72" spans="14:16" ht="18.75">
      <c r="N72" s="77"/>
      <c r="O72" s="77"/>
      <c r="P72" s="77"/>
    </row>
    <row r="73" spans="14:16" ht="18.75">
      <c r="N73" s="77"/>
      <c r="O73" s="77"/>
      <c r="P73" s="77"/>
    </row>
    <row r="74" spans="14:16" ht="18.75">
      <c r="N74" s="77"/>
      <c r="O74" s="77"/>
      <c r="P74" s="77"/>
    </row>
    <row r="75" spans="14:16" ht="18.75">
      <c r="N75" s="77"/>
      <c r="O75" s="77"/>
      <c r="P75" s="77"/>
    </row>
    <row r="76" spans="14:16" ht="18.75">
      <c r="N76" s="77"/>
      <c r="O76" s="77"/>
      <c r="P76" s="77"/>
    </row>
    <row r="77" spans="14:16" ht="18.75">
      <c r="N77" s="77"/>
      <c r="O77" s="77"/>
      <c r="P77" s="77"/>
    </row>
    <row r="78" spans="14:16" ht="18.75">
      <c r="N78" s="77"/>
      <c r="O78" s="77"/>
      <c r="P78" s="77"/>
    </row>
    <row r="79" spans="14:16" ht="18.75">
      <c r="N79" s="77"/>
      <c r="O79" s="92"/>
      <c r="P79" s="77"/>
    </row>
    <row r="80" spans="14:16" ht="18.75">
      <c r="N80" s="77"/>
      <c r="O80" s="92"/>
      <c r="P80" s="77"/>
    </row>
    <row r="81" spans="14:16" ht="18.75">
      <c r="N81" s="77"/>
      <c r="O81" s="77"/>
      <c r="P81" s="92"/>
    </row>
    <row r="82" spans="14:16" ht="18.75">
      <c r="N82" s="77"/>
      <c r="O82" s="77"/>
      <c r="P82" s="77"/>
    </row>
    <row r="83" spans="14:16" ht="15.75">
      <c r="N83" s="101"/>
      <c r="O83" s="92"/>
    </row>
    <row r="84" spans="14:16" ht="15.75">
      <c r="N84" s="101"/>
      <c r="O84" s="92"/>
    </row>
    <row r="85" spans="14:16" ht="15.75">
      <c r="N85" s="101"/>
    </row>
    <row r="86" spans="14:16" ht="18.75">
      <c r="N86" s="77"/>
    </row>
  </sheetData>
  <sortState ref="N1:N86">
    <sortCondition ref="N1"/>
  </sortState>
  <mergeCells count="27">
    <mergeCell ref="G29:H29"/>
    <mergeCell ref="G30:H30"/>
    <mergeCell ref="C21:C23"/>
    <mergeCell ref="B21:B23"/>
    <mergeCell ref="A21:A23"/>
    <mergeCell ref="C24:C25"/>
    <mergeCell ref="B24:B25"/>
    <mergeCell ref="A24:A25"/>
    <mergeCell ref="C15:C17"/>
    <mergeCell ref="B15:B17"/>
    <mergeCell ref="A15:A17"/>
    <mergeCell ref="C18:C20"/>
    <mergeCell ref="B18:B20"/>
    <mergeCell ref="A18:A20"/>
    <mergeCell ref="C12:C14"/>
    <mergeCell ref="A12:A14"/>
    <mergeCell ref="B12:B14"/>
    <mergeCell ref="A10:A11"/>
    <mergeCell ref="B10:B11"/>
    <mergeCell ref="C10:C11"/>
    <mergeCell ref="A1:K1"/>
    <mergeCell ref="A7:J7"/>
    <mergeCell ref="A2:K2"/>
    <mergeCell ref="A3:K3"/>
    <mergeCell ref="A4:K4"/>
    <mergeCell ref="A5:K5"/>
    <mergeCell ref="A6:K6"/>
  </mergeCells>
  <printOptions horizontalCentered="1" verticalCentered="1"/>
  <pageMargins left="0.2" right="0.2" top="0" bottom="0" header="0" footer="0"/>
  <pageSetup paperSize="9" scale="10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22"/>
  <sheetViews>
    <sheetView view="pageBreakPreview" zoomScale="60" workbookViewId="0">
      <selection activeCell="H25" sqref="H25"/>
    </sheetView>
  </sheetViews>
  <sheetFormatPr defaultRowHeight="15"/>
  <sheetData>
    <row r="1" spans="1:17" ht="19.5">
      <c r="A1" s="257" t="s">
        <v>37</v>
      </c>
      <c r="B1" s="257"/>
      <c r="C1" s="257"/>
      <c r="D1" s="257"/>
      <c r="E1" s="257"/>
      <c r="F1" s="257"/>
      <c r="G1" s="257"/>
      <c r="H1" s="257"/>
      <c r="I1" s="257"/>
      <c r="J1" s="257"/>
      <c r="K1" s="32"/>
    </row>
    <row r="2" spans="1:17" ht="19.5">
      <c r="A2" s="257" t="s">
        <v>23</v>
      </c>
      <c r="B2" s="257"/>
      <c r="C2" s="257"/>
      <c r="D2" s="257"/>
      <c r="E2" s="257"/>
      <c r="F2" s="257"/>
      <c r="G2" s="257"/>
      <c r="H2" s="257"/>
      <c r="I2" s="257"/>
      <c r="J2" s="257"/>
      <c r="K2" s="32"/>
    </row>
    <row r="3" spans="1:17" ht="15.75">
      <c r="A3" s="274" t="s">
        <v>25</v>
      </c>
      <c r="B3" s="274"/>
      <c r="C3" s="274"/>
      <c r="D3" s="274"/>
      <c r="E3" s="274"/>
      <c r="F3" s="274"/>
      <c r="G3" s="274"/>
      <c r="H3" s="274"/>
      <c r="I3" s="274"/>
      <c r="J3" s="274"/>
      <c r="K3" s="31"/>
    </row>
    <row r="4" spans="1:17" ht="15.75">
      <c r="A4" s="274" t="s">
        <v>330</v>
      </c>
      <c r="B4" s="274"/>
      <c r="C4" s="274"/>
      <c r="D4" s="274"/>
      <c r="E4" s="274"/>
      <c r="F4" s="274"/>
      <c r="G4" s="274"/>
      <c r="H4" s="274"/>
      <c r="I4" s="274"/>
      <c r="J4" s="274"/>
      <c r="K4" s="31"/>
    </row>
    <row r="5" spans="1:17" ht="16.5" thickBot="1">
      <c r="A5" s="274" t="s">
        <v>62</v>
      </c>
      <c r="B5" s="274"/>
      <c r="C5" s="274"/>
      <c r="D5" s="274"/>
      <c r="E5" s="274"/>
      <c r="F5" s="274"/>
      <c r="G5" s="274"/>
      <c r="H5" s="274"/>
      <c r="I5" s="274"/>
      <c r="J5" s="274"/>
      <c r="K5" s="31"/>
    </row>
    <row r="6" spans="1:17">
      <c r="B6" s="47"/>
      <c r="C6" s="48"/>
      <c r="D6" s="48"/>
      <c r="E6" s="48"/>
      <c r="F6" s="48"/>
      <c r="G6" s="48"/>
      <c r="H6" s="48"/>
      <c r="I6" s="49"/>
    </row>
    <row r="7" spans="1:17">
      <c r="B7" s="50"/>
      <c r="C7" s="15"/>
      <c r="D7" s="15"/>
      <c r="E7" s="15"/>
      <c r="F7" s="15"/>
      <c r="G7" s="15"/>
      <c r="H7" s="15"/>
      <c r="I7" s="51"/>
    </row>
    <row r="8" spans="1:17">
      <c r="B8" s="50"/>
      <c r="C8" s="15"/>
      <c r="D8" s="15"/>
      <c r="E8" s="15"/>
      <c r="F8" s="15"/>
      <c r="G8" s="15"/>
      <c r="H8" s="15"/>
      <c r="I8" s="51"/>
    </row>
    <row r="9" spans="1:17">
      <c r="B9" s="50"/>
      <c r="C9" s="15"/>
      <c r="D9" s="15"/>
      <c r="E9" s="15"/>
      <c r="F9" s="15"/>
      <c r="G9" s="15"/>
      <c r="H9" s="15"/>
      <c r="I9" s="51"/>
      <c r="P9" t="s">
        <v>44</v>
      </c>
      <c r="Q9">
        <v>93.94</v>
      </c>
    </row>
    <row r="10" spans="1:17">
      <c r="B10" s="50"/>
      <c r="C10" s="15"/>
      <c r="D10" s="15"/>
      <c r="E10" s="15"/>
      <c r="F10" s="15"/>
      <c r="G10" s="15"/>
      <c r="H10" s="15"/>
      <c r="I10" s="51"/>
      <c r="P10" t="s">
        <v>45</v>
      </c>
      <c r="Q10">
        <v>98.49</v>
      </c>
    </row>
    <row r="11" spans="1:17">
      <c r="B11" s="50"/>
      <c r="C11" s="15"/>
      <c r="D11" s="15"/>
      <c r="E11" s="15"/>
      <c r="F11" s="15"/>
      <c r="G11" s="15"/>
      <c r="H11" s="15"/>
      <c r="I11" s="51"/>
      <c r="P11" t="s">
        <v>46</v>
      </c>
      <c r="Q11">
        <v>98.49</v>
      </c>
    </row>
    <row r="12" spans="1:17">
      <c r="B12" s="50"/>
      <c r="C12" s="15"/>
      <c r="D12" s="15"/>
      <c r="E12" s="15"/>
      <c r="F12" s="15"/>
      <c r="G12" s="15"/>
      <c r="H12" s="15"/>
      <c r="I12" s="51"/>
      <c r="P12" t="s">
        <v>47</v>
      </c>
      <c r="Q12">
        <v>98.49</v>
      </c>
    </row>
    <row r="13" spans="1:17">
      <c r="B13" s="50"/>
      <c r="C13" s="15"/>
      <c r="D13" s="15"/>
      <c r="E13" s="15"/>
      <c r="F13" s="15"/>
      <c r="G13" s="15"/>
      <c r="H13" s="15"/>
      <c r="I13" s="51"/>
    </row>
    <row r="14" spans="1:17">
      <c r="B14" s="50"/>
      <c r="C14" s="15"/>
      <c r="D14" s="15"/>
      <c r="E14" s="15"/>
      <c r="F14" s="15"/>
      <c r="G14" s="15"/>
      <c r="H14" s="15"/>
      <c r="I14" s="51"/>
    </row>
    <row r="15" spans="1:17">
      <c r="B15" s="50"/>
      <c r="C15" s="15"/>
      <c r="D15" s="15"/>
      <c r="E15" s="15"/>
      <c r="F15" s="15"/>
      <c r="G15" s="15"/>
      <c r="H15" s="15"/>
      <c r="I15" s="51"/>
    </row>
    <row r="16" spans="1:17">
      <c r="B16" s="50"/>
      <c r="C16" s="15"/>
      <c r="D16" s="15"/>
      <c r="E16" s="15"/>
      <c r="F16" s="15"/>
      <c r="G16" s="15"/>
      <c r="H16" s="15"/>
      <c r="I16" s="51"/>
    </row>
    <row r="17" spans="2:9">
      <c r="B17" s="50"/>
      <c r="C17" s="15"/>
      <c r="D17" s="15"/>
      <c r="E17" s="15"/>
      <c r="F17" s="15"/>
      <c r="G17" s="15"/>
      <c r="H17" s="15"/>
      <c r="I17" s="51"/>
    </row>
    <row r="18" spans="2:9">
      <c r="B18" s="50"/>
      <c r="C18" s="15"/>
      <c r="D18" s="15"/>
      <c r="E18" s="15"/>
      <c r="F18" s="15"/>
      <c r="G18" s="15"/>
      <c r="H18" s="15"/>
      <c r="I18" s="51"/>
    </row>
    <row r="19" spans="2:9">
      <c r="B19" s="50"/>
      <c r="C19" s="15"/>
      <c r="D19" s="15"/>
      <c r="E19" s="15"/>
      <c r="F19" s="15"/>
      <c r="G19" s="15"/>
      <c r="H19" s="15"/>
      <c r="I19" s="51"/>
    </row>
    <row r="20" spans="2:9">
      <c r="B20" s="50"/>
      <c r="C20" s="15"/>
      <c r="D20" s="15"/>
      <c r="E20" s="15"/>
      <c r="F20" s="15"/>
      <c r="G20" s="15"/>
      <c r="H20" s="15"/>
      <c r="I20" s="51"/>
    </row>
    <row r="21" spans="2:9">
      <c r="B21" s="50"/>
      <c r="C21" s="15"/>
      <c r="D21" s="15"/>
      <c r="E21" s="15"/>
      <c r="F21" s="15"/>
      <c r="G21" s="15"/>
      <c r="H21" s="15"/>
      <c r="I21" s="51"/>
    </row>
    <row r="22" spans="2:9" ht="15.75" thickBot="1">
      <c r="B22" s="52"/>
      <c r="C22" s="53"/>
      <c r="D22" s="53"/>
      <c r="E22" s="53"/>
      <c r="F22" s="53"/>
      <c r="G22" s="53"/>
      <c r="H22" s="53"/>
      <c r="I22" s="54"/>
    </row>
  </sheetData>
  <mergeCells count="5">
    <mergeCell ref="A1:J1"/>
    <mergeCell ref="A2:J2"/>
    <mergeCell ref="A3:J3"/>
    <mergeCell ref="A4:J4"/>
    <mergeCell ref="A5:J5"/>
  </mergeCells>
  <printOptions horizontalCentered="1" verticalCentered="1"/>
  <pageMargins left="0.2" right="0.2" top="0" bottom="0" header="0" footer="0"/>
  <pageSetup paperSize="9" scale="14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24"/>
  <sheetViews>
    <sheetView workbookViewId="0">
      <selection activeCell="M14" sqref="M14"/>
    </sheetView>
  </sheetViews>
  <sheetFormatPr defaultRowHeight="15"/>
  <sheetData>
    <row r="1" spans="1:15" ht="18.75">
      <c r="A1" s="282" t="s">
        <v>37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</row>
    <row r="2" spans="1:15" ht="18.75">
      <c r="A2" s="282" t="s">
        <v>23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</row>
    <row r="3" spans="1:15">
      <c r="A3" s="271" t="s">
        <v>25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</row>
    <row r="4" spans="1:15">
      <c r="A4" s="271" t="s">
        <v>348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</row>
    <row r="5" spans="1:15" ht="15.75" thickBot="1">
      <c r="A5" s="271" t="s">
        <v>63</v>
      </c>
      <c r="B5" s="271"/>
      <c r="C5" s="271"/>
      <c r="D5" s="271"/>
      <c r="E5" s="271"/>
      <c r="F5" s="271"/>
      <c r="G5" s="271"/>
      <c r="H5" s="271"/>
      <c r="I5" s="271"/>
      <c r="J5" s="271"/>
      <c r="K5" s="271"/>
    </row>
    <row r="6" spans="1:15">
      <c r="B6" s="47"/>
      <c r="C6" s="48"/>
      <c r="D6" s="48"/>
      <c r="E6" s="48"/>
      <c r="F6" s="48"/>
      <c r="G6" s="48"/>
      <c r="H6" s="48"/>
      <c r="I6" s="48"/>
      <c r="J6" s="49"/>
    </row>
    <row r="7" spans="1:15">
      <c r="B7" s="50"/>
      <c r="C7" s="15"/>
      <c r="D7" s="15"/>
      <c r="E7" s="15"/>
      <c r="F7" s="15"/>
      <c r="G7" s="15"/>
      <c r="H7" s="15"/>
      <c r="I7" s="15"/>
      <c r="J7" s="51"/>
    </row>
    <row r="8" spans="1:15">
      <c r="B8" s="50"/>
      <c r="C8" s="15"/>
      <c r="D8" s="15"/>
      <c r="E8" s="15"/>
      <c r="F8" s="15"/>
      <c r="G8" s="15"/>
      <c r="H8" s="15"/>
      <c r="I8" s="15"/>
      <c r="J8" s="51"/>
      <c r="N8" t="s">
        <v>53</v>
      </c>
      <c r="O8">
        <v>98.58</v>
      </c>
    </row>
    <row r="9" spans="1:15">
      <c r="B9" s="50"/>
      <c r="C9" s="15"/>
      <c r="D9" s="15"/>
      <c r="E9" s="15"/>
      <c r="F9" s="15"/>
      <c r="G9" s="15"/>
      <c r="H9" s="15"/>
      <c r="I9" s="15"/>
      <c r="J9" s="51"/>
      <c r="N9" t="s">
        <v>54</v>
      </c>
      <c r="O9">
        <v>91.43</v>
      </c>
    </row>
    <row r="10" spans="1:15">
      <c r="B10" s="50"/>
      <c r="C10" s="15"/>
      <c r="D10" s="15"/>
      <c r="E10" s="15"/>
      <c r="F10" s="15"/>
      <c r="G10" s="15"/>
      <c r="H10" s="15"/>
      <c r="I10" s="15"/>
      <c r="J10" s="51"/>
      <c r="N10" t="s">
        <v>55</v>
      </c>
      <c r="O10">
        <v>98.58</v>
      </c>
    </row>
    <row r="11" spans="1:15">
      <c r="B11" s="50"/>
      <c r="C11" s="15"/>
      <c r="D11" s="15"/>
      <c r="E11" s="15"/>
      <c r="F11" s="15"/>
      <c r="G11" s="15"/>
      <c r="H11" s="15"/>
      <c r="I11" s="15"/>
      <c r="J11" s="51"/>
      <c r="N11" t="s">
        <v>56</v>
      </c>
      <c r="O11">
        <v>82.86</v>
      </c>
    </row>
    <row r="12" spans="1:15">
      <c r="B12" s="50"/>
      <c r="C12" s="15"/>
      <c r="D12" s="15"/>
      <c r="E12" s="15"/>
      <c r="F12" s="15"/>
      <c r="G12" s="15"/>
      <c r="H12" s="15"/>
      <c r="I12" s="15"/>
      <c r="J12" s="51"/>
      <c r="N12" t="s">
        <v>57</v>
      </c>
      <c r="O12">
        <v>88.58</v>
      </c>
    </row>
    <row r="13" spans="1:15">
      <c r="B13" s="50"/>
      <c r="C13" s="15"/>
      <c r="D13" s="15"/>
      <c r="E13" s="15"/>
      <c r="F13" s="15"/>
      <c r="G13" s="15"/>
      <c r="H13" s="15"/>
      <c r="I13" s="15"/>
      <c r="J13" s="51"/>
    </row>
    <row r="14" spans="1:15">
      <c r="B14" s="50"/>
      <c r="C14" s="15"/>
      <c r="D14" s="15"/>
      <c r="E14" s="15"/>
      <c r="F14" s="15"/>
      <c r="G14" s="15"/>
      <c r="H14" s="15"/>
      <c r="I14" s="15"/>
      <c r="J14" s="51"/>
    </row>
    <row r="15" spans="1:15">
      <c r="B15" s="50"/>
      <c r="C15" s="15"/>
      <c r="D15" s="15"/>
      <c r="E15" s="15"/>
      <c r="F15" s="15"/>
      <c r="G15" s="15"/>
      <c r="H15" s="15"/>
      <c r="I15" s="15"/>
      <c r="J15" s="51"/>
    </row>
    <row r="16" spans="1:15">
      <c r="B16" s="50"/>
      <c r="C16" s="15"/>
      <c r="D16" s="15"/>
      <c r="E16" s="15"/>
      <c r="F16" s="15"/>
      <c r="G16" s="15"/>
      <c r="H16" s="15"/>
      <c r="I16" s="15"/>
      <c r="J16" s="51"/>
    </row>
    <row r="17" spans="2:10">
      <c r="B17" s="50"/>
      <c r="C17" s="15"/>
      <c r="D17" s="15"/>
      <c r="E17" s="15"/>
      <c r="F17" s="15"/>
      <c r="G17" s="15"/>
      <c r="H17" s="15"/>
      <c r="I17" s="15"/>
      <c r="J17" s="51"/>
    </row>
    <row r="18" spans="2:10">
      <c r="B18" s="50"/>
      <c r="C18" s="15"/>
      <c r="D18" s="15"/>
      <c r="E18" s="15"/>
      <c r="F18" s="15"/>
      <c r="G18" s="15"/>
      <c r="H18" s="15"/>
      <c r="I18" s="15"/>
      <c r="J18" s="51"/>
    </row>
    <row r="19" spans="2:10">
      <c r="B19" s="50"/>
      <c r="C19" s="15"/>
      <c r="D19" s="15"/>
      <c r="E19" s="15"/>
      <c r="F19" s="15"/>
      <c r="G19" s="15"/>
      <c r="H19" s="15"/>
      <c r="I19" s="15"/>
      <c r="J19" s="51"/>
    </row>
    <row r="20" spans="2:10">
      <c r="B20" s="50"/>
      <c r="C20" s="15"/>
      <c r="D20" s="15"/>
      <c r="E20" s="15"/>
      <c r="F20" s="15"/>
      <c r="G20" s="15"/>
      <c r="H20" s="15"/>
      <c r="I20" s="15"/>
      <c r="J20" s="51"/>
    </row>
    <row r="21" spans="2:10">
      <c r="B21" s="50"/>
      <c r="C21" s="15"/>
      <c r="D21" s="15"/>
      <c r="E21" s="15"/>
      <c r="F21" s="15"/>
      <c r="G21" s="15"/>
      <c r="H21" s="15"/>
      <c r="I21" s="15"/>
      <c r="J21" s="51"/>
    </row>
    <row r="22" spans="2:10">
      <c r="B22" s="50"/>
      <c r="C22" s="15"/>
      <c r="D22" s="15"/>
      <c r="E22" s="15"/>
      <c r="F22" s="15"/>
      <c r="G22" s="15"/>
      <c r="H22" s="15"/>
      <c r="I22" s="15"/>
      <c r="J22" s="51"/>
    </row>
    <row r="23" spans="2:10">
      <c r="B23" s="50"/>
      <c r="C23" s="15"/>
      <c r="D23" s="15"/>
      <c r="E23" s="15"/>
      <c r="F23" s="15"/>
      <c r="G23" s="15"/>
      <c r="H23" s="15"/>
      <c r="I23" s="15"/>
      <c r="J23" s="51"/>
    </row>
    <row r="24" spans="2:10" ht="15.75" thickBot="1">
      <c r="B24" s="52"/>
      <c r="C24" s="53"/>
      <c r="D24" s="53"/>
      <c r="E24" s="53"/>
      <c r="F24" s="53"/>
      <c r="G24" s="53"/>
      <c r="H24" s="53"/>
      <c r="I24" s="53"/>
      <c r="J24" s="54"/>
    </row>
  </sheetData>
  <mergeCells count="5">
    <mergeCell ref="A1:K1"/>
    <mergeCell ref="A2:K2"/>
    <mergeCell ref="A3:K3"/>
    <mergeCell ref="A4:K4"/>
    <mergeCell ref="A5:K5"/>
  </mergeCells>
  <printOptions horizontalCentered="1" verticalCentered="1"/>
  <pageMargins left="0.2" right="0.2" top="0" bottom="0" header="0" footer="0"/>
  <pageSetup paperSize="9" scale="14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L11" sqref="L11"/>
    </sheetView>
  </sheetViews>
  <sheetFormatPr defaultRowHeight="15"/>
  <cols>
    <col min="1" max="1" width="6.5703125" customWidth="1"/>
    <col min="2" max="2" width="10.5703125" customWidth="1"/>
    <col min="3" max="3" width="9.85546875" customWidth="1"/>
    <col min="4" max="4" width="10.42578125" customWidth="1"/>
    <col min="5" max="5" width="14.28515625" customWidth="1"/>
    <col min="6" max="6" width="15.7109375" customWidth="1"/>
    <col min="7" max="7" width="15.85546875" customWidth="1"/>
    <col min="8" max="8" width="10.5703125" customWidth="1"/>
    <col min="9" max="9" width="13.5703125" customWidth="1"/>
    <col min="10" max="10" width="12" customWidth="1"/>
    <col min="11" max="13" width="9.140625" customWidth="1"/>
  </cols>
  <sheetData>
    <row r="1" spans="1:13" s="35" customFormat="1" ht="15" customHeight="1">
      <c r="A1" s="256" t="s">
        <v>334</v>
      </c>
      <c r="B1" s="256"/>
      <c r="C1" s="256"/>
      <c r="D1" s="256"/>
      <c r="E1" s="256"/>
      <c r="F1" s="256"/>
      <c r="G1" s="256"/>
      <c r="H1" s="256"/>
      <c r="I1" s="256"/>
      <c r="J1" s="256"/>
      <c r="K1" s="34"/>
      <c r="L1" s="34"/>
      <c r="M1" s="34"/>
    </row>
    <row r="2" spans="1:13" ht="21" customHeight="1">
      <c r="A2" s="279" t="s">
        <v>37</v>
      </c>
      <c r="B2" s="279"/>
      <c r="C2" s="279"/>
      <c r="D2" s="279"/>
      <c r="E2" s="279"/>
      <c r="F2" s="279"/>
      <c r="G2" s="279"/>
      <c r="H2" s="279"/>
      <c r="I2" s="279"/>
      <c r="J2" s="279"/>
      <c r="K2" s="32"/>
      <c r="L2" s="32"/>
      <c r="M2" s="32"/>
    </row>
    <row r="3" spans="1:13" ht="15" customHeight="1">
      <c r="A3" s="279" t="s">
        <v>23</v>
      </c>
      <c r="B3" s="279"/>
      <c r="C3" s="279"/>
      <c r="D3" s="279"/>
      <c r="E3" s="279"/>
      <c r="F3" s="279"/>
      <c r="G3" s="279"/>
      <c r="H3" s="279"/>
      <c r="I3" s="279"/>
      <c r="J3" s="279"/>
      <c r="K3" s="32"/>
      <c r="L3" s="32"/>
      <c r="M3" s="32"/>
    </row>
    <row r="4" spans="1:13" ht="15" customHeight="1">
      <c r="A4" s="279" t="s">
        <v>25</v>
      </c>
      <c r="B4" s="271"/>
      <c r="C4" s="271"/>
      <c r="D4" s="271"/>
      <c r="E4" s="271"/>
      <c r="F4" s="271"/>
      <c r="G4" s="271"/>
      <c r="H4" s="271"/>
      <c r="I4" s="271"/>
      <c r="J4" s="271"/>
      <c r="K4" s="31"/>
      <c r="L4" s="31"/>
      <c r="M4" s="31"/>
    </row>
    <row r="5" spans="1:13" ht="15" customHeight="1">
      <c r="A5" s="283" t="s">
        <v>68</v>
      </c>
      <c r="B5" s="271"/>
      <c r="C5" s="271"/>
      <c r="D5" s="271"/>
      <c r="E5" s="271"/>
      <c r="F5" s="271"/>
      <c r="G5" s="271"/>
      <c r="H5" s="271"/>
      <c r="I5" s="271"/>
      <c r="J5" s="271"/>
      <c r="K5" s="31"/>
      <c r="L5" s="31"/>
      <c r="M5" s="31"/>
    </row>
    <row r="6" spans="1:13" ht="15.75">
      <c r="A6" s="304" t="s">
        <v>346</v>
      </c>
      <c r="B6" s="304"/>
      <c r="C6" s="304"/>
      <c r="D6" s="304"/>
      <c r="E6" s="304"/>
      <c r="F6" s="304"/>
      <c r="G6" s="304"/>
      <c r="H6" s="304"/>
      <c r="I6" s="304"/>
      <c r="J6" s="304"/>
      <c r="K6" s="45"/>
      <c r="L6" s="45"/>
      <c r="M6" s="45"/>
    </row>
    <row r="7" spans="1:13" ht="16.5" thickBot="1">
      <c r="A7" s="303" t="s">
        <v>335</v>
      </c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</row>
    <row r="8" spans="1:13" ht="66" customHeight="1" thickBot="1">
      <c r="A8" s="37" t="s">
        <v>0</v>
      </c>
      <c r="B8" s="38" t="s">
        <v>14</v>
      </c>
      <c r="C8" s="38" t="s">
        <v>65</v>
      </c>
      <c r="D8" s="38" t="s">
        <v>66</v>
      </c>
      <c r="E8" s="38" t="s">
        <v>17</v>
      </c>
      <c r="F8" s="38" t="s">
        <v>18</v>
      </c>
      <c r="G8" s="38" t="s">
        <v>19</v>
      </c>
      <c r="H8" s="38" t="s">
        <v>67</v>
      </c>
      <c r="I8" s="38" t="s">
        <v>20</v>
      </c>
      <c r="J8" s="39" t="s">
        <v>22</v>
      </c>
    </row>
    <row r="9" spans="1:13" ht="16.5" customHeight="1" thickBot="1">
      <c r="A9" s="292" t="s">
        <v>71</v>
      </c>
      <c r="B9" s="301"/>
      <c r="C9" s="301"/>
      <c r="D9" s="301"/>
      <c r="E9" s="301"/>
      <c r="F9" s="301"/>
      <c r="G9" s="301"/>
      <c r="H9" s="301"/>
      <c r="I9" s="301"/>
      <c r="J9" s="302"/>
    </row>
    <row r="10" spans="1:13" ht="15.75">
      <c r="A10" s="300">
        <v>1</v>
      </c>
      <c r="B10" s="298">
        <v>17401</v>
      </c>
      <c r="C10" s="298" t="s">
        <v>53</v>
      </c>
      <c r="D10" s="40" t="s">
        <v>69</v>
      </c>
      <c r="E10" s="40">
        <v>7</v>
      </c>
      <c r="F10" s="40">
        <v>23</v>
      </c>
      <c r="G10" s="40">
        <v>69</v>
      </c>
      <c r="H10" s="40">
        <v>68</v>
      </c>
      <c r="I10" s="40">
        <f>ROUNDUP(((H10*100)/G10),0.1)</f>
        <v>99</v>
      </c>
      <c r="J10" s="41">
        <v>36.229999999999997</v>
      </c>
    </row>
    <row r="11" spans="1:13" ht="15.75">
      <c r="A11" s="296"/>
      <c r="B11" s="299"/>
      <c r="C11" s="299"/>
      <c r="D11" s="3" t="s">
        <v>70</v>
      </c>
      <c r="E11" s="3">
        <v>6</v>
      </c>
      <c r="F11" s="3">
        <v>16</v>
      </c>
      <c r="G11" s="3">
        <v>69</v>
      </c>
      <c r="H11" s="3">
        <v>61</v>
      </c>
      <c r="I11" s="3">
        <f t="shared" ref="I11:I19" si="0">ROUNDUP(((H11*100)/G11),0.1)</f>
        <v>89</v>
      </c>
      <c r="J11" s="42">
        <v>13.04</v>
      </c>
    </row>
    <row r="12" spans="1:13" ht="15.75">
      <c r="A12" s="296">
        <v>2</v>
      </c>
      <c r="B12" s="290">
        <v>17428</v>
      </c>
      <c r="C12" s="290" t="s">
        <v>54</v>
      </c>
      <c r="D12" s="3" t="s">
        <v>69</v>
      </c>
      <c r="E12" s="3">
        <v>1</v>
      </c>
      <c r="F12" s="3">
        <v>25</v>
      </c>
      <c r="G12" s="3">
        <v>69</v>
      </c>
      <c r="H12" s="3">
        <v>59</v>
      </c>
      <c r="I12" s="3">
        <f t="shared" si="0"/>
        <v>86</v>
      </c>
      <c r="J12" s="42">
        <v>39.130000000000003</v>
      </c>
    </row>
    <row r="13" spans="1:13" ht="15.75">
      <c r="A13" s="296"/>
      <c r="B13" s="299"/>
      <c r="C13" s="299"/>
      <c r="D13" s="3" t="s">
        <v>70</v>
      </c>
      <c r="E13" s="3">
        <v>1</v>
      </c>
      <c r="F13" s="3">
        <v>23</v>
      </c>
      <c r="G13" s="3">
        <v>68</v>
      </c>
      <c r="H13" s="3">
        <v>46</v>
      </c>
      <c r="I13" s="3">
        <f t="shared" si="0"/>
        <v>68</v>
      </c>
      <c r="J13" s="42">
        <v>19.18</v>
      </c>
    </row>
    <row r="14" spans="1:13" ht="15.75">
      <c r="A14" s="296">
        <v>3</v>
      </c>
      <c r="B14" s="290">
        <v>17419</v>
      </c>
      <c r="C14" s="290" t="s">
        <v>55</v>
      </c>
      <c r="D14" s="3" t="s">
        <v>69</v>
      </c>
      <c r="E14" s="3">
        <v>2</v>
      </c>
      <c r="F14" s="3">
        <v>24</v>
      </c>
      <c r="G14" s="3">
        <v>69</v>
      </c>
      <c r="H14" s="3">
        <v>61</v>
      </c>
      <c r="I14" s="3">
        <f t="shared" si="0"/>
        <v>89</v>
      </c>
      <c r="J14" s="42">
        <v>62.31</v>
      </c>
    </row>
    <row r="15" spans="1:13" ht="15.75">
      <c r="A15" s="296"/>
      <c r="B15" s="299"/>
      <c r="C15" s="299"/>
      <c r="D15" s="3" t="s">
        <v>70</v>
      </c>
      <c r="E15" s="3">
        <v>2</v>
      </c>
      <c r="F15" s="3">
        <v>21</v>
      </c>
      <c r="G15" s="3">
        <v>68</v>
      </c>
      <c r="H15" s="3">
        <v>48</v>
      </c>
      <c r="I15" s="3">
        <f t="shared" si="0"/>
        <v>71</v>
      </c>
      <c r="J15" s="42">
        <v>19.11</v>
      </c>
    </row>
    <row r="16" spans="1:13" ht="15.75">
      <c r="A16" s="296">
        <v>4</v>
      </c>
      <c r="B16" s="290">
        <v>17431</v>
      </c>
      <c r="C16" s="290" t="s">
        <v>56</v>
      </c>
      <c r="D16" s="3" t="s">
        <v>69</v>
      </c>
      <c r="E16" s="3">
        <v>0</v>
      </c>
      <c r="F16" s="3">
        <v>24</v>
      </c>
      <c r="G16" s="3">
        <v>68</v>
      </c>
      <c r="H16" s="3">
        <v>55</v>
      </c>
      <c r="I16" s="3">
        <f t="shared" si="0"/>
        <v>81</v>
      </c>
      <c r="J16" s="42">
        <v>54.41</v>
      </c>
    </row>
    <row r="17" spans="1:10" ht="15.75">
      <c r="A17" s="296"/>
      <c r="B17" s="299"/>
      <c r="C17" s="299"/>
      <c r="D17" s="3" t="s">
        <v>70</v>
      </c>
      <c r="E17" s="3">
        <v>0</v>
      </c>
      <c r="F17" s="3">
        <v>25</v>
      </c>
      <c r="G17" s="3">
        <v>68</v>
      </c>
      <c r="H17" s="3">
        <v>51</v>
      </c>
      <c r="I17" s="3">
        <f t="shared" si="0"/>
        <v>75</v>
      </c>
      <c r="J17" s="42">
        <v>52.94</v>
      </c>
    </row>
    <row r="18" spans="1:10" ht="15.75">
      <c r="A18" s="296">
        <v>5</v>
      </c>
      <c r="B18" s="290">
        <v>17432</v>
      </c>
      <c r="C18" s="290" t="s">
        <v>57</v>
      </c>
      <c r="D18" s="3" t="s">
        <v>69</v>
      </c>
      <c r="E18" s="3">
        <v>2</v>
      </c>
      <c r="F18" s="3">
        <v>21</v>
      </c>
      <c r="G18" s="3">
        <v>68</v>
      </c>
      <c r="H18" s="3">
        <v>44</v>
      </c>
      <c r="I18" s="3">
        <f t="shared" si="0"/>
        <v>65</v>
      </c>
      <c r="J18" s="42">
        <v>14.7</v>
      </c>
    </row>
    <row r="19" spans="1:10" ht="16.5" thickBot="1">
      <c r="A19" s="297"/>
      <c r="B19" s="291"/>
      <c r="C19" s="291"/>
      <c r="D19" s="43" t="s">
        <v>70</v>
      </c>
      <c r="E19" s="43">
        <v>1</v>
      </c>
      <c r="F19" s="43">
        <v>24</v>
      </c>
      <c r="G19" s="43">
        <v>69</v>
      </c>
      <c r="H19" s="43">
        <v>37</v>
      </c>
      <c r="I19" s="43">
        <f t="shared" si="0"/>
        <v>54</v>
      </c>
      <c r="J19" s="44">
        <v>23.18</v>
      </c>
    </row>
    <row r="20" spans="1:10">
      <c r="A20" s="292" t="s">
        <v>336</v>
      </c>
      <c r="B20" s="293"/>
      <c r="C20" s="293"/>
      <c r="D20" s="293"/>
      <c r="E20" s="293"/>
      <c r="F20" s="293"/>
      <c r="G20" s="293"/>
      <c r="H20" s="293"/>
      <c r="I20" s="293"/>
      <c r="J20" s="294"/>
    </row>
    <row r="21" spans="1:10" ht="3.75" customHeight="1" thickBot="1">
      <c r="A21" s="295"/>
      <c r="B21" s="293"/>
      <c r="C21" s="293"/>
      <c r="D21" s="293"/>
      <c r="E21" s="293"/>
      <c r="F21" s="293"/>
      <c r="G21" s="293"/>
      <c r="H21" s="293"/>
      <c r="I21" s="293"/>
      <c r="J21" s="294"/>
    </row>
    <row r="22" spans="1:10" ht="15.75">
      <c r="A22" s="300">
        <v>1</v>
      </c>
      <c r="B22" s="298">
        <v>17301</v>
      </c>
      <c r="C22" s="298" t="s">
        <v>343</v>
      </c>
      <c r="D22" s="40" t="s">
        <v>69</v>
      </c>
      <c r="E22" s="40">
        <v>10</v>
      </c>
      <c r="F22" s="40">
        <v>25</v>
      </c>
      <c r="G22" s="40">
        <v>71</v>
      </c>
      <c r="H22" s="40">
        <v>71</v>
      </c>
      <c r="I22" s="40">
        <f>ROUNDUP(((H22*100)/G22),0.1)</f>
        <v>100</v>
      </c>
      <c r="J22" s="41">
        <v>92.9</v>
      </c>
    </row>
    <row r="23" spans="1:10" ht="15.75">
      <c r="A23" s="296"/>
      <c r="B23" s="299"/>
      <c r="C23" s="299"/>
      <c r="D23" s="3" t="s">
        <v>70</v>
      </c>
      <c r="E23" s="3">
        <v>10</v>
      </c>
      <c r="F23" s="3">
        <v>25</v>
      </c>
      <c r="G23" s="3">
        <v>70</v>
      </c>
      <c r="H23" s="3">
        <v>70</v>
      </c>
      <c r="I23" s="3">
        <f t="shared" ref="I23:I31" si="1">ROUNDUP(((H23*100)/G23),0.1)</f>
        <v>100</v>
      </c>
      <c r="J23" s="42">
        <v>87.14</v>
      </c>
    </row>
    <row r="24" spans="1:10" ht="15.75">
      <c r="A24" s="296">
        <v>2</v>
      </c>
      <c r="B24" s="290">
        <v>17330</v>
      </c>
      <c r="C24" s="290" t="s">
        <v>338</v>
      </c>
      <c r="D24" s="3" t="s">
        <v>69</v>
      </c>
      <c r="E24" s="3">
        <v>0</v>
      </c>
      <c r="F24" s="3">
        <v>24</v>
      </c>
      <c r="G24" s="3">
        <v>71</v>
      </c>
      <c r="H24" s="3">
        <v>60</v>
      </c>
      <c r="I24" s="3">
        <f t="shared" si="1"/>
        <v>85</v>
      </c>
      <c r="J24" s="42">
        <v>70</v>
      </c>
    </row>
    <row r="25" spans="1:10" ht="15.75">
      <c r="A25" s="296"/>
      <c r="B25" s="299"/>
      <c r="C25" s="299"/>
      <c r="D25" s="3" t="s">
        <v>70</v>
      </c>
      <c r="E25" s="3">
        <v>3</v>
      </c>
      <c r="F25" s="3">
        <v>25</v>
      </c>
      <c r="G25" s="3">
        <v>71</v>
      </c>
      <c r="H25" s="3">
        <v>56</v>
      </c>
      <c r="I25" s="3">
        <f t="shared" si="1"/>
        <v>79</v>
      </c>
      <c r="J25" s="42">
        <v>60.71</v>
      </c>
    </row>
    <row r="26" spans="1:10" ht="15.75">
      <c r="A26" s="296">
        <v>3</v>
      </c>
      <c r="B26" s="290">
        <v>17331</v>
      </c>
      <c r="C26" s="290" t="s">
        <v>344</v>
      </c>
      <c r="D26" s="3" t="s">
        <v>69</v>
      </c>
      <c r="E26" s="3">
        <v>4</v>
      </c>
      <c r="F26" s="3">
        <v>25</v>
      </c>
      <c r="G26" s="3">
        <v>70</v>
      </c>
      <c r="H26" s="3">
        <v>58</v>
      </c>
      <c r="I26" s="3">
        <f t="shared" si="1"/>
        <v>83</v>
      </c>
      <c r="J26" s="42">
        <v>67.14</v>
      </c>
    </row>
    <row r="27" spans="1:10" ht="15.75">
      <c r="A27" s="296"/>
      <c r="B27" s="299"/>
      <c r="C27" s="299"/>
      <c r="D27" s="3" t="s">
        <v>70</v>
      </c>
      <c r="E27" s="3">
        <v>0</v>
      </c>
      <c r="F27" s="3">
        <v>24</v>
      </c>
      <c r="G27" s="3">
        <v>71</v>
      </c>
      <c r="H27" s="3">
        <v>46</v>
      </c>
      <c r="I27" s="3">
        <f t="shared" si="1"/>
        <v>65</v>
      </c>
      <c r="J27" s="42">
        <v>32.6</v>
      </c>
    </row>
    <row r="28" spans="1:10" ht="15.75">
      <c r="A28" s="296">
        <v>4</v>
      </c>
      <c r="B28" s="290">
        <v>17332</v>
      </c>
      <c r="C28" s="290" t="s">
        <v>345</v>
      </c>
      <c r="D28" s="3" t="s">
        <v>69</v>
      </c>
      <c r="E28" s="3">
        <v>1</v>
      </c>
      <c r="F28" s="3">
        <v>24</v>
      </c>
      <c r="G28" s="3">
        <v>71</v>
      </c>
      <c r="H28" s="3">
        <v>51</v>
      </c>
      <c r="I28" s="3">
        <f t="shared" si="1"/>
        <v>72</v>
      </c>
      <c r="J28" s="42">
        <v>50.9</v>
      </c>
    </row>
    <row r="29" spans="1:10" ht="15.75">
      <c r="A29" s="296"/>
      <c r="B29" s="299"/>
      <c r="C29" s="299"/>
      <c r="D29" s="3" t="s">
        <v>70</v>
      </c>
      <c r="E29" s="3">
        <v>0</v>
      </c>
      <c r="F29" s="3">
        <v>24</v>
      </c>
      <c r="G29" s="3">
        <v>71</v>
      </c>
      <c r="H29" s="3">
        <v>51</v>
      </c>
      <c r="I29" s="3">
        <f t="shared" si="1"/>
        <v>72</v>
      </c>
      <c r="J29" s="42">
        <v>72.540000000000006</v>
      </c>
    </row>
    <row r="30" spans="1:10" ht="15.75">
      <c r="A30" s="296">
        <v>5</v>
      </c>
      <c r="B30" s="290">
        <v>17333</v>
      </c>
      <c r="C30" s="290" t="s">
        <v>340</v>
      </c>
      <c r="D30" s="3" t="s">
        <v>69</v>
      </c>
      <c r="E30" s="3">
        <v>3</v>
      </c>
      <c r="F30" s="3">
        <v>22</v>
      </c>
      <c r="G30" s="3">
        <v>71</v>
      </c>
      <c r="H30" s="3">
        <v>34</v>
      </c>
      <c r="I30" s="3">
        <f t="shared" si="1"/>
        <v>48</v>
      </c>
      <c r="J30" s="42">
        <v>32.35</v>
      </c>
    </row>
    <row r="31" spans="1:10" ht="16.5" thickBot="1">
      <c r="A31" s="297"/>
      <c r="B31" s="291"/>
      <c r="C31" s="291"/>
      <c r="D31" s="43" t="s">
        <v>70</v>
      </c>
      <c r="E31" s="43">
        <v>1</v>
      </c>
      <c r="F31" s="43">
        <v>23</v>
      </c>
      <c r="G31" s="43">
        <v>70</v>
      </c>
      <c r="H31" s="43">
        <v>55</v>
      </c>
      <c r="I31" s="43">
        <f t="shared" si="1"/>
        <v>79</v>
      </c>
      <c r="J31" s="44">
        <v>60</v>
      </c>
    </row>
    <row r="32" spans="1:10" s="218" customFormat="1" ht="15.75">
      <c r="A32" s="224"/>
      <c r="B32" s="225"/>
      <c r="C32" s="225"/>
      <c r="D32" s="224"/>
      <c r="E32" s="224"/>
      <c r="F32" s="224"/>
      <c r="G32" s="224"/>
      <c r="H32" s="224"/>
      <c r="I32" s="224"/>
      <c r="J32" s="224"/>
    </row>
    <row r="34" spans="8:10">
      <c r="H34" s="46" t="s">
        <v>78</v>
      </c>
      <c r="I34" s="46"/>
      <c r="J34" s="46"/>
    </row>
    <row r="35" spans="8:10">
      <c r="H35" s="46" t="s">
        <v>79</v>
      </c>
      <c r="I35" s="46"/>
      <c r="J35" s="46"/>
    </row>
  </sheetData>
  <mergeCells count="39">
    <mergeCell ref="A7:M7"/>
    <mergeCell ref="A30:A31"/>
    <mergeCell ref="A1:J1"/>
    <mergeCell ref="A6:J6"/>
    <mergeCell ref="C12:C13"/>
    <mergeCell ref="C14:C15"/>
    <mergeCell ref="C16:C17"/>
    <mergeCell ref="A12:A13"/>
    <mergeCell ref="A14:A15"/>
    <mergeCell ref="A16:A17"/>
    <mergeCell ref="B16:B17"/>
    <mergeCell ref="B14:B15"/>
    <mergeCell ref="B12:B13"/>
    <mergeCell ref="A10:A11"/>
    <mergeCell ref="B10:B11"/>
    <mergeCell ref="C10:C11"/>
    <mergeCell ref="A9:J9"/>
    <mergeCell ref="A28:A29"/>
    <mergeCell ref="C22:C23"/>
    <mergeCell ref="C24:C25"/>
    <mergeCell ref="C26:C27"/>
    <mergeCell ref="C28:C29"/>
    <mergeCell ref="B28:B29"/>
    <mergeCell ref="A3:J3"/>
    <mergeCell ref="A2:J2"/>
    <mergeCell ref="A4:J4"/>
    <mergeCell ref="A5:J5"/>
    <mergeCell ref="B30:B31"/>
    <mergeCell ref="C18:C19"/>
    <mergeCell ref="A20:J21"/>
    <mergeCell ref="A18:A19"/>
    <mergeCell ref="B18:B19"/>
    <mergeCell ref="A24:A25"/>
    <mergeCell ref="A26:A27"/>
    <mergeCell ref="B22:B23"/>
    <mergeCell ref="B24:B25"/>
    <mergeCell ref="B26:B27"/>
    <mergeCell ref="C30:C31"/>
    <mergeCell ref="A22:A23"/>
  </mergeCells>
  <printOptions horizontalCentered="1" verticalCentered="1"/>
  <pageMargins left="0.2" right="0.2" top="0" bottom="0" header="0" footer="0"/>
  <pageSetup paperSize="9" scale="9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3"/>
  <sheetViews>
    <sheetView view="pageBreakPreview" zoomScale="60" workbookViewId="0">
      <selection activeCell="G17" sqref="G17"/>
    </sheetView>
  </sheetViews>
  <sheetFormatPr defaultRowHeight="15"/>
  <cols>
    <col min="1" max="1" width="6.5703125" style="218" customWidth="1"/>
    <col min="2" max="2" width="11.85546875" style="218" customWidth="1"/>
    <col min="3" max="3" width="12.28515625" style="218" customWidth="1"/>
    <col min="4" max="4" width="10.42578125" style="218" customWidth="1"/>
    <col min="5" max="5" width="14.28515625" style="218" customWidth="1"/>
    <col min="6" max="6" width="15.7109375" style="218" customWidth="1"/>
    <col min="7" max="7" width="15.85546875" style="218" customWidth="1"/>
    <col min="8" max="8" width="10.5703125" style="218" customWidth="1"/>
    <col min="9" max="9" width="13.5703125" style="218" customWidth="1"/>
    <col min="10" max="10" width="12" style="218" customWidth="1"/>
    <col min="11" max="13" width="9.140625" style="218" customWidth="1"/>
    <col min="14" max="16384" width="9.140625" style="218"/>
  </cols>
  <sheetData>
    <row r="1" spans="1:13" ht="15" customHeight="1">
      <c r="A1" s="256" t="s">
        <v>334</v>
      </c>
      <c r="B1" s="256"/>
      <c r="C1" s="256"/>
      <c r="D1" s="256"/>
      <c r="E1" s="256"/>
      <c r="F1" s="256"/>
      <c r="G1" s="256"/>
      <c r="H1" s="256"/>
      <c r="I1" s="256"/>
      <c r="J1" s="256"/>
      <c r="K1" s="217"/>
      <c r="L1" s="217"/>
      <c r="M1" s="217"/>
    </row>
    <row r="2" spans="1:13" ht="21" customHeight="1">
      <c r="A2" s="242" t="s">
        <v>37</v>
      </c>
      <c r="B2" s="242"/>
      <c r="C2" s="242"/>
      <c r="D2" s="242"/>
      <c r="E2" s="242"/>
      <c r="F2" s="242"/>
      <c r="G2" s="242"/>
      <c r="H2" s="242"/>
      <c r="I2" s="242"/>
      <c r="J2" s="242"/>
      <c r="K2" s="32"/>
      <c r="L2" s="32"/>
      <c r="M2" s="32"/>
    </row>
    <row r="3" spans="1:13" ht="20.25" customHeight="1">
      <c r="A3" s="307" t="s">
        <v>23</v>
      </c>
      <c r="B3" s="307"/>
      <c r="C3" s="307"/>
      <c r="D3" s="307"/>
      <c r="E3" s="307"/>
      <c r="F3" s="307"/>
      <c r="G3" s="307"/>
      <c r="H3" s="307"/>
      <c r="I3" s="307"/>
      <c r="J3" s="307"/>
      <c r="K3" s="32"/>
      <c r="L3" s="32"/>
      <c r="M3" s="32"/>
    </row>
    <row r="4" spans="1:13" ht="15" customHeight="1">
      <c r="A4" s="279" t="s">
        <v>25</v>
      </c>
      <c r="B4" s="271"/>
      <c r="C4" s="271"/>
      <c r="D4" s="271"/>
      <c r="E4" s="271"/>
      <c r="F4" s="271"/>
      <c r="G4" s="271"/>
      <c r="H4" s="271"/>
      <c r="I4" s="271"/>
      <c r="J4" s="271"/>
      <c r="K4" s="31"/>
      <c r="L4" s="31"/>
      <c r="M4" s="31"/>
    </row>
    <row r="5" spans="1:13" ht="15" customHeight="1">
      <c r="A5" s="283" t="s">
        <v>68</v>
      </c>
      <c r="B5" s="271"/>
      <c r="C5" s="271"/>
      <c r="D5" s="271"/>
      <c r="E5" s="271"/>
      <c r="F5" s="271"/>
      <c r="G5" s="271"/>
      <c r="H5" s="271"/>
      <c r="I5" s="271"/>
      <c r="J5" s="271"/>
      <c r="K5" s="31"/>
      <c r="L5" s="31"/>
      <c r="M5" s="31"/>
    </row>
    <row r="6" spans="1:13" ht="15.75">
      <c r="A6" s="304" t="s">
        <v>342</v>
      </c>
      <c r="B6" s="304"/>
      <c r="C6" s="304"/>
      <c r="D6" s="304"/>
      <c r="E6" s="304"/>
      <c r="F6" s="304"/>
      <c r="G6" s="304"/>
      <c r="H6" s="304"/>
      <c r="I6" s="304"/>
      <c r="J6" s="304"/>
      <c r="K6" s="45"/>
      <c r="L6" s="45"/>
      <c r="M6" s="45"/>
    </row>
    <row r="7" spans="1:13" ht="16.5" thickBot="1">
      <c r="A7" s="303" t="s">
        <v>341</v>
      </c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</row>
    <row r="8" spans="1:13" ht="66" customHeight="1" thickBot="1">
      <c r="A8" s="37" t="s">
        <v>0</v>
      </c>
      <c r="B8" s="38" t="s">
        <v>14</v>
      </c>
      <c r="C8" s="38" t="s">
        <v>65</v>
      </c>
      <c r="D8" s="38" t="s">
        <v>66</v>
      </c>
      <c r="E8" s="38" t="s">
        <v>17</v>
      </c>
      <c r="F8" s="38" t="s">
        <v>18</v>
      </c>
      <c r="G8" s="38" t="s">
        <v>19</v>
      </c>
      <c r="H8" s="38" t="s">
        <v>67</v>
      </c>
      <c r="I8" s="38" t="s">
        <v>20</v>
      </c>
      <c r="J8" s="39" t="s">
        <v>22</v>
      </c>
    </row>
    <row r="9" spans="1:13" ht="20.25" customHeight="1" thickBot="1">
      <c r="A9" s="308" t="s">
        <v>337</v>
      </c>
      <c r="B9" s="309"/>
      <c r="C9" s="309"/>
      <c r="D9" s="309"/>
      <c r="E9" s="309"/>
      <c r="F9" s="309"/>
      <c r="G9" s="309"/>
      <c r="H9" s="309"/>
      <c r="I9" s="309"/>
      <c r="J9" s="310"/>
    </row>
    <row r="10" spans="1:13" ht="15.75">
      <c r="A10" s="300">
        <v>1</v>
      </c>
      <c r="B10" s="311">
        <v>22316</v>
      </c>
      <c r="C10" s="311" t="s">
        <v>57</v>
      </c>
      <c r="D10" s="40" t="s">
        <v>69</v>
      </c>
      <c r="E10" s="40">
        <v>3</v>
      </c>
      <c r="F10" s="40">
        <v>20</v>
      </c>
      <c r="G10" s="40">
        <v>67</v>
      </c>
      <c r="H10" s="40">
        <v>48</v>
      </c>
      <c r="I10" s="40">
        <f>ROUNDUP(((H10*100)/G10),0.1)</f>
        <v>72</v>
      </c>
      <c r="J10" s="41">
        <v>41.7</v>
      </c>
    </row>
    <row r="11" spans="1:13" ht="15.75">
      <c r="A11" s="296"/>
      <c r="B11" s="305"/>
      <c r="C11" s="305"/>
      <c r="D11" s="3" t="s">
        <v>70</v>
      </c>
      <c r="E11" s="3">
        <v>1</v>
      </c>
      <c r="F11" s="3">
        <v>20</v>
      </c>
      <c r="G11" s="3">
        <v>69</v>
      </c>
      <c r="H11" s="3">
        <v>35</v>
      </c>
      <c r="I11" s="3">
        <f t="shared" ref="I11:I19" si="0">ROUNDUP(((H11*100)/G11),0.1)</f>
        <v>51</v>
      </c>
      <c r="J11" s="42">
        <v>60</v>
      </c>
    </row>
    <row r="12" spans="1:13" ht="15.75">
      <c r="A12" s="296">
        <v>2</v>
      </c>
      <c r="B12" s="305">
        <v>22317</v>
      </c>
      <c r="C12" s="305" t="s">
        <v>338</v>
      </c>
      <c r="D12" s="3" t="s">
        <v>69</v>
      </c>
      <c r="E12" s="3">
        <v>3</v>
      </c>
      <c r="F12" s="3">
        <v>20</v>
      </c>
      <c r="G12" s="3">
        <v>67</v>
      </c>
      <c r="H12" s="3">
        <v>44</v>
      </c>
      <c r="I12" s="3">
        <f t="shared" si="0"/>
        <v>66</v>
      </c>
      <c r="J12" s="42">
        <v>27</v>
      </c>
    </row>
    <row r="13" spans="1:13" ht="15.75">
      <c r="A13" s="296"/>
      <c r="B13" s="305"/>
      <c r="C13" s="305"/>
      <c r="D13" s="3" t="s">
        <v>70</v>
      </c>
      <c r="E13" s="3">
        <v>2</v>
      </c>
      <c r="F13" s="3">
        <v>20</v>
      </c>
      <c r="G13" s="3">
        <v>69</v>
      </c>
      <c r="H13" s="3">
        <v>44</v>
      </c>
      <c r="I13" s="3">
        <f t="shared" si="0"/>
        <v>64</v>
      </c>
      <c r="J13" s="42">
        <v>31.6</v>
      </c>
    </row>
    <row r="14" spans="1:13" ht="15.75">
      <c r="A14" s="296">
        <v>3</v>
      </c>
      <c r="B14" s="305">
        <v>22318</v>
      </c>
      <c r="C14" s="305" t="s">
        <v>58</v>
      </c>
      <c r="D14" s="3" t="s">
        <v>69</v>
      </c>
      <c r="E14" s="3">
        <v>1</v>
      </c>
      <c r="F14" s="3">
        <v>20</v>
      </c>
      <c r="G14" s="3">
        <v>67</v>
      </c>
      <c r="H14" s="3">
        <v>58</v>
      </c>
      <c r="I14" s="3">
        <f t="shared" si="0"/>
        <v>87</v>
      </c>
      <c r="J14" s="42">
        <v>63.79</v>
      </c>
    </row>
    <row r="15" spans="1:13" ht="15.75">
      <c r="A15" s="296"/>
      <c r="B15" s="305"/>
      <c r="C15" s="305"/>
      <c r="D15" s="3" t="s">
        <v>70</v>
      </c>
      <c r="E15" s="3">
        <v>0</v>
      </c>
      <c r="F15" s="3">
        <v>20</v>
      </c>
      <c r="G15" s="3">
        <v>69</v>
      </c>
      <c r="H15" s="3">
        <v>45</v>
      </c>
      <c r="I15" s="3">
        <f t="shared" si="0"/>
        <v>66</v>
      </c>
      <c r="J15" s="42">
        <v>48.8</v>
      </c>
    </row>
    <row r="16" spans="1:13" ht="15.75">
      <c r="A16" s="296">
        <v>4</v>
      </c>
      <c r="B16" s="305">
        <v>22319</v>
      </c>
      <c r="C16" s="305" t="s">
        <v>339</v>
      </c>
      <c r="D16" s="3" t="s">
        <v>69</v>
      </c>
      <c r="E16" s="3">
        <v>0</v>
      </c>
      <c r="F16" s="3">
        <v>20</v>
      </c>
      <c r="G16" s="3">
        <v>67</v>
      </c>
      <c r="H16" s="3">
        <v>50</v>
      </c>
      <c r="I16" s="3">
        <f t="shared" si="0"/>
        <v>75</v>
      </c>
      <c r="J16" s="42">
        <v>60</v>
      </c>
    </row>
    <row r="17" spans="1:10" ht="15.75">
      <c r="A17" s="296"/>
      <c r="B17" s="305"/>
      <c r="C17" s="305"/>
      <c r="D17" s="3" t="s">
        <v>70</v>
      </c>
      <c r="E17" s="3">
        <v>0</v>
      </c>
      <c r="F17" s="3">
        <v>20</v>
      </c>
      <c r="G17" s="3">
        <v>69</v>
      </c>
      <c r="H17" s="3">
        <v>56</v>
      </c>
      <c r="I17" s="3">
        <f t="shared" si="0"/>
        <v>82</v>
      </c>
      <c r="J17" s="42">
        <v>78.569999999999993</v>
      </c>
    </row>
    <row r="18" spans="1:10" ht="15.75">
      <c r="A18" s="296">
        <v>5</v>
      </c>
      <c r="B18" s="305">
        <v>22320</v>
      </c>
      <c r="C18" s="305" t="s">
        <v>340</v>
      </c>
      <c r="D18" s="3" t="s">
        <v>69</v>
      </c>
      <c r="E18" s="3">
        <v>0</v>
      </c>
      <c r="F18" s="3">
        <v>20</v>
      </c>
      <c r="G18" s="3">
        <v>66</v>
      </c>
      <c r="H18" s="3">
        <v>55</v>
      </c>
      <c r="I18" s="3">
        <f t="shared" si="0"/>
        <v>84</v>
      </c>
      <c r="J18" s="42">
        <v>71.209999999999994</v>
      </c>
    </row>
    <row r="19" spans="1:10" ht="16.5" thickBot="1">
      <c r="A19" s="297"/>
      <c r="B19" s="306"/>
      <c r="C19" s="306"/>
      <c r="D19" s="43" t="s">
        <v>70</v>
      </c>
      <c r="E19" s="43">
        <v>2</v>
      </c>
      <c r="F19" s="43">
        <v>20</v>
      </c>
      <c r="G19" s="43">
        <v>69</v>
      </c>
      <c r="H19" s="43">
        <v>54</v>
      </c>
      <c r="I19" s="43">
        <f t="shared" si="0"/>
        <v>79</v>
      </c>
      <c r="J19" s="44">
        <v>61.1</v>
      </c>
    </row>
    <row r="20" spans="1:10" ht="15.75">
      <c r="A20" s="224"/>
      <c r="B20" s="225"/>
      <c r="C20" s="225"/>
      <c r="D20" s="224"/>
      <c r="E20" s="224"/>
      <c r="F20" s="224"/>
      <c r="G20" s="224"/>
      <c r="H20" s="224"/>
      <c r="I20" s="224"/>
      <c r="J20" s="224"/>
    </row>
    <row r="22" spans="1:10">
      <c r="H22" s="46" t="s">
        <v>78</v>
      </c>
      <c r="I22" s="46"/>
      <c r="J22" s="46"/>
    </row>
    <row r="23" spans="1:10">
      <c r="H23" s="46" t="s">
        <v>79</v>
      </c>
      <c r="I23" s="46"/>
      <c r="J23" s="46"/>
    </row>
  </sheetData>
  <mergeCells count="23">
    <mergeCell ref="A12:A13"/>
    <mergeCell ref="B12:B13"/>
    <mergeCell ref="C12:C13"/>
    <mergeCell ref="A1:J1"/>
    <mergeCell ref="A2:J2"/>
    <mergeCell ref="A3:J3"/>
    <mergeCell ref="A4:J4"/>
    <mergeCell ref="A5:J5"/>
    <mergeCell ref="A6:J6"/>
    <mergeCell ref="A7:M7"/>
    <mergeCell ref="A9:J9"/>
    <mergeCell ref="A10:A11"/>
    <mergeCell ref="B10:B11"/>
    <mergeCell ref="C10:C11"/>
    <mergeCell ref="A18:A19"/>
    <mergeCell ref="B18:B19"/>
    <mergeCell ref="C18:C19"/>
    <mergeCell ref="A14:A15"/>
    <mergeCell ref="B14:B15"/>
    <mergeCell ref="C14:C15"/>
    <mergeCell ref="A16:A17"/>
    <mergeCell ref="B16:B17"/>
    <mergeCell ref="C16:C17"/>
  </mergeCells>
  <printOptions horizontalCentered="1" verticalCentered="1"/>
  <pageMargins left="0.2" right="0.2" top="0" bottom="0" header="0" footer="0"/>
  <pageSetup paperSize="9" scale="11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L31" sqref="L31"/>
    </sheetView>
  </sheetViews>
  <sheetFormatPr defaultRowHeight="15"/>
  <cols>
    <col min="1" max="1" width="5.5703125" customWidth="1"/>
    <col min="3" max="3" width="11.28515625" customWidth="1"/>
    <col min="5" max="5" width="11.28515625" customWidth="1"/>
    <col min="6" max="6" width="11.7109375" customWidth="1"/>
    <col min="7" max="7" width="13.140625" customWidth="1"/>
    <col min="8" max="10" width="10.140625" customWidth="1"/>
  </cols>
  <sheetData>
    <row r="1" spans="1:13">
      <c r="A1" s="312" t="s">
        <v>83</v>
      </c>
      <c r="B1" s="312"/>
      <c r="C1" s="312"/>
      <c r="D1" s="312"/>
      <c r="E1" s="312"/>
      <c r="F1" s="312"/>
      <c r="G1" s="312"/>
      <c r="H1" s="312"/>
      <c r="I1" s="312"/>
      <c r="J1" s="312"/>
      <c r="K1" s="45"/>
      <c r="L1" s="45"/>
      <c r="M1" s="45"/>
    </row>
    <row r="2" spans="1:13" ht="17.25" customHeight="1">
      <c r="A2" s="279" t="s">
        <v>37</v>
      </c>
      <c r="B2" s="279"/>
      <c r="C2" s="279"/>
      <c r="D2" s="279"/>
      <c r="E2" s="279"/>
      <c r="F2" s="279"/>
      <c r="G2" s="279"/>
      <c r="H2" s="279"/>
      <c r="I2" s="279"/>
      <c r="J2" s="279"/>
      <c r="K2" s="32"/>
      <c r="L2" s="32"/>
      <c r="M2" s="32"/>
    </row>
    <row r="3" spans="1:13" ht="13.5" customHeight="1">
      <c r="A3" s="279" t="s">
        <v>23</v>
      </c>
      <c r="B3" s="279"/>
      <c r="C3" s="279"/>
      <c r="D3" s="279"/>
      <c r="E3" s="279"/>
      <c r="F3" s="279"/>
      <c r="G3" s="279"/>
      <c r="H3" s="279"/>
      <c r="I3" s="279"/>
      <c r="J3" s="279"/>
      <c r="K3" s="32"/>
      <c r="L3" s="32"/>
      <c r="M3" s="32"/>
    </row>
    <row r="4" spans="1:13">
      <c r="A4" s="283" t="s">
        <v>25</v>
      </c>
      <c r="B4" s="271"/>
      <c r="C4" s="271"/>
      <c r="D4" s="271"/>
      <c r="E4" s="271"/>
      <c r="F4" s="271"/>
      <c r="G4" s="271"/>
      <c r="H4" s="271"/>
      <c r="I4" s="271"/>
      <c r="J4" s="271"/>
      <c r="K4" s="31"/>
      <c r="L4" s="31"/>
      <c r="M4" s="31"/>
    </row>
    <row r="5" spans="1:13">
      <c r="A5" s="283" t="s">
        <v>68</v>
      </c>
      <c r="B5" s="271"/>
      <c r="C5" s="271"/>
      <c r="D5" s="271"/>
      <c r="E5" s="271"/>
      <c r="F5" s="271"/>
      <c r="G5" s="271"/>
      <c r="H5" s="271"/>
      <c r="I5" s="271"/>
      <c r="J5" s="271"/>
      <c r="K5" s="31"/>
      <c r="L5" s="31"/>
      <c r="M5" s="31"/>
    </row>
    <row r="6" spans="1:13">
      <c r="A6" s="313" t="s">
        <v>332</v>
      </c>
      <c r="B6" s="314"/>
      <c r="C6" s="314"/>
      <c r="D6" s="314"/>
      <c r="E6" s="314"/>
      <c r="F6" s="314"/>
      <c r="G6" s="314"/>
      <c r="H6" s="314"/>
      <c r="I6" s="314"/>
      <c r="J6" s="314"/>
      <c r="K6" s="45"/>
      <c r="L6" s="45"/>
      <c r="M6" s="45"/>
    </row>
    <row r="7" spans="1:13" ht="15.75" thickBot="1">
      <c r="A7" s="315" t="s">
        <v>331</v>
      </c>
      <c r="B7" s="315"/>
      <c r="C7" s="315"/>
      <c r="D7" s="315"/>
      <c r="E7" s="315"/>
      <c r="F7" s="315"/>
      <c r="G7" s="315"/>
      <c r="H7" s="315"/>
      <c r="I7" s="315"/>
      <c r="J7" s="315"/>
      <c r="K7" s="315"/>
      <c r="L7" s="315"/>
      <c r="M7" s="315"/>
    </row>
    <row r="8" spans="1:13" ht="52.5" customHeight="1" thickBot="1">
      <c r="A8" s="69" t="s">
        <v>0</v>
      </c>
      <c r="B8" s="70" t="s">
        <v>14</v>
      </c>
      <c r="C8" s="70" t="s">
        <v>65</v>
      </c>
      <c r="D8" s="70" t="s">
        <v>66</v>
      </c>
      <c r="E8" s="70" t="s">
        <v>17</v>
      </c>
      <c r="F8" s="70" t="s">
        <v>18</v>
      </c>
      <c r="G8" s="70" t="s">
        <v>19</v>
      </c>
      <c r="H8" s="70" t="s">
        <v>67</v>
      </c>
      <c r="I8" s="70" t="s">
        <v>20</v>
      </c>
      <c r="J8" s="71" t="s">
        <v>22</v>
      </c>
      <c r="K8" s="33"/>
      <c r="L8" s="33"/>
      <c r="M8" s="33"/>
    </row>
    <row r="9" spans="1:13" ht="19.5" thickBot="1">
      <c r="A9" s="318" t="s">
        <v>72</v>
      </c>
      <c r="B9" s="319"/>
      <c r="C9" s="319"/>
      <c r="D9" s="319"/>
      <c r="E9" s="319"/>
      <c r="F9" s="319"/>
      <c r="G9" s="319"/>
      <c r="H9" s="319"/>
      <c r="I9" s="319"/>
      <c r="J9" s="320"/>
      <c r="K9" s="33"/>
      <c r="L9" s="33"/>
      <c r="M9" s="33"/>
    </row>
    <row r="10" spans="1:13">
      <c r="A10" s="287">
        <v>1</v>
      </c>
      <c r="B10" s="321">
        <v>17512</v>
      </c>
      <c r="C10" s="321" t="s">
        <v>73</v>
      </c>
      <c r="D10" s="66" t="s">
        <v>69</v>
      </c>
      <c r="E10" s="66">
        <v>3</v>
      </c>
      <c r="F10" s="66">
        <v>23</v>
      </c>
      <c r="G10" s="66">
        <v>67</v>
      </c>
      <c r="H10" s="66">
        <v>36</v>
      </c>
      <c r="I10" s="204">
        <f>ROUNDUP(((H10*100)/G10),0.1)</f>
        <v>54</v>
      </c>
      <c r="J10" s="59">
        <v>52.23</v>
      </c>
      <c r="K10" s="33"/>
      <c r="L10" s="33"/>
      <c r="M10" s="33"/>
    </row>
    <row r="11" spans="1:13">
      <c r="A11" s="288"/>
      <c r="B11" s="317"/>
      <c r="C11" s="317"/>
      <c r="D11" s="67" t="s">
        <v>70</v>
      </c>
      <c r="E11" s="67">
        <v>4</v>
      </c>
      <c r="F11" s="67">
        <v>24</v>
      </c>
      <c r="G11" s="67">
        <v>67</v>
      </c>
      <c r="H11" s="67">
        <v>58</v>
      </c>
      <c r="I11" s="67">
        <f>ROUNDUP(((H11*100)/G11),0.1)</f>
        <v>87</v>
      </c>
      <c r="J11" s="63">
        <v>61.19</v>
      </c>
      <c r="K11" s="33"/>
      <c r="L11" s="33"/>
      <c r="M11" s="33"/>
    </row>
    <row r="12" spans="1:13">
      <c r="A12" s="288">
        <v>2</v>
      </c>
      <c r="B12" s="316">
        <v>17513</v>
      </c>
      <c r="C12" s="316" t="s">
        <v>74</v>
      </c>
      <c r="D12" s="67" t="s">
        <v>69</v>
      </c>
      <c r="E12" s="67">
        <v>4</v>
      </c>
      <c r="F12" s="67">
        <v>25</v>
      </c>
      <c r="G12" s="67">
        <v>67</v>
      </c>
      <c r="H12" s="67">
        <v>62</v>
      </c>
      <c r="I12" s="67">
        <f t="shared" ref="I12:I17" si="0">ROUNDUP(((H12*100)/G12),0.1)</f>
        <v>93</v>
      </c>
      <c r="J12" s="63">
        <v>76.11</v>
      </c>
      <c r="K12" s="33"/>
      <c r="L12" s="33"/>
      <c r="M12" s="33"/>
    </row>
    <row r="13" spans="1:13">
      <c r="A13" s="288"/>
      <c r="B13" s="317"/>
      <c r="C13" s="317"/>
      <c r="D13" s="67" t="s">
        <v>70</v>
      </c>
      <c r="E13" s="67">
        <v>5</v>
      </c>
      <c r="F13" s="67">
        <v>25</v>
      </c>
      <c r="G13" s="67">
        <v>67</v>
      </c>
      <c r="H13" s="67">
        <v>59</v>
      </c>
      <c r="I13" s="67">
        <f t="shared" si="0"/>
        <v>89</v>
      </c>
      <c r="J13" s="63">
        <v>71.69</v>
      </c>
      <c r="K13" s="33"/>
      <c r="L13" s="33"/>
      <c r="M13" s="33"/>
    </row>
    <row r="14" spans="1:13">
      <c r="A14" s="288">
        <v>3</v>
      </c>
      <c r="B14" s="316">
        <v>17514</v>
      </c>
      <c r="C14" s="316" t="s">
        <v>75</v>
      </c>
      <c r="D14" s="67" t="s">
        <v>69</v>
      </c>
      <c r="E14" s="67">
        <v>6</v>
      </c>
      <c r="F14" s="67">
        <v>25</v>
      </c>
      <c r="G14" s="67">
        <v>67</v>
      </c>
      <c r="H14" s="67">
        <v>65</v>
      </c>
      <c r="I14" s="67">
        <f t="shared" si="0"/>
        <v>98</v>
      </c>
      <c r="J14" s="63">
        <v>89.55</v>
      </c>
      <c r="K14" s="33"/>
      <c r="L14" s="33"/>
      <c r="M14" s="33"/>
    </row>
    <row r="15" spans="1:13">
      <c r="A15" s="288"/>
      <c r="B15" s="317"/>
      <c r="C15" s="317"/>
      <c r="D15" s="67" t="s">
        <v>70</v>
      </c>
      <c r="E15" s="67">
        <v>1</v>
      </c>
      <c r="F15" s="67">
        <v>25</v>
      </c>
      <c r="G15" s="67">
        <v>67</v>
      </c>
      <c r="H15" s="67">
        <v>59</v>
      </c>
      <c r="I15" s="67">
        <f t="shared" si="0"/>
        <v>89</v>
      </c>
      <c r="J15" s="63">
        <v>76.11</v>
      </c>
      <c r="K15" s="33"/>
      <c r="L15" s="33"/>
      <c r="M15" s="33"/>
    </row>
    <row r="16" spans="1:13">
      <c r="A16" s="288">
        <v>4</v>
      </c>
      <c r="B16" s="316">
        <v>17515</v>
      </c>
      <c r="C16" s="316" t="s">
        <v>76</v>
      </c>
      <c r="D16" s="67" t="s">
        <v>69</v>
      </c>
      <c r="E16" s="67">
        <v>7</v>
      </c>
      <c r="F16" s="67">
        <v>25</v>
      </c>
      <c r="G16" s="67">
        <v>67</v>
      </c>
      <c r="H16" s="67">
        <v>56</v>
      </c>
      <c r="I16" s="67">
        <f t="shared" si="0"/>
        <v>84</v>
      </c>
      <c r="J16" s="63">
        <v>79.099999999999994</v>
      </c>
      <c r="K16" s="33"/>
      <c r="L16" s="33"/>
      <c r="M16" s="33"/>
    </row>
    <row r="17" spans="1:13" ht="15.75" thickBot="1">
      <c r="A17" s="289"/>
      <c r="B17" s="322"/>
      <c r="C17" s="322"/>
      <c r="D17" s="68" t="s">
        <v>70</v>
      </c>
      <c r="E17" s="68">
        <v>4</v>
      </c>
      <c r="F17" s="68">
        <v>25</v>
      </c>
      <c r="G17" s="68">
        <v>67</v>
      </c>
      <c r="H17" s="68">
        <v>60</v>
      </c>
      <c r="I17" s="68">
        <f t="shared" si="0"/>
        <v>90</v>
      </c>
      <c r="J17" s="61">
        <v>76.11</v>
      </c>
      <c r="K17" s="33"/>
      <c r="L17" s="33"/>
      <c r="M17" s="33"/>
    </row>
    <row r="18" spans="1:13">
      <c r="A18" s="323" t="s">
        <v>90</v>
      </c>
      <c r="B18" s="317"/>
      <c r="C18" s="317"/>
      <c r="D18" s="317"/>
      <c r="E18" s="317"/>
      <c r="F18" s="317"/>
      <c r="G18" s="317"/>
      <c r="H18" s="317"/>
      <c r="I18" s="317"/>
      <c r="J18" s="324"/>
      <c r="K18" s="33"/>
      <c r="L18" s="33"/>
      <c r="M18" s="33"/>
    </row>
    <row r="19" spans="1:13" ht="3.75" customHeight="1" thickBot="1">
      <c r="A19" s="325"/>
      <c r="B19" s="316"/>
      <c r="C19" s="316"/>
      <c r="D19" s="316"/>
      <c r="E19" s="316"/>
      <c r="F19" s="316"/>
      <c r="G19" s="316"/>
      <c r="H19" s="316"/>
      <c r="I19" s="316"/>
      <c r="J19" s="326"/>
      <c r="K19" s="33"/>
      <c r="L19" s="33"/>
      <c r="M19" s="33"/>
    </row>
    <row r="20" spans="1:13">
      <c r="A20" s="287">
        <v>1</v>
      </c>
      <c r="B20" s="321">
        <v>17601</v>
      </c>
      <c r="C20" s="321" t="s">
        <v>44</v>
      </c>
      <c r="D20" s="198" t="s">
        <v>69</v>
      </c>
      <c r="E20" s="198">
        <v>11</v>
      </c>
      <c r="F20" s="198">
        <v>25</v>
      </c>
      <c r="G20" s="198">
        <v>67</v>
      </c>
      <c r="H20" s="198">
        <v>67</v>
      </c>
      <c r="I20" s="198">
        <f>ROUNDUP(((H20*100)/G20),0.1)</f>
        <v>100</v>
      </c>
      <c r="J20" s="59">
        <v>94.02</v>
      </c>
      <c r="K20" s="33"/>
      <c r="L20" s="33"/>
      <c r="M20" s="33"/>
    </row>
    <row r="21" spans="1:13">
      <c r="A21" s="288"/>
      <c r="B21" s="317"/>
      <c r="C21" s="317"/>
      <c r="D21" s="199" t="s">
        <v>70</v>
      </c>
      <c r="E21" s="199">
        <v>6</v>
      </c>
      <c r="F21" s="199">
        <v>16</v>
      </c>
      <c r="G21" s="199">
        <v>67</v>
      </c>
      <c r="H21" s="199">
        <v>59</v>
      </c>
      <c r="I21" s="199">
        <f t="shared" ref="I21:I27" si="1">ROUNDUP(((H21*100)/G21),0.1)</f>
        <v>89</v>
      </c>
      <c r="J21" s="63">
        <v>28.35</v>
      </c>
      <c r="K21" s="33"/>
      <c r="L21" s="33"/>
      <c r="M21" s="33"/>
    </row>
    <row r="22" spans="1:13">
      <c r="A22" s="288">
        <v>2</v>
      </c>
      <c r="B22" s="316">
        <v>17624</v>
      </c>
      <c r="C22" s="316" t="s">
        <v>45</v>
      </c>
      <c r="D22" s="199" t="s">
        <v>69</v>
      </c>
      <c r="E22" s="199">
        <v>10</v>
      </c>
      <c r="F22" s="199">
        <v>25</v>
      </c>
      <c r="G22" s="199">
        <v>67</v>
      </c>
      <c r="H22" s="199">
        <v>67</v>
      </c>
      <c r="I22" s="199">
        <f t="shared" si="1"/>
        <v>100</v>
      </c>
      <c r="J22" s="63">
        <v>88.25</v>
      </c>
      <c r="K22" s="33"/>
      <c r="L22" s="33"/>
      <c r="M22" s="33"/>
    </row>
    <row r="23" spans="1:13">
      <c r="A23" s="288"/>
      <c r="B23" s="317"/>
      <c r="C23" s="317"/>
      <c r="D23" s="199" t="s">
        <v>70</v>
      </c>
      <c r="E23" s="199">
        <v>1</v>
      </c>
      <c r="F23" s="199">
        <v>25</v>
      </c>
      <c r="G23" s="199">
        <v>67</v>
      </c>
      <c r="H23" s="199">
        <v>64</v>
      </c>
      <c r="I23" s="199">
        <f t="shared" si="1"/>
        <v>96</v>
      </c>
      <c r="J23" s="63">
        <v>59.7</v>
      </c>
      <c r="K23" s="33"/>
      <c r="L23" s="33"/>
      <c r="M23" s="33"/>
    </row>
    <row r="24" spans="1:13">
      <c r="A24" s="288">
        <v>3</v>
      </c>
      <c r="B24" s="316">
        <v>17625</v>
      </c>
      <c r="C24" s="316" t="s">
        <v>46</v>
      </c>
      <c r="D24" s="199" t="s">
        <v>69</v>
      </c>
      <c r="E24" s="199">
        <v>16</v>
      </c>
      <c r="F24" s="199">
        <v>25</v>
      </c>
      <c r="G24" s="199">
        <v>67</v>
      </c>
      <c r="H24" s="199">
        <v>67</v>
      </c>
      <c r="I24" s="199">
        <f t="shared" si="1"/>
        <v>100</v>
      </c>
      <c r="J24" s="63">
        <v>92.53</v>
      </c>
      <c r="K24" s="33"/>
      <c r="L24" s="33"/>
      <c r="M24" s="33"/>
    </row>
    <row r="25" spans="1:13">
      <c r="A25" s="288"/>
      <c r="B25" s="317"/>
      <c r="C25" s="317"/>
      <c r="D25" s="199" t="s">
        <v>70</v>
      </c>
      <c r="E25" s="199">
        <v>4</v>
      </c>
      <c r="F25" s="199">
        <v>20</v>
      </c>
      <c r="G25" s="199">
        <v>67</v>
      </c>
      <c r="H25" s="199">
        <v>62</v>
      </c>
      <c r="I25" s="199">
        <f t="shared" si="1"/>
        <v>93</v>
      </c>
      <c r="J25" s="63">
        <v>23.88</v>
      </c>
      <c r="K25" s="33"/>
      <c r="L25" s="33"/>
      <c r="M25" s="33"/>
    </row>
    <row r="26" spans="1:13">
      <c r="A26" s="288">
        <v>4</v>
      </c>
      <c r="B26" s="316">
        <v>17627</v>
      </c>
      <c r="C26" s="316" t="s">
        <v>47</v>
      </c>
      <c r="D26" s="199" t="s">
        <v>69</v>
      </c>
      <c r="E26" s="199">
        <v>6</v>
      </c>
      <c r="F26" s="199">
        <v>25</v>
      </c>
      <c r="G26" s="199">
        <v>67</v>
      </c>
      <c r="H26" s="199">
        <v>64</v>
      </c>
      <c r="I26" s="199">
        <f t="shared" si="1"/>
        <v>96</v>
      </c>
      <c r="J26" s="63">
        <v>80.59</v>
      </c>
      <c r="K26" s="33"/>
      <c r="L26" s="33"/>
      <c r="M26" s="33"/>
    </row>
    <row r="27" spans="1:13" ht="15.75" thickBot="1">
      <c r="A27" s="289"/>
      <c r="B27" s="322"/>
      <c r="C27" s="322"/>
      <c r="D27" s="200" t="s">
        <v>70</v>
      </c>
      <c r="E27" s="200">
        <v>0</v>
      </c>
      <c r="F27" s="200">
        <v>25</v>
      </c>
      <c r="G27" s="200">
        <v>67</v>
      </c>
      <c r="H27" s="200">
        <v>53</v>
      </c>
      <c r="I27" s="200">
        <f t="shared" si="1"/>
        <v>80</v>
      </c>
      <c r="J27" s="61">
        <v>61.19</v>
      </c>
      <c r="K27" s="33"/>
      <c r="L27" s="33"/>
      <c r="M27" s="33"/>
    </row>
    <row r="28" spans="1:1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</row>
    <row r="29" spans="1:13">
      <c r="G29" s="46" t="s">
        <v>78</v>
      </c>
      <c r="H29" s="46"/>
      <c r="I29" s="46"/>
    </row>
    <row r="30" spans="1:13">
      <c r="G30" s="46" t="s">
        <v>79</v>
      </c>
      <c r="H30" s="46"/>
      <c r="I30" s="46"/>
    </row>
  </sheetData>
  <mergeCells count="33">
    <mergeCell ref="A16:A17"/>
    <mergeCell ref="B16:B17"/>
    <mergeCell ref="C16:C17"/>
    <mergeCell ref="C14:C15"/>
    <mergeCell ref="A24:A25"/>
    <mergeCell ref="B24:B25"/>
    <mergeCell ref="C24:C25"/>
    <mergeCell ref="A14:A15"/>
    <mergeCell ref="B14:B15"/>
    <mergeCell ref="A20:A21"/>
    <mergeCell ref="B20:B21"/>
    <mergeCell ref="C20:C21"/>
    <mergeCell ref="A18:J19"/>
    <mergeCell ref="A26:A27"/>
    <mergeCell ref="B26:B27"/>
    <mergeCell ref="C26:C27"/>
    <mergeCell ref="A22:A23"/>
    <mergeCell ref="B22:B23"/>
    <mergeCell ref="C22:C23"/>
    <mergeCell ref="A1:J1"/>
    <mergeCell ref="A6:J6"/>
    <mergeCell ref="A7:M7"/>
    <mergeCell ref="A12:A13"/>
    <mergeCell ref="B12:B13"/>
    <mergeCell ref="C12:C13"/>
    <mergeCell ref="A2:J2"/>
    <mergeCell ref="A3:J3"/>
    <mergeCell ref="A4:J4"/>
    <mergeCell ref="A5:J5"/>
    <mergeCell ref="A9:J9"/>
    <mergeCell ref="A10:A11"/>
    <mergeCell ref="B10:B11"/>
    <mergeCell ref="C10:C11"/>
  </mergeCells>
  <printOptions horizontalCentered="1" verticalCentered="1"/>
  <pageMargins left="0.45" right="0.2" top="0" bottom="0" header="0" footer="0"/>
  <pageSetup paperSize="9" scale="11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4"/>
  <sheetViews>
    <sheetView workbookViewId="0">
      <selection sqref="A1:O1"/>
    </sheetView>
  </sheetViews>
  <sheetFormatPr defaultRowHeight="15"/>
  <sheetData>
    <row r="1" spans="1:15" ht="18.75">
      <c r="A1" s="22">
        <v>77</v>
      </c>
      <c r="B1" s="27">
        <v>92</v>
      </c>
      <c r="C1">
        <v>42</v>
      </c>
      <c r="D1">
        <v>24</v>
      </c>
      <c r="E1">
        <v>56</v>
      </c>
      <c r="F1">
        <v>25</v>
      </c>
      <c r="G1">
        <v>79</v>
      </c>
      <c r="H1">
        <v>18</v>
      </c>
      <c r="I1">
        <v>37</v>
      </c>
      <c r="J1">
        <v>69</v>
      </c>
      <c r="K1">
        <v>23</v>
      </c>
      <c r="L1">
        <v>47</v>
      </c>
      <c r="M1">
        <v>49</v>
      </c>
      <c r="N1">
        <v>47</v>
      </c>
      <c r="O1">
        <f>SUM(A1:N1)</f>
        <v>685</v>
      </c>
    </row>
    <row r="2" spans="1:15" ht="18.75">
      <c r="A2" s="22"/>
      <c r="B2" s="25"/>
    </row>
    <row r="3" spans="1:15" ht="18.75">
      <c r="A3" s="22"/>
      <c r="B3" s="25"/>
    </row>
    <row r="4" spans="1:15" ht="18.75">
      <c r="A4" s="25"/>
      <c r="B4" s="25"/>
    </row>
    <row r="5" spans="1:15" ht="18.75">
      <c r="A5" s="25"/>
      <c r="B5" s="25"/>
    </row>
    <row r="6" spans="1:15" ht="18.75">
      <c r="A6" s="25"/>
      <c r="B6" s="25"/>
    </row>
    <row r="7" spans="1:15" ht="18.75">
      <c r="A7" s="25"/>
      <c r="B7" s="25"/>
    </row>
    <row r="8" spans="1:15" ht="18.75">
      <c r="A8" s="25"/>
      <c r="B8" s="25"/>
    </row>
    <row r="9" spans="1:15" ht="18.75">
      <c r="A9" s="25"/>
      <c r="B9" s="25"/>
    </row>
    <row r="10" spans="1:15" ht="18.75">
      <c r="A10" s="25"/>
      <c r="B10" s="25"/>
    </row>
    <row r="11" spans="1:15" ht="18.75">
      <c r="A11" s="25"/>
      <c r="B11" s="25"/>
    </row>
    <row r="12" spans="1:15" ht="18.75">
      <c r="A12" s="25"/>
      <c r="B12" s="25"/>
    </row>
    <row r="13" spans="1:15" ht="18.75">
      <c r="A13" s="25"/>
      <c r="B13" s="25"/>
    </row>
    <row r="14" spans="1:15" ht="18.75">
      <c r="A14" s="25"/>
      <c r="B14" s="25"/>
    </row>
    <row r="15" spans="1:15" ht="18.75">
      <c r="A15" s="25"/>
      <c r="B15" s="25"/>
    </row>
    <row r="16" spans="1:15" ht="18.75">
      <c r="A16" s="25"/>
      <c r="B16" s="25"/>
    </row>
    <row r="17" spans="1:2" ht="18.75">
      <c r="A17" s="25"/>
      <c r="B17" s="102"/>
    </row>
    <row r="18" spans="1:2" ht="18.75">
      <c r="A18" s="25"/>
      <c r="B18" s="25"/>
    </row>
    <row r="19" spans="1:2" ht="18.75">
      <c r="A19" s="25"/>
      <c r="B19" s="102"/>
    </row>
    <row r="20" spans="1:2" ht="18.75">
      <c r="A20" s="25"/>
      <c r="B20" s="25"/>
    </row>
    <row r="21" spans="1:2" ht="18.75">
      <c r="A21" s="25"/>
      <c r="B21" s="25"/>
    </row>
    <row r="22" spans="1:2" ht="18.75">
      <c r="A22" s="25"/>
      <c r="B22" s="102"/>
    </row>
    <row r="23" spans="1:2" ht="18.75">
      <c r="A23" s="25"/>
      <c r="B23" s="25"/>
    </row>
    <row r="24" spans="1:2" ht="18.75">
      <c r="A24" s="25"/>
      <c r="B24" s="25"/>
    </row>
    <row r="25" spans="1:2" ht="18.75">
      <c r="A25" s="25"/>
      <c r="B25" s="25"/>
    </row>
    <row r="26" spans="1:2" ht="18.75">
      <c r="A26" s="25"/>
      <c r="B26" s="25"/>
    </row>
    <row r="27" spans="1:2" ht="18.75">
      <c r="A27" s="25"/>
      <c r="B27" s="25"/>
    </row>
    <row r="28" spans="1:2" ht="18.75">
      <c r="A28" s="25"/>
      <c r="B28" s="25"/>
    </row>
    <row r="29" spans="1:2" ht="18.75">
      <c r="A29" s="25"/>
      <c r="B29" s="102"/>
    </row>
    <row r="30" spans="1:2" ht="18.75">
      <c r="A30" s="25"/>
      <c r="B30" s="25"/>
    </row>
    <row r="31" spans="1:2" ht="18.75">
      <c r="A31" s="25"/>
      <c r="B31" s="25"/>
    </row>
    <row r="32" spans="1:2" ht="18.75">
      <c r="A32" s="25"/>
      <c r="B32" s="25"/>
    </row>
    <row r="33" spans="1:2" ht="18.75">
      <c r="A33" s="25"/>
      <c r="B33" s="25"/>
    </row>
    <row r="34" spans="1:2" ht="18.75">
      <c r="A34" s="25"/>
      <c r="B34" s="25"/>
    </row>
    <row r="35" spans="1:2" ht="18.75">
      <c r="A35" s="25"/>
      <c r="B35" s="25"/>
    </row>
    <row r="36" spans="1:2" ht="18.75">
      <c r="A36" s="25"/>
      <c r="B36" s="25"/>
    </row>
    <row r="37" spans="1:2" ht="18.75">
      <c r="A37" s="25"/>
      <c r="B37" s="25"/>
    </row>
    <row r="38" spans="1:2" ht="18.75">
      <c r="A38" s="25"/>
      <c r="B38" s="25"/>
    </row>
    <row r="39" spans="1:2" ht="18.75">
      <c r="A39" s="25"/>
      <c r="B39" s="25"/>
    </row>
    <row r="40" spans="1:2" ht="18.75">
      <c r="A40" s="25"/>
      <c r="B40" s="25"/>
    </row>
    <row r="41" spans="1:2" ht="18.75">
      <c r="A41" s="25"/>
      <c r="B41" s="25"/>
    </row>
    <row r="42" spans="1:2" ht="18.75">
      <c r="A42" s="25"/>
      <c r="B42" s="25"/>
    </row>
    <row r="43" spans="1:2" ht="18.75">
      <c r="A43" s="25"/>
      <c r="B43" s="25"/>
    </row>
    <row r="44" spans="1:2" ht="18.75">
      <c r="A44" s="25"/>
      <c r="B44" s="25"/>
    </row>
    <row r="45" spans="1:2" ht="18.75">
      <c r="A45" s="25"/>
      <c r="B45" s="25"/>
    </row>
    <row r="46" spans="1:2" ht="18.75">
      <c r="A46" s="25"/>
      <c r="B46" s="25"/>
    </row>
    <row r="47" spans="1:2" ht="18.75">
      <c r="A47" s="25"/>
      <c r="B47" s="25"/>
    </row>
    <row r="48" spans="1:2" ht="18.75">
      <c r="A48" s="25"/>
      <c r="B48" s="25"/>
    </row>
    <row r="49" spans="1:2" ht="18.75">
      <c r="A49" s="25"/>
      <c r="B49" s="25"/>
    </row>
    <row r="50" spans="1:2" ht="18.75">
      <c r="A50" s="25"/>
      <c r="B50" s="25"/>
    </row>
    <row r="51" spans="1:2" ht="18.75">
      <c r="A51" s="25"/>
      <c r="B51" s="25"/>
    </row>
    <row r="52" spans="1:2" ht="18.75">
      <c r="A52" s="25"/>
      <c r="B52" s="25"/>
    </row>
    <row r="53" spans="1:2" ht="18.75">
      <c r="A53" s="108"/>
      <c r="B53" s="25"/>
    </row>
    <row r="54" spans="1:2" ht="18.75">
      <c r="A54" s="108"/>
      <c r="B54" s="25"/>
    </row>
    <row r="55" spans="1:2" ht="18.75">
      <c r="A55" s="108"/>
      <c r="B55" s="25"/>
    </row>
    <row r="56" spans="1:2" ht="18.75">
      <c r="A56" s="25"/>
      <c r="B56" s="25"/>
    </row>
    <row r="57" spans="1:2" ht="18.75">
      <c r="A57" s="25"/>
      <c r="B57" s="25"/>
    </row>
    <row r="58" spans="1:2" ht="18.75">
      <c r="A58" s="25"/>
      <c r="B58" s="25"/>
    </row>
    <row r="59" spans="1:2" ht="18.75">
      <c r="A59" s="25"/>
      <c r="B59" s="25"/>
    </row>
    <row r="60" spans="1:2" ht="18.75">
      <c r="A60" s="25"/>
      <c r="B60" s="25"/>
    </row>
    <row r="61" spans="1:2" ht="18.75">
      <c r="A61" s="25"/>
      <c r="B61" s="25"/>
    </row>
    <row r="62" spans="1:2" ht="18.75">
      <c r="A62" s="25"/>
      <c r="B62" s="25"/>
    </row>
    <row r="63" spans="1:2" ht="18.75">
      <c r="A63" s="25"/>
      <c r="B63" s="25"/>
    </row>
    <row r="64" spans="1:2" ht="18.75">
      <c r="A64" s="25"/>
      <c r="B64" s="25"/>
    </row>
    <row r="65" spans="1:2" ht="18.75">
      <c r="A65" s="25"/>
      <c r="B65" s="25"/>
    </row>
    <row r="66" spans="1:2" ht="18.75">
      <c r="A66" s="25"/>
      <c r="B66" s="25"/>
    </row>
    <row r="67" spans="1:2" ht="18.75">
      <c r="B67" s="25"/>
    </row>
    <row r="68" spans="1:2" ht="18.75">
      <c r="B68" s="25"/>
    </row>
    <row r="69" spans="1:2" ht="15.75">
      <c r="B69" s="102"/>
    </row>
    <row r="70" spans="1:2" ht="15.75">
      <c r="B70" s="102"/>
    </row>
    <row r="71" spans="1:2" ht="15.75">
      <c r="B71" s="102"/>
    </row>
    <row r="72" spans="1:2" ht="15.75">
      <c r="B72" s="102"/>
    </row>
    <row r="73" spans="1:2" ht="15.75">
      <c r="B73" s="102"/>
    </row>
    <row r="74" spans="1:2" ht="15.75">
      <c r="B74" s="102"/>
    </row>
  </sheetData>
  <sortState ref="B1:B74">
    <sortCondition ref="B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46"/>
  <sheetViews>
    <sheetView topLeftCell="A34" workbookViewId="0">
      <selection activeCell="C10" sqref="C10:C66"/>
    </sheetView>
  </sheetViews>
  <sheetFormatPr defaultRowHeight="15"/>
  <cols>
    <col min="2" max="2" width="11.7109375" style="110" customWidth="1"/>
  </cols>
  <sheetData>
    <row r="1" spans="1:3" ht="18.75">
      <c r="A1" s="27" t="s">
        <v>10</v>
      </c>
      <c r="B1"/>
      <c r="C1" s="82" t="s">
        <v>9</v>
      </c>
    </row>
    <row r="2" spans="1:3" ht="19.5" thickBot="1">
      <c r="A2" s="25" t="s">
        <v>9</v>
      </c>
      <c r="B2"/>
      <c r="C2" s="83" t="s">
        <v>9</v>
      </c>
    </row>
    <row r="3" spans="1:3" ht="20.25">
      <c r="A3" s="25" t="s">
        <v>10</v>
      </c>
      <c r="B3" s="109"/>
      <c r="C3" s="83" t="s">
        <v>9</v>
      </c>
    </row>
    <row r="4" spans="1:3" ht="19.5" thickBot="1">
      <c r="A4" s="25" t="s">
        <v>52</v>
      </c>
      <c r="B4" s="114" t="s">
        <v>9</v>
      </c>
      <c r="C4" s="83" t="s">
        <v>9</v>
      </c>
    </row>
    <row r="5" spans="1:3" ht="18.75">
      <c r="A5" s="25" t="s">
        <v>10</v>
      </c>
      <c r="B5" s="82" t="s">
        <v>51</v>
      </c>
      <c r="C5" s="83" t="s">
        <v>9</v>
      </c>
    </row>
    <row r="6" spans="1:3" ht="18.75">
      <c r="A6" s="25" t="s">
        <v>10</v>
      </c>
      <c r="B6" s="83" t="s">
        <v>10</v>
      </c>
      <c r="C6" s="83" t="s">
        <v>9</v>
      </c>
    </row>
    <row r="7" spans="1:3" ht="18.75">
      <c r="A7" s="25" t="s">
        <v>13</v>
      </c>
      <c r="B7" s="83" t="s">
        <v>10</v>
      </c>
      <c r="C7" s="83" t="s">
        <v>9</v>
      </c>
    </row>
    <row r="8" spans="1:3" ht="18.75">
      <c r="A8" s="102" t="s">
        <v>9</v>
      </c>
      <c r="B8" s="83" t="s">
        <v>51</v>
      </c>
      <c r="C8" s="83" t="s">
        <v>9</v>
      </c>
    </row>
    <row r="9" spans="1:3" ht="18.75">
      <c r="A9" s="102" t="s">
        <v>13</v>
      </c>
      <c r="B9" s="83" t="s">
        <v>9</v>
      </c>
      <c r="C9" s="83" t="s">
        <v>9</v>
      </c>
    </row>
    <row r="10" spans="1:3" ht="20.25">
      <c r="A10" s="25" t="s">
        <v>10</v>
      </c>
      <c r="B10" s="115"/>
      <c r="C10" s="83" t="s">
        <v>10</v>
      </c>
    </row>
    <row r="11" spans="1:3" ht="18.75">
      <c r="A11" s="25" t="s">
        <v>51</v>
      </c>
      <c r="B11" s="83" t="s">
        <v>9</v>
      </c>
      <c r="C11" s="83" t="s">
        <v>10</v>
      </c>
    </row>
    <row r="12" spans="1:3" ht="18.75">
      <c r="A12" s="25" t="s">
        <v>51</v>
      </c>
      <c r="B12" s="83" t="s">
        <v>51</v>
      </c>
      <c r="C12" s="83" t="s">
        <v>10</v>
      </c>
    </row>
    <row r="13" spans="1:3" ht="18.75">
      <c r="A13" s="25" t="s">
        <v>51</v>
      </c>
      <c r="B13" s="83" t="s">
        <v>51</v>
      </c>
      <c r="C13" s="83" t="s">
        <v>10</v>
      </c>
    </row>
    <row r="14" spans="1:3" ht="18.75">
      <c r="A14" s="25" t="s">
        <v>51</v>
      </c>
      <c r="B14" s="83" t="s">
        <v>10</v>
      </c>
      <c r="C14" s="83" t="s">
        <v>10</v>
      </c>
    </row>
    <row r="15" spans="1:3" ht="18.75">
      <c r="A15" s="25" t="s">
        <v>51</v>
      </c>
      <c r="B15" s="83" t="s">
        <v>51</v>
      </c>
      <c r="C15" s="83" t="s">
        <v>10</v>
      </c>
    </row>
    <row r="16" spans="1:3" ht="18.75">
      <c r="A16" s="25" t="s">
        <v>51</v>
      </c>
      <c r="B16" s="83" t="s">
        <v>51</v>
      </c>
      <c r="C16" s="83" t="s">
        <v>10</v>
      </c>
    </row>
    <row r="17" spans="1:3" ht="18.75">
      <c r="A17" s="25" t="s">
        <v>51</v>
      </c>
      <c r="B17" s="83" t="s">
        <v>10</v>
      </c>
      <c r="C17" s="83" t="s">
        <v>10</v>
      </c>
    </row>
    <row r="18" spans="1:3" ht="18.75">
      <c r="A18" s="25" t="s">
        <v>10</v>
      </c>
      <c r="B18" s="83" t="s">
        <v>51</v>
      </c>
      <c r="C18" s="83" t="s">
        <v>10</v>
      </c>
    </row>
    <row r="19" spans="1:3" ht="18.75">
      <c r="A19" s="25" t="s">
        <v>51</v>
      </c>
      <c r="B19" s="83" t="s">
        <v>10</v>
      </c>
      <c r="C19" s="83" t="s">
        <v>10</v>
      </c>
    </row>
    <row r="20" spans="1:3" ht="18.75">
      <c r="A20" s="25" t="s">
        <v>13</v>
      </c>
      <c r="B20" s="83" t="s">
        <v>52</v>
      </c>
      <c r="C20" s="83" t="s">
        <v>10</v>
      </c>
    </row>
    <row r="21" spans="1:3" ht="18.75">
      <c r="A21" s="25" t="s">
        <v>51</v>
      </c>
      <c r="B21" s="83" t="s">
        <v>51</v>
      </c>
      <c r="C21" s="83" t="s">
        <v>10</v>
      </c>
    </row>
    <row r="22" spans="1:3" ht="18.75">
      <c r="A22" s="25" t="s">
        <v>51</v>
      </c>
      <c r="B22" s="83" t="s">
        <v>51</v>
      </c>
      <c r="C22" s="83" t="s">
        <v>10</v>
      </c>
    </row>
    <row r="23" spans="1:3" ht="18.75">
      <c r="A23" s="25" t="s">
        <v>51</v>
      </c>
      <c r="B23" s="83" t="s">
        <v>10</v>
      </c>
      <c r="C23" s="83" t="s">
        <v>10</v>
      </c>
    </row>
    <row r="24" spans="1:3" ht="18.75">
      <c r="A24" s="25" t="s">
        <v>51</v>
      </c>
      <c r="B24" s="83" t="s">
        <v>51</v>
      </c>
      <c r="C24" s="83" t="s">
        <v>10</v>
      </c>
    </row>
    <row r="25" spans="1:3" ht="18.75">
      <c r="A25" s="25" t="s">
        <v>52</v>
      </c>
      <c r="B25" s="83" t="s">
        <v>10</v>
      </c>
      <c r="C25" s="83" t="s">
        <v>10</v>
      </c>
    </row>
    <row r="26" spans="1:3" ht="18.75">
      <c r="A26" s="25" t="s">
        <v>51</v>
      </c>
      <c r="B26" s="83" t="s">
        <v>10</v>
      </c>
      <c r="C26" s="83" t="s">
        <v>10</v>
      </c>
    </row>
    <row r="27" spans="1:3" ht="18.75">
      <c r="A27" s="25" t="s">
        <v>51</v>
      </c>
      <c r="B27" s="83" t="s">
        <v>52</v>
      </c>
      <c r="C27" s="83" t="s">
        <v>10</v>
      </c>
    </row>
    <row r="28" spans="1:3" ht="18.75">
      <c r="A28" s="25" t="s">
        <v>51</v>
      </c>
      <c r="B28" s="83" t="s">
        <v>52</v>
      </c>
      <c r="C28" s="83" t="s">
        <v>10</v>
      </c>
    </row>
    <row r="29" spans="1:3" ht="18.75">
      <c r="A29" s="25" t="s">
        <v>51</v>
      </c>
      <c r="B29" s="83" t="s">
        <v>9</v>
      </c>
      <c r="C29" s="83" t="s">
        <v>10</v>
      </c>
    </row>
    <row r="30" spans="1:3" ht="18.75">
      <c r="A30" s="25" t="s">
        <v>10</v>
      </c>
      <c r="B30" s="83" t="s">
        <v>10</v>
      </c>
      <c r="C30" s="83" t="s">
        <v>10</v>
      </c>
    </row>
    <row r="31" spans="1:3" ht="18.75">
      <c r="A31" s="25" t="s">
        <v>51</v>
      </c>
      <c r="B31" s="83" t="s">
        <v>9</v>
      </c>
      <c r="C31" s="83" t="s">
        <v>51</v>
      </c>
    </row>
    <row r="32" spans="1:3" ht="18.75">
      <c r="A32" s="25" t="s">
        <v>10</v>
      </c>
      <c r="B32" s="83" t="s">
        <v>10</v>
      </c>
      <c r="C32" s="83" t="s">
        <v>51</v>
      </c>
    </row>
    <row r="33" spans="1:3" ht="18.75">
      <c r="A33" s="25" t="s">
        <v>51</v>
      </c>
      <c r="B33" s="83" t="s">
        <v>9</v>
      </c>
      <c r="C33" s="83" t="s">
        <v>51</v>
      </c>
    </row>
    <row r="34" spans="1:3" ht="18.75">
      <c r="A34" s="25" t="s">
        <v>51</v>
      </c>
      <c r="B34" s="83" t="s">
        <v>10</v>
      </c>
      <c r="C34" s="83" t="s">
        <v>51</v>
      </c>
    </row>
    <row r="35" spans="1:3" ht="18.75">
      <c r="A35" s="25" t="s">
        <v>51</v>
      </c>
      <c r="B35" s="83" t="s">
        <v>51</v>
      </c>
      <c r="C35" s="83" t="s">
        <v>51</v>
      </c>
    </row>
    <row r="36" spans="1:3" ht="18.75">
      <c r="A36" s="25" t="s">
        <v>51</v>
      </c>
      <c r="B36" s="83" t="s">
        <v>51</v>
      </c>
      <c r="C36" s="83" t="s">
        <v>51</v>
      </c>
    </row>
    <row r="37" spans="1:3" ht="18.75">
      <c r="A37" s="25" t="s">
        <v>51</v>
      </c>
      <c r="B37" s="83" t="s">
        <v>52</v>
      </c>
      <c r="C37" s="83" t="s">
        <v>51</v>
      </c>
    </row>
    <row r="38" spans="1:3" ht="18.75">
      <c r="A38" s="25" t="s">
        <v>10</v>
      </c>
      <c r="B38" s="83" t="s">
        <v>10</v>
      </c>
      <c r="C38" s="83" t="s">
        <v>51</v>
      </c>
    </row>
    <row r="39" spans="1:3" ht="18.75">
      <c r="A39" s="25" t="s">
        <v>51</v>
      </c>
      <c r="B39" s="83" t="s">
        <v>10</v>
      </c>
      <c r="C39" s="83" t="s">
        <v>51</v>
      </c>
    </row>
    <row r="40" spans="1:3" ht="18.75">
      <c r="A40" s="25" t="s">
        <v>51</v>
      </c>
      <c r="B40" s="83" t="s">
        <v>10</v>
      </c>
      <c r="C40" s="83" t="s">
        <v>51</v>
      </c>
    </row>
    <row r="41" spans="1:3" ht="18.75">
      <c r="A41" s="25" t="s">
        <v>51</v>
      </c>
      <c r="B41" s="83" t="s">
        <v>51</v>
      </c>
      <c r="C41" s="83" t="s">
        <v>51</v>
      </c>
    </row>
    <row r="42" spans="1:3" ht="18.75">
      <c r="A42" s="25" t="s">
        <v>10</v>
      </c>
      <c r="B42" s="83" t="s">
        <v>51</v>
      </c>
      <c r="C42" s="83" t="s">
        <v>51</v>
      </c>
    </row>
    <row r="43" spans="1:3" ht="18.75">
      <c r="A43" s="25" t="s">
        <v>10</v>
      </c>
      <c r="B43" s="83" t="s">
        <v>51</v>
      </c>
      <c r="C43" s="83" t="s">
        <v>51</v>
      </c>
    </row>
    <row r="44" spans="1:3" ht="18.75">
      <c r="A44" s="25" t="s">
        <v>51</v>
      </c>
      <c r="B44" s="83" t="s">
        <v>51</v>
      </c>
      <c r="C44" s="83" t="s">
        <v>51</v>
      </c>
    </row>
    <row r="45" spans="1:3" ht="18.75">
      <c r="A45" s="25" t="s">
        <v>51</v>
      </c>
      <c r="B45" s="83" t="s">
        <v>10</v>
      </c>
      <c r="C45" s="83" t="s">
        <v>51</v>
      </c>
    </row>
    <row r="46" spans="1:3" ht="18.75">
      <c r="A46" s="25" t="s">
        <v>13</v>
      </c>
      <c r="B46" s="83" t="s">
        <v>51</v>
      </c>
      <c r="C46" s="83" t="s">
        <v>51</v>
      </c>
    </row>
    <row r="47" spans="1:3" ht="18.75">
      <c r="A47" s="25" t="s">
        <v>51</v>
      </c>
      <c r="B47" s="83" t="s">
        <v>51</v>
      </c>
      <c r="C47" s="83" t="s">
        <v>51</v>
      </c>
    </row>
    <row r="48" spans="1:3" ht="18.75">
      <c r="A48" s="25" t="s">
        <v>13</v>
      </c>
      <c r="B48" s="83" t="s">
        <v>51</v>
      </c>
      <c r="C48" s="83" t="s">
        <v>51</v>
      </c>
    </row>
    <row r="49" spans="1:3" ht="18.75">
      <c r="A49" s="25" t="s">
        <v>52</v>
      </c>
      <c r="B49" s="83" t="s">
        <v>10</v>
      </c>
      <c r="C49" s="83" t="s">
        <v>51</v>
      </c>
    </row>
    <row r="50" spans="1:3" ht="18.75">
      <c r="A50" s="25" t="s">
        <v>10</v>
      </c>
      <c r="B50" s="83" t="s">
        <v>10</v>
      </c>
      <c r="C50" s="83" t="s">
        <v>51</v>
      </c>
    </row>
    <row r="51" spans="1:3" ht="18.75">
      <c r="A51" s="25" t="s">
        <v>10</v>
      </c>
      <c r="B51" s="83" t="s">
        <v>52</v>
      </c>
      <c r="C51" s="83" t="s">
        <v>51</v>
      </c>
    </row>
    <row r="52" spans="1:3" ht="18.75">
      <c r="A52" s="25" t="s">
        <v>87</v>
      </c>
      <c r="B52" s="83" t="s">
        <v>51</v>
      </c>
      <c r="C52" s="83" t="s">
        <v>51</v>
      </c>
    </row>
    <row r="53" spans="1:3" ht="18.75">
      <c r="A53" s="25" t="s">
        <v>10</v>
      </c>
      <c r="B53" s="83" t="s">
        <v>51</v>
      </c>
      <c r="C53" s="83" t="s">
        <v>51</v>
      </c>
    </row>
    <row r="54" spans="1:3" ht="18.75">
      <c r="A54" s="25" t="s">
        <v>10</v>
      </c>
      <c r="B54" s="83" t="s">
        <v>51</v>
      </c>
      <c r="C54" s="83" t="s">
        <v>51</v>
      </c>
    </row>
    <row r="55" spans="1:3" ht="18.75">
      <c r="A55" s="25"/>
      <c r="B55" s="83" t="s">
        <v>9</v>
      </c>
      <c r="C55" s="83" t="s">
        <v>51</v>
      </c>
    </row>
    <row r="56" spans="1:3" ht="18.75">
      <c r="A56" s="25" t="s">
        <v>10</v>
      </c>
      <c r="B56" s="83" t="s">
        <v>52</v>
      </c>
      <c r="C56" s="83" t="s">
        <v>51</v>
      </c>
    </row>
    <row r="57" spans="1:3" ht="18.75">
      <c r="A57" s="25" t="s">
        <v>10</v>
      </c>
      <c r="B57" s="83" t="s">
        <v>10</v>
      </c>
      <c r="C57" s="83" t="s">
        <v>51</v>
      </c>
    </row>
    <row r="58" spans="1:3" ht="18.75">
      <c r="A58" s="25" t="s">
        <v>10</v>
      </c>
      <c r="B58" s="83" t="s">
        <v>51</v>
      </c>
      <c r="C58" s="83" t="s">
        <v>51</v>
      </c>
    </row>
    <row r="59" spans="1:3" ht="18.75">
      <c r="A59" s="25" t="s">
        <v>13</v>
      </c>
      <c r="B59" s="83" t="s">
        <v>51</v>
      </c>
      <c r="C59" s="83" t="s">
        <v>51</v>
      </c>
    </row>
    <row r="60" spans="1:3" ht="18.75">
      <c r="A60" s="25" t="s">
        <v>10</v>
      </c>
      <c r="B60" s="83" t="s">
        <v>10</v>
      </c>
      <c r="C60" s="83" t="s">
        <v>51</v>
      </c>
    </row>
    <row r="61" spans="1:3" ht="18.75">
      <c r="A61" s="25" t="s">
        <v>10</v>
      </c>
      <c r="B61" s="83" t="s">
        <v>51</v>
      </c>
      <c r="C61" s="83" t="s">
        <v>52</v>
      </c>
    </row>
    <row r="62" spans="1:3" ht="18.75">
      <c r="A62" s="25" t="s">
        <v>13</v>
      </c>
      <c r="B62" s="83" t="s">
        <v>51</v>
      </c>
      <c r="C62" s="83" t="s">
        <v>52</v>
      </c>
    </row>
    <row r="63" spans="1:3" ht="18.75">
      <c r="A63" s="25" t="s">
        <v>10</v>
      </c>
      <c r="B63" s="83" t="s">
        <v>10</v>
      </c>
      <c r="C63" s="83" t="s">
        <v>52</v>
      </c>
    </row>
    <row r="64" spans="1:3" ht="18.75">
      <c r="A64" s="25" t="s">
        <v>51</v>
      </c>
      <c r="B64" s="83" t="s">
        <v>51</v>
      </c>
      <c r="C64" s="83" t="s">
        <v>52</v>
      </c>
    </row>
    <row r="65" spans="1:3" ht="18.75">
      <c r="A65" s="25" t="s">
        <v>51</v>
      </c>
      <c r="B65" s="83" t="s">
        <v>51</v>
      </c>
      <c r="C65" s="25" t="s">
        <v>52</v>
      </c>
    </row>
    <row r="66" spans="1:3" ht="18.75">
      <c r="A66" s="25" t="s">
        <v>51</v>
      </c>
      <c r="B66" s="83" t="s">
        <v>51</v>
      </c>
      <c r="C66" s="25" t="s">
        <v>52</v>
      </c>
    </row>
    <row r="67" spans="1:3" ht="18.75">
      <c r="A67" s="102" t="s">
        <v>10</v>
      </c>
      <c r="B67" s="83" t="s">
        <v>51</v>
      </c>
    </row>
    <row r="68" spans="1:3" ht="18.75">
      <c r="A68" s="102" t="s">
        <v>9</v>
      </c>
      <c r="B68" s="83" t="s">
        <v>10</v>
      </c>
    </row>
    <row r="69" spans="1:3" ht="18.75">
      <c r="A69" s="102" t="s">
        <v>9</v>
      </c>
      <c r="B69" s="25" t="s">
        <v>9</v>
      </c>
    </row>
    <row r="70" spans="1:3" ht="18.75">
      <c r="A70" s="102" t="s">
        <v>9</v>
      </c>
      <c r="B70" s="25" t="s">
        <v>9</v>
      </c>
    </row>
    <row r="71" spans="1:3" ht="15.75">
      <c r="A71" s="102" t="s">
        <v>10</v>
      </c>
    </row>
    <row r="72" spans="1:3" ht="15.75">
      <c r="A72" s="102" t="s">
        <v>10</v>
      </c>
    </row>
    <row r="73" spans="1:3" ht="15.75">
      <c r="A73" s="102" t="s">
        <v>13</v>
      </c>
    </row>
    <row r="74" spans="1:3" ht="15.75">
      <c r="A74" s="102" t="s">
        <v>52</v>
      </c>
    </row>
    <row r="81" spans="2:2">
      <c r="B81" s="111"/>
    </row>
    <row r="82" spans="2:2">
      <c r="B82" s="15"/>
    </row>
    <row r="83" spans="2:2">
      <c r="B83" s="15"/>
    </row>
    <row r="84" spans="2:2">
      <c r="B84" s="15"/>
    </row>
    <row r="85" spans="2:2">
      <c r="B85" s="15"/>
    </row>
    <row r="86" spans="2:2">
      <c r="B86" s="15"/>
    </row>
    <row r="87" spans="2:2">
      <c r="B87" s="15"/>
    </row>
    <row r="88" spans="2:2">
      <c r="B88" s="15"/>
    </row>
    <row r="89" spans="2:2">
      <c r="B89" s="15"/>
    </row>
    <row r="90" spans="2:2">
      <c r="B90" s="15"/>
    </row>
    <row r="91" spans="2:2">
      <c r="B91" s="15"/>
    </row>
    <row r="92" spans="2:2">
      <c r="B92" s="15"/>
    </row>
    <row r="93" spans="2:2">
      <c r="B93" s="15"/>
    </row>
    <row r="94" spans="2:2">
      <c r="B94" s="15"/>
    </row>
    <row r="95" spans="2:2">
      <c r="B95" s="15"/>
    </row>
    <row r="96" spans="2:2">
      <c r="B96" s="15"/>
    </row>
    <row r="97" spans="2:2">
      <c r="B97" s="15"/>
    </row>
    <row r="98" spans="2:2">
      <c r="B98" s="15"/>
    </row>
    <row r="99" spans="2:2">
      <c r="B99" s="15"/>
    </row>
    <row r="100" spans="2:2">
      <c r="B100" s="15"/>
    </row>
    <row r="101" spans="2:2">
      <c r="B101" s="15"/>
    </row>
    <row r="102" spans="2:2">
      <c r="B102" s="15"/>
    </row>
    <row r="103" spans="2:2">
      <c r="B103" s="15"/>
    </row>
    <row r="104" spans="2:2">
      <c r="B104" s="15"/>
    </row>
    <row r="105" spans="2:2">
      <c r="B105" s="111"/>
    </row>
    <row r="106" spans="2:2">
      <c r="B106" s="111"/>
    </row>
    <row r="107" spans="2:2">
      <c r="B107" s="111"/>
    </row>
    <row r="108" spans="2:2">
      <c r="B108" s="111"/>
    </row>
    <row r="109" spans="2:2">
      <c r="B109" s="111"/>
    </row>
    <row r="110" spans="2:2">
      <c r="B110" s="111"/>
    </row>
    <row r="111" spans="2:2">
      <c r="B111" s="111"/>
    </row>
    <row r="112" spans="2:2">
      <c r="B112" s="111"/>
    </row>
    <row r="113" spans="2:2">
      <c r="B113" s="111"/>
    </row>
    <row r="114" spans="2:2">
      <c r="B114" s="111"/>
    </row>
    <row r="115" spans="2:2">
      <c r="B115" s="111"/>
    </row>
    <row r="116" spans="2:2">
      <c r="B116" s="111"/>
    </row>
    <row r="117" spans="2:2">
      <c r="B117" s="111"/>
    </row>
    <row r="118" spans="2:2">
      <c r="B118" s="111"/>
    </row>
    <row r="119" spans="2:2">
      <c r="B119" s="111"/>
    </row>
    <row r="120" spans="2:2">
      <c r="B120" s="111"/>
    </row>
    <row r="121" spans="2:2">
      <c r="B121" s="111"/>
    </row>
    <row r="122" spans="2:2">
      <c r="B122" s="111"/>
    </row>
    <row r="123" spans="2:2">
      <c r="B123" s="111"/>
    </row>
    <row r="124" spans="2:2">
      <c r="B124" s="111"/>
    </row>
    <row r="125" spans="2:2">
      <c r="B125" s="111"/>
    </row>
    <row r="126" spans="2:2">
      <c r="B126" s="111"/>
    </row>
    <row r="127" spans="2:2">
      <c r="B127" s="111"/>
    </row>
    <row r="128" spans="2:2">
      <c r="B128" s="111"/>
    </row>
    <row r="129" spans="2:2">
      <c r="B129" s="111"/>
    </row>
    <row r="130" spans="2:2">
      <c r="B130" s="111"/>
    </row>
    <row r="131" spans="2:2">
      <c r="B131" s="111"/>
    </row>
    <row r="132" spans="2:2">
      <c r="B132" s="111"/>
    </row>
    <row r="133" spans="2:2">
      <c r="B133" s="111"/>
    </row>
    <row r="134" spans="2:2">
      <c r="B134" s="111"/>
    </row>
    <row r="135" spans="2:2">
      <c r="B135" s="111"/>
    </row>
    <row r="136" spans="2:2">
      <c r="B136" s="111"/>
    </row>
    <row r="137" spans="2:2">
      <c r="B137" s="111"/>
    </row>
    <row r="138" spans="2:2">
      <c r="B138" s="111"/>
    </row>
    <row r="139" spans="2:2">
      <c r="B139" s="111"/>
    </row>
    <row r="140" spans="2:2">
      <c r="B140" s="111"/>
    </row>
    <row r="141" spans="2:2">
      <c r="B141" s="111"/>
    </row>
    <row r="142" spans="2:2">
      <c r="B142" s="111"/>
    </row>
    <row r="143" spans="2:2">
      <c r="B143" s="111"/>
    </row>
    <row r="144" spans="2:2">
      <c r="B144" s="111"/>
    </row>
    <row r="145" spans="2:2">
      <c r="B145" s="111"/>
    </row>
    <row r="146" spans="2:2">
      <c r="B146" s="111"/>
    </row>
  </sheetData>
  <autoFilter ref="A1:A74"/>
  <sortState ref="A1:C146">
    <sortCondition ref="C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6:V87"/>
  <sheetViews>
    <sheetView topLeftCell="C1" workbookViewId="0">
      <selection activeCell="U20" sqref="U20"/>
    </sheetView>
  </sheetViews>
  <sheetFormatPr defaultRowHeight="15"/>
  <sheetData>
    <row r="6" spans="1:22">
      <c r="A6" t="s">
        <v>169</v>
      </c>
      <c r="B6" t="s">
        <v>170</v>
      </c>
      <c r="C6" t="s">
        <v>171</v>
      </c>
      <c r="D6" t="s">
        <v>172</v>
      </c>
      <c r="E6" t="s">
        <v>173</v>
      </c>
    </row>
    <row r="9" spans="1:22">
      <c r="E9">
        <v>71</v>
      </c>
      <c r="F9">
        <v>25</v>
      </c>
      <c r="G9">
        <v>69</v>
      </c>
      <c r="H9">
        <v>63</v>
      </c>
      <c r="I9">
        <v>24</v>
      </c>
      <c r="J9">
        <v>91</v>
      </c>
      <c r="K9">
        <v>43</v>
      </c>
      <c r="L9">
        <v>25</v>
      </c>
      <c r="M9">
        <v>25</v>
      </c>
      <c r="N9">
        <v>25</v>
      </c>
      <c r="O9">
        <v>23</v>
      </c>
      <c r="P9">
        <v>24</v>
      </c>
      <c r="Q9">
        <v>46</v>
      </c>
      <c r="R9">
        <v>24</v>
      </c>
      <c r="S9">
        <v>49</v>
      </c>
      <c r="T9">
        <v>50</v>
      </c>
      <c r="U9">
        <f>SUM(E9:T9)</f>
        <v>677</v>
      </c>
    </row>
    <row r="13" spans="1:22" ht="18.75">
      <c r="C13" s="15"/>
      <c r="D13" s="78">
        <v>27</v>
      </c>
      <c r="E13" s="25">
        <v>24</v>
      </c>
      <c r="F13" s="26">
        <v>93</v>
      </c>
      <c r="G13" s="22">
        <v>24</v>
      </c>
      <c r="H13" s="24">
        <v>25</v>
      </c>
      <c r="I13" s="26">
        <v>88</v>
      </c>
      <c r="J13" s="22">
        <v>49</v>
      </c>
      <c r="K13" s="24">
        <v>24</v>
      </c>
      <c r="L13" s="79">
        <v>88</v>
      </c>
      <c r="M13" s="26">
        <v>24</v>
      </c>
      <c r="N13" s="24">
        <v>24</v>
      </c>
      <c r="O13" s="79">
        <v>96</v>
      </c>
      <c r="P13" s="26">
        <v>47</v>
      </c>
      <c r="Q13" s="24">
        <v>23</v>
      </c>
      <c r="R13" s="26">
        <v>46</v>
      </c>
      <c r="S13" s="24">
        <v>24</v>
      </c>
      <c r="T13" s="25">
        <v>49</v>
      </c>
      <c r="U13" s="25">
        <v>47</v>
      </c>
      <c r="V13">
        <f>SUM(D13:U13)</f>
        <v>822</v>
      </c>
    </row>
    <row r="14" spans="1:22" ht="18.75">
      <c r="C14" s="15"/>
      <c r="D14" s="78">
        <v>33</v>
      </c>
      <c r="E14" s="25">
        <v>25</v>
      </c>
      <c r="F14" s="26">
        <v>94</v>
      </c>
      <c r="G14" s="22">
        <v>23</v>
      </c>
      <c r="H14" s="24">
        <v>25</v>
      </c>
      <c r="I14" s="26">
        <v>84</v>
      </c>
      <c r="J14" s="22">
        <v>48</v>
      </c>
      <c r="K14" s="24">
        <v>25</v>
      </c>
      <c r="L14" s="79">
        <v>93</v>
      </c>
      <c r="M14" s="26">
        <v>23</v>
      </c>
      <c r="N14" s="24">
        <v>24</v>
      </c>
      <c r="O14" s="79">
        <v>96</v>
      </c>
      <c r="P14" s="26">
        <v>45</v>
      </c>
      <c r="Q14" s="24">
        <v>23</v>
      </c>
      <c r="R14" s="26">
        <v>42</v>
      </c>
      <c r="S14" s="24">
        <v>24</v>
      </c>
      <c r="T14" s="25">
        <v>48</v>
      </c>
      <c r="U14" s="25">
        <v>46</v>
      </c>
      <c r="V14" s="107">
        <f>SUM(D14:U14)</f>
        <v>821</v>
      </c>
    </row>
    <row r="15" spans="1:22" ht="18.75">
      <c r="C15" s="15"/>
      <c r="D15" s="78">
        <v>30</v>
      </c>
      <c r="E15" s="25">
        <v>23</v>
      </c>
      <c r="F15" s="26">
        <v>89</v>
      </c>
      <c r="G15" s="22">
        <v>24</v>
      </c>
      <c r="H15" s="24">
        <v>24</v>
      </c>
      <c r="I15" s="26">
        <v>80</v>
      </c>
      <c r="J15" s="22">
        <v>48</v>
      </c>
      <c r="K15" s="24">
        <v>24</v>
      </c>
      <c r="L15" s="79">
        <v>71</v>
      </c>
      <c r="M15" s="26">
        <v>24</v>
      </c>
      <c r="N15" s="24">
        <v>24</v>
      </c>
      <c r="O15" s="79">
        <v>95</v>
      </c>
      <c r="P15" s="26">
        <v>48</v>
      </c>
      <c r="Q15" s="24">
        <v>23</v>
      </c>
      <c r="R15" s="26">
        <v>48</v>
      </c>
      <c r="S15" s="24">
        <v>24</v>
      </c>
      <c r="T15" s="25">
        <v>49</v>
      </c>
      <c r="U15" s="25">
        <v>47</v>
      </c>
      <c r="V15" s="107">
        <f>SUM(D15:U15)</f>
        <v>795</v>
      </c>
    </row>
    <row r="18" spans="3:19" ht="18.75">
      <c r="C18" s="15"/>
      <c r="D18" s="25">
        <v>30</v>
      </c>
      <c r="E18" s="26">
        <v>88</v>
      </c>
      <c r="F18" s="22">
        <v>49</v>
      </c>
      <c r="G18" s="24">
        <v>24</v>
      </c>
      <c r="H18" s="26">
        <v>83</v>
      </c>
      <c r="I18" s="22">
        <v>49</v>
      </c>
      <c r="J18" s="24">
        <v>49</v>
      </c>
      <c r="K18" s="26">
        <v>75</v>
      </c>
      <c r="L18" s="24">
        <v>25</v>
      </c>
      <c r="M18" s="26">
        <v>49</v>
      </c>
      <c r="N18" s="24">
        <v>24</v>
      </c>
      <c r="O18" s="26">
        <v>49</v>
      </c>
      <c r="P18" s="24">
        <v>49</v>
      </c>
      <c r="Q18" s="25">
        <v>25</v>
      </c>
      <c r="R18" s="25">
        <v>46</v>
      </c>
      <c r="S18">
        <f>SUM(D18:R18)</f>
        <v>714</v>
      </c>
    </row>
    <row r="19" spans="3:19" ht="18.75">
      <c r="D19" s="25">
        <v>34</v>
      </c>
      <c r="E19" s="26">
        <v>82</v>
      </c>
      <c r="F19" s="22">
        <v>49</v>
      </c>
      <c r="G19" s="24">
        <v>24</v>
      </c>
      <c r="H19" s="26">
        <v>81</v>
      </c>
      <c r="I19" s="22">
        <v>49</v>
      </c>
      <c r="J19" s="24">
        <v>48</v>
      </c>
      <c r="K19" s="26">
        <v>76</v>
      </c>
      <c r="L19" s="24">
        <v>25</v>
      </c>
      <c r="M19" s="26">
        <v>49</v>
      </c>
      <c r="N19" s="24">
        <v>24</v>
      </c>
      <c r="O19" s="26">
        <v>49</v>
      </c>
      <c r="P19" s="24">
        <v>49</v>
      </c>
      <c r="Q19" s="25">
        <v>25</v>
      </c>
      <c r="R19" s="25">
        <v>46</v>
      </c>
      <c r="S19" s="107">
        <f>SUM(D19:R19)</f>
        <v>710</v>
      </c>
    </row>
    <row r="20" spans="3:19" ht="18.75">
      <c r="D20" s="25">
        <v>28</v>
      </c>
      <c r="E20" s="26">
        <v>84</v>
      </c>
      <c r="F20" s="22">
        <v>46</v>
      </c>
      <c r="G20" s="24">
        <v>23</v>
      </c>
      <c r="H20" s="26">
        <v>83</v>
      </c>
      <c r="I20" s="22">
        <v>47</v>
      </c>
      <c r="J20" s="24">
        <v>46</v>
      </c>
      <c r="K20" s="26">
        <v>58</v>
      </c>
      <c r="L20" s="24">
        <v>25</v>
      </c>
      <c r="M20" s="26">
        <v>48</v>
      </c>
      <c r="N20" s="24">
        <v>23</v>
      </c>
      <c r="O20" s="26">
        <v>48</v>
      </c>
      <c r="P20" s="24">
        <v>49</v>
      </c>
      <c r="Q20" s="25">
        <v>25</v>
      </c>
      <c r="R20" s="25">
        <v>46</v>
      </c>
      <c r="S20" s="107">
        <f>SUM(D20:R20)</f>
        <v>679</v>
      </c>
    </row>
    <row r="21" spans="3:19" ht="18.75">
      <c r="D21" s="25">
        <v>31</v>
      </c>
      <c r="E21" s="26">
        <v>84</v>
      </c>
      <c r="F21" s="22">
        <v>48</v>
      </c>
      <c r="G21" s="24">
        <v>24</v>
      </c>
      <c r="H21" s="26">
        <v>88</v>
      </c>
      <c r="I21" s="22">
        <v>47</v>
      </c>
      <c r="J21" s="24">
        <v>48</v>
      </c>
      <c r="K21" s="26">
        <v>61</v>
      </c>
      <c r="L21" s="24">
        <v>24</v>
      </c>
      <c r="M21" s="26">
        <v>48</v>
      </c>
      <c r="N21" s="24">
        <v>24</v>
      </c>
      <c r="O21" s="26">
        <v>47</v>
      </c>
      <c r="P21" s="24">
        <v>47</v>
      </c>
      <c r="Q21" s="25">
        <v>25</v>
      </c>
      <c r="R21" s="25">
        <v>46</v>
      </c>
      <c r="S21" s="107">
        <f>SUM(D21:R21)</f>
        <v>692</v>
      </c>
    </row>
    <row r="22" spans="3:19">
      <c r="C22" s="21"/>
    </row>
    <row r="23" spans="3:19">
      <c r="C23" s="21"/>
    </row>
    <row r="24" spans="3:19">
      <c r="C24" s="21"/>
    </row>
    <row r="25" spans="3:19" ht="18.75">
      <c r="C25" s="25">
        <v>64.94</v>
      </c>
    </row>
    <row r="26" spans="3:19" ht="18.75">
      <c r="C26" s="25"/>
    </row>
    <row r="27" spans="3:19" ht="18.75">
      <c r="C27" s="25"/>
    </row>
    <row r="28" spans="3:19" ht="18.75">
      <c r="C28" s="25">
        <v>81.25</v>
      </c>
    </row>
    <row r="29" spans="3:19" ht="18.75">
      <c r="C29" s="25">
        <v>81.44</v>
      </c>
    </row>
    <row r="30" spans="3:19" ht="18.75">
      <c r="C30" s="25">
        <v>83.5</v>
      </c>
    </row>
    <row r="31" spans="3:19" ht="18.75">
      <c r="C31" s="25">
        <v>76.56</v>
      </c>
    </row>
    <row r="32" spans="3:19" ht="18.75">
      <c r="C32" s="25">
        <v>81.25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3:3" ht="18.75">
      <c r="C33" s="25">
        <v>70.88</v>
      </c>
    </row>
    <row r="34" spans="3:3" ht="18.75">
      <c r="C34" s="25">
        <v>68.88</v>
      </c>
    </row>
    <row r="35" spans="3:3" ht="18.75">
      <c r="C35" s="25">
        <v>79.25</v>
      </c>
    </row>
    <row r="36" spans="3:3" ht="18.75">
      <c r="C36" s="25">
        <v>76.56</v>
      </c>
    </row>
    <row r="37" spans="3:3" ht="18.75">
      <c r="C37" s="25">
        <v>74.38</v>
      </c>
    </row>
    <row r="38" spans="3:3" ht="18.75">
      <c r="C38" s="25">
        <v>85.56</v>
      </c>
    </row>
    <row r="39" spans="3:3" ht="18.75">
      <c r="C39" s="25">
        <v>75.25</v>
      </c>
    </row>
    <row r="40" spans="3:3" ht="18.75">
      <c r="C40" s="25">
        <v>78</v>
      </c>
    </row>
    <row r="41" spans="3:3" ht="18.75">
      <c r="C41" s="25">
        <v>79.5</v>
      </c>
    </row>
    <row r="42" spans="3:3" ht="18.75">
      <c r="C42" s="25">
        <v>67.5</v>
      </c>
    </row>
    <row r="43" spans="3:3" ht="18.75">
      <c r="C43" s="25">
        <v>73.56</v>
      </c>
    </row>
    <row r="44" spans="3:3" ht="18.75">
      <c r="C44" s="25">
        <v>75.19</v>
      </c>
    </row>
    <row r="45" spans="3:3" ht="18.75">
      <c r="C45" s="25">
        <v>85.56</v>
      </c>
    </row>
    <row r="46" spans="3:3" ht="18.75">
      <c r="C46" s="25"/>
    </row>
    <row r="47" spans="3:3" ht="18.75">
      <c r="C47" s="25">
        <v>78.88</v>
      </c>
    </row>
    <row r="48" spans="3:3" ht="18.75">
      <c r="C48" s="25">
        <v>89.94</v>
      </c>
    </row>
    <row r="49" spans="3:3" ht="18.75">
      <c r="C49" s="25">
        <v>67.88</v>
      </c>
    </row>
    <row r="50" spans="3:3" ht="18.75">
      <c r="C50" s="25">
        <v>81.13</v>
      </c>
    </row>
    <row r="51" spans="3:3" ht="18.75">
      <c r="C51" s="25">
        <v>73.75</v>
      </c>
    </row>
    <row r="52" spans="3:3" ht="18.75">
      <c r="C52" s="25">
        <v>81.75</v>
      </c>
    </row>
    <row r="53" spans="3:3" ht="18.75">
      <c r="C53" s="25">
        <v>73.63</v>
      </c>
    </row>
    <row r="54" spans="3:3" ht="18.75">
      <c r="C54" s="25">
        <v>78.44</v>
      </c>
    </row>
    <row r="55" spans="3:3" ht="18.75">
      <c r="C55" s="25">
        <v>70.88</v>
      </c>
    </row>
    <row r="56" spans="3:3" ht="18.75">
      <c r="C56" s="25">
        <v>72.94</v>
      </c>
    </row>
    <row r="57" spans="3:3" ht="18.75">
      <c r="C57" s="25"/>
    </row>
    <row r="58" spans="3:3" ht="18.75">
      <c r="C58" s="25">
        <v>82.75</v>
      </c>
    </row>
    <row r="59" spans="3:3" ht="18.75">
      <c r="C59" s="25">
        <v>79.5</v>
      </c>
    </row>
    <row r="60" spans="3:3" ht="18.75">
      <c r="C60" s="25">
        <v>80.44</v>
      </c>
    </row>
    <row r="61" spans="3:3" ht="18.75">
      <c r="C61" s="25">
        <v>73.75</v>
      </c>
    </row>
    <row r="62" spans="3:3" ht="18.75">
      <c r="C62" s="25">
        <v>71.38</v>
      </c>
    </row>
    <row r="63" spans="3:3" ht="18.75">
      <c r="C63" s="25">
        <v>80.63</v>
      </c>
    </row>
    <row r="64" spans="3:3" ht="18.75">
      <c r="C64" s="25">
        <v>82.63</v>
      </c>
    </row>
    <row r="65" spans="3:3" ht="18.75">
      <c r="C65" s="25">
        <v>88.56</v>
      </c>
    </row>
    <row r="66" spans="3:3" ht="18.75">
      <c r="C66" s="25">
        <v>73.599999999999994</v>
      </c>
    </row>
    <row r="67" spans="3:3" ht="18.75">
      <c r="C67" s="25"/>
    </row>
    <row r="68" spans="3:3" ht="18.75">
      <c r="C68" s="25">
        <v>70.599999999999994</v>
      </c>
    </row>
    <row r="69" spans="3:3" ht="18.75">
      <c r="C69" s="25">
        <v>73.25</v>
      </c>
    </row>
    <row r="70" spans="3:3" ht="18.75">
      <c r="C70" s="25">
        <v>69.739999999999995</v>
      </c>
    </row>
    <row r="71" spans="3:3" ht="18.75">
      <c r="C71" s="25">
        <v>77.56</v>
      </c>
    </row>
    <row r="72" spans="3:3" ht="18.75">
      <c r="C72" s="25">
        <v>78.25</v>
      </c>
    </row>
    <row r="73" spans="3:3" ht="18.75">
      <c r="C73" s="25"/>
    </row>
    <row r="74" spans="3:3" ht="18.75">
      <c r="C74" s="25">
        <v>79.56</v>
      </c>
    </row>
    <row r="75" spans="3:3" ht="18.75">
      <c r="C75" s="25">
        <v>68.88</v>
      </c>
    </row>
    <row r="76" spans="3:3" ht="18.75">
      <c r="C76" s="25">
        <v>71.75</v>
      </c>
    </row>
    <row r="77" spans="3:3" ht="18.75">
      <c r="C77" s="25"/>
    </row>
    <row r="78" spans="3:3" ht="18.75">
      <c r="C78" s="25">
        <v>82</v>
      </c>
    </row>
    <row r="79" spans="3:3" ht="18.75">
      <c r="C79" s="25">
        <v>67.56</v>
      </c>
    </row>
    <row r="80" spans="3:3" ht="18.75">
      <c r="C80" s="25">
        <v>69.13</v>
      </c>
    </row>
    <row r="81" spans="3:3" ht="18.75">
      <c r="C81" s="25">
        <v>68.75</v>
      </c>
    </row>
    <row r="82" spans="3:3" ht="18.75">
      <c r="C82" s="25">
        <v>75.25</v>
      </c>
    </row>
    <row r="83" spans="3:3" ht="18.75">
      <c r="C83" s="25"/>
    </row>
    <row r="84" spans="3:3" ht="18.75">
      <c r="C84" s="25">
        <v>79</v>
      </c>
    </row>
    <row r="85" spans="3:3" ht="18.75">
      <c r="C85" s="25"/>
    </row>
    <row r="86" spans="3:3" ht="18.75">
      <c r="C86" s="25"/>
    </row>
    <row r="87" spans="3:3" ht="18.75">
      <c r="C87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42"/>
  <sheetViews>
    <sheetView tabSelected="1" view="pageBreakPreview" zoomScale="85" zoomScaleNormal="85" zoomScaleSheetLayoutView="85" workbookViewId="0">
      <selection activeCell="U3" sqref="U3:U4"/>
    </sheetView>
  </sheetViews>
  <sheetFormatPr defaultRowHeight="15"/>
  <cols>
    <col min="1" max="1" width="9.140625" style="236"/>
    <col min="2" max="2" width="8" style="72" customWidth="1"/>
    <col min="3" max="3" width="17.5703125" style="128" customWidth="1"/>
    <col min="4" max="4" width="43" style="129" customWidth="1"/>
    <col min="5" max="5" width="7" style="128" customWidth="1"/>
    <col min="6" max="6" width="8.7109375" style="128" customWidth="1"/>
    <col min="7" max="20" width="5.85546875" style="128" customWidth="1"/>
    <col min="21" max="21" width="9.140625" style="128" customWidth="1"/>
    <col min="22" max="22" width="6.85546875" style="128" customWidth="1"/>
    <col min="23" max="23" width="9.28515625" style="128" customWidth="1"/>
    <col min="24" max="24" width="11.7109375" style="128" customWidth="1"/>
    <col min="25" max="25" width="9.140625" style="128"/>
    <col min="26" max="27" width="0" style="73" hidden="1" customWidth="1"/>
    <col min="28" max="16384" width="9.140625" style="73"/>
  </cols>
  <sheetData>
    <row r="1" spans="1:27" s="201" customFormat="1" ht="28.5" customHeight="1">
      <c r="A1" s="236"/>
      <c r="B1" s="242" t="s">
        <v>333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</row>
    <row r="2" spans="1:27" ht="28.5" customHeight="1" thickBot="1">
      <c r="B2" s="242" t="s">
        <v>85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</row>
    <row r="3" spans="1:27" s="4" customFormat="1" ht="38.25" customHeight="1">
      <c r="B3" s="235" t="s">
        <v>362</v>
      </c>
      <c r="C3" s="205" t="s">
        <v>1</v>
      </c>
      <c r="D3" s="206" t="s">
        <v>7</v>
      </c>
      <c r="E3" s="328" t="s">
        <v>53</v>
      </c>
      <c r="F3" s="329"/>
      <c r="G3" s="328" t="s">
        <v>54</v>
      </c>
      <c r="H3" s="332"/>
      <c r="I3" s="329"/>
      <c r="J3" s="243" t="s">
        <v>55</v>
      </c>
      <c r="K3" s="244"/>
      <c r="L3" s="245"/>
      <c r="M3" s="243" t="s">
        <v>56</v>
      </c>
      <c r="N3" s="244"/>
      <c r="O3" s="245"/>
      <c r="P3" s="243" t="s">
        <v>57</v>
      </c>
      <c r="Q3" s="244"/>
      <c r="R3" s="245"/>
      <c r="S3" s="243" t="s">
        <v>58</v>
      </c>
      <c r="T3" s="245"/>
      <c r="U3" s="335" t="s">
        <v>59</v>
      </c>
      <c r="V3" s="207" t="s">
        <v>12</v>
      </c>
      <c r="W3" s="207" t="s">
        <v>314</v>
      </c>
      <c r="X3" s="207" t="s">
        <v>86</v>
      </c>
      <c r="Y3" s="207" t="s">
        <v>8</v>
      </c>
    </row>
    <row r="4" spans="1:27" ht="16.5" thickBot="1">
      <c r="B4" s="208"/>
      <c r="C4" s="209"/>
      <c r="D4" s="210"/>
      <c r="E4" s="330" t="s">
        <v>2</v>
      </c>
      <c r="F4" s="331" t="s">
        <v>3</v>
      </c>
      <c r="G4" s="333" t="s">
        <v>2</v>
      </c>
      <c r="H4" s="334" t="s">
        <v>4</v>
      </c>
      <c r="I4" s="331" t="s">
        <v>3</v>
      </c>
      <c r="J4" s="212" t="s">
        <v>2</v>
      </c>
      <c r="K4" s="209" t="s">
        <v>4</v>
      </c>
      <c r="L4" s="211" t="s">
        <v>3</v>
      </c>
      <c r="M4" s="212" t="s">
        <v>2</v>
      </c>
      <c r="N4" s="209" t="s">
        <v>4</v>
      </c>
      <c r="O4" s="211" t="s">
        <v>3</v>
      </c>
      <c r="P4" s="333" t="s">
        <v>2</v>
      </c>
      <c r="Q4" s="334" t="s">
        <v>4</v>
      </c>
      <c r="R4" s="331" t="s">
        <v>3</v>
      </c>
      <c r="S4" s="333" t="s">
        <v>4</v>
      </c>
      <c r="T4" s="331" t="s">
        <v>3</v>
      </c>
      <c r="U4" s="336" t="s">
        <v>3</v>
      </c>
      <c r="V4" s="213"/>
      <c r="W4" s="213">
        <v>900</v>
      </c>
      <c r="X4" s="214"/>
      <c r="Y4" s="215"/>
    </row>
    <row r="5" spans="1:27" ht="26.25" customHeight="1">
      <c r="B5" s="29">
        <v>1</v>
      </c>
      <c r="C5" s="135">
        <v>1601360018</v>
      </c>
      <c r="D5" s="130" t="s">
        <v>252</v>
      </c>
      <c r="E5" s="136">
        <v>34</v>
      </c>
      <c r="F5" s="30">
        <v>24</v>
      </c>
      <c r="G5" s="28">
        <v>76</v>
      </c>
      <c r="H5" s="29">
        <v>22</v>
      </c>
      <c r="I5" s="30">
        <v>20</v>
      </c>
      <c r="J5" s="28">
        <v>89</v>
      </c>
      <c r="K5" s="29">
        <v>45</v>
      </c>
      <c r="L5" s="30">
        <v>22</v>
      </c>
      <c r="M5" s="28">
        <v>90</v>
      </c>
      <c r="N5" s="29">
        <v>23</v>
      </c>
      <c r="O5" s="30">
        <v>23</v>
      </c>
      <c r="P5" s="28">
        <v>90</v>
      </c>
      <c r="Q5" s="29">
        <v>45</v>
      </c>
      <c r="R5" s="30">
        <v>23</v>
      </c>
      <c r="S5" s="28">
        <v>43</v>
      </c>
      <c r="T5" s="30">
        <v>22</v>
      </c>
      <c r="U5" s="27">
        <v>45</v>
      </c>
      <c r="V5" s="27">
        <v>36</v>
      </c>
      <c r="W5" s="27">
        <f t="shared" ref="W5:W36" si="0">SUM(E5:V5)</f>
        <v>772</v>
      </c>
      <c r="X5" s="27">
        <f t="shared" ref="X5:X33" si="1">ROUND(((W5*100)/900),2)</f>
        <v>85.78</v>
      </c>
      <c r="Y5" s="133" t="s">
        <v>13</v>
      </c>
      <c r="Z5" s="73">
        <v>399</v>
      </c>
      <c r="AA5" s="73">
        <v>44.33</v>
      </c>
    </row>
    <row r="6" spans="1:27" ht="24" customHeight="1">
      <c r="B6" s="22">
        <v>2</v>
      </c>
      <c r="C6" s="135">
        <v>1601360016</v>
      </c>
      <c r="D6" s="130" t="s">
        <v>251</v>
      </c>
      <c r="E6" s="137">
        <v>31</v>
      </c>
      <c r="F6" s="24">
        <v>20</v>
      </c>
      <c r="G6" s="26">
        <v>74</v>
      </c>
      <c r="H6" s="22">
        <v>21</v>
      </c>
      <c r="I6" s="24">
        <v>22</v>
      </c>
      <c r="J6" s="26">
        <v>82</v>
      </c>
      <c r="K6" s="22">
        <v>45</v>
      </c>
      <c r="L6" s="24">
        <v>22</v>
      </c>
      <c r="M6" s="26">
        <v>93</v>
      </c>
      <c r="N6" s="22">
        <v>23</v>
      </c>
      <c r="O6" s="24">
        <v>23</v>
      </c>
      <c r="P6" s="26">
        <v>89</v>
      </c>
      <c r="Q6" s="22">
        <v>45</v>
      </c>
      <c r="R6" s="24">
        <v>23</v>
      </c>
      <c r="S6" s="26">
        <v>42</v>
      </c>
      <c r="T6" s="24">
        <v>22</v>
      </c>
      <c r="U6" s="25">
        <v>47</v>
      </c>
      <c r="V6" s="25">
        <v>39</v>
      </c>
      <c r="W6" s="25">
        <f t="shared" si="0"/>
        <v>763</v>
      </c>
      <c r="X6" s="25">
        <f t="shared" si="1"/>
        <v>84.78</v>
      </c>
      <c r="Y6" s="108" t="s">
        <v>51</v>
      </c>
      <c r="Z6" s="73">
        <v>446</v>
      </c>
      <c r="AA6" s="73">
        <v>49.56</v>
      </c>
    </row>
    <row r="7" spans="1:27" ht="26.25" customHeight="1">
      <c r="B7" s="29">
        <v>3</v>
      </c>
      <c r="C7" s="135">
        <v>1601360014</v>
      </c>
      <c r="D7" s="130" t="s">
        <v>250</v>
      </c>
      <c r="E7" s="137">
        <v>29</v>
      </c>
      <c r="F7" s="24">
        <v>20</v>
      </c>
      <c r="G7" s="26">
        <v>57</v>
      </c>
      <c r="H7" s="22">
        <v>22</v>
      </c>
      <c r="I7" s="24">
        <v>22</v>
      </c>
      <c r="J7" s="26">
        <v>72</v>
      </c>
      <c r="K7" s="22">
        <v>45</v>
      </c>
      <c r="L7" s="24">
        <v>22</v>
      </c>
      <c r="M7" s="26">
        <v>87</v>
      </c>
      <c r="N7" s="22">
        <v>22</v>
      </c>
      <c r="O7" s="24">
        <v>23</v>
      </c>
      <c r="P7" s="26">
        <v>66</v>
      </c>
      <c r="Q7" s="22">
        <v>45</v>
      </c>
      <c r="R7" s="24">
        <v>23</v>
      </c>
      <c r="S7" s="26">
        <v>37</v>
      </c>
      <c r="T7" s="24">
        <v>20</v>
      </c>
      <c r="U7" s="25">
        <v>46</v>
      </c>
      <c r="V7" s="25">
        <v>33</v>
      </c>
      <c r="W7" s="25">
        <f t="shared" si="0"/>
        <v>691</v>
      </c>
      <c r="X7" s="25">
        <f t="shared" si="1"/>
        <v>76.78</v>
      </c>
      <c r="Y7" s="108" t="s">
        <v>10</v>
      </c>
      <c r="Z7" s="73">
        <v>592</v>
      </c>
      <c r="AA7" s="73">
        <v>65.78</v>
      </c>
    </row>
    <row r="8" spans="1:27" ht="26.25" customHeight="1">
      <c r="B8" s="22">
        <v>4</v>
      </c>
      <c r="C8" s="135">
        <v>1601360069</v>
      </c>
      <c r="D8" s="130" t="s">
        <v>270</v>
      </c>
      <c r="E8" s="137">
        <v>31</v>
      </c>
      <c r="F8" s="24">
        <v>21</v>
      </c>
      <c r="G8" s="26">
        <v>65</v>
      </c>
      <c r="H8" s="22">
        <v>22</v>
      </c>
      <c r="I8" s="24">
        <v>20</v>
      </c>
      <c r="J8" s="26">
        <v>75</v>
      </c>
      <c r="K8" s="22">
        <v>43</v>
      </c>
      <c r="L8" s="24">
        <v>22</v>
      </c>
      <c r="M8" s="26">
        <v>79</v>
      </c>
      <c r="N8" s="22">
        <v>21</v>
      </c>
      <c r="O8" s="24">
        <v>23</v>
      </c>
      <c r="P8" s="26">
        <v>74</v>
      </c>
      <c r="Q8" s="22">
        <v>43</v>
      </c>
      <c r="R8" s="24">
        <v>18</v>
      </c>
      <c r="S8" s="26">
        <v>36</v>
      </c>
      <c r="T8" s="24">
        <v>19</v>
      </c>
      <c r="U8" s="25">
        <v>47</v>
      </c>
      <c r="V8" s="25">
        <v>33</v>
      </c>
      <c r="W8" s="25">
        <f t="shared" si="0"/>
        <v>692</v>
      </c>
      <c r="X8" s="25">
        <f t="shared" si="1"/>
        <v>76.89</v>
      </c>
      <c r="Y8" s="108" t="s">
        <v>51</v>
      </c>
      <c r="Z8" s="73">
        <v>748</v>
      </c>
      <c r="AA8" s="73">
        <v>83.11</v>
      </c>
    </row>
    <row r="9" spans="1:27" ht="26.25" customHeight="1">
      <c r="B9" s="29">
        <v>5</v>
      </c>
      <c r="C9" s="135">
        <v>1601360039</v>
      </c>
      <c r="D9" s="130" t="s">
        <v>259</v>
      </c>
      <c r="E9" s="137">
        <v>23</v>
      </c>
      <c r="F9" s="24">
        <v>24</v>
      </c>
      <c r="G9" s="26">
        <v>79</v>
      </c>
      <c r="H9" s="22">
        <v>23</v>
      </c>
      <c r="I9" s="24">
        <v>23</v>
      </c>
      <c r="J9" s="26">
        <v>87</v>
      </c>
      <c r="K9" s="22">
        <v>49</v>
      </c>
      <c r="L9" s="24">
        <v>24</v>
      </c>
      <c r="M9" s="26">
        <v>100</v>
      </c>
      <c r="N9" s="22">
        <v>24</v>
      </c>
      <c r="O9" s="24">
        <v>25</v>
      </c>
      <c r="P9" s="26">
        <v>77</v>
      </c>
      <c r="Q9" s="22">
        <v>46</v>
      </c>
      <c r="R9" s="24">
        <v>23</v>
      </c>
      <c r="S9" s="26">
        <v>46</v>
      </c>
      <c r="T9" s="24">
        <v>24</v>
      </c>
      <c r="U9" s="25">
        <v>49</v>
      </c>
      <c r="V9" s="25">
        <v>40</v>
      </c>
      <c r="W9" s="25">
        <f t="shared" si="0"/>
        <v>786</v>
      </c>
      <c r="X9" s="25">
        <f t="shared" si="1"/>
        <v>87.33</v>
      </c>
      <c r="Y9" s="108" t="s">
        <v>9</v>
      </c>
      <c r="Z9" s="73">
        <v>747</v>
      </c>
      <c r="AA9" s="219">
        <v>86</v>
      </c>
    </row>
    <row r="10" spans="1:27" ht="26.25" customHeight="1">
      <c r="B10" s="22">
        <v>6</v>
      </c>
      <c r="C10" s="135">
        <v>1601360046</v>
      </c>
      <c r="D10" s="130" t="s">
        <v>263</v>
      </c>
      <c r="E10" s="137">
        <v>30</v>
      </c>
      <c r="F10" s="24">
        <v>22</v>
      </c>
      <c r="G10" s="26">
        <v>56</v>
      </c>
      <c r="H10" s="22">
        <v>22</v>
      </c>
      <c r="I10" s="24">
        <v>22</v>
      </c>
      <c r="J10" s="26">
        <v>81</v>
      </c>
      <c r="K10" s="22">
        <v>45</v>
      </c>
      <c r="L10" s="24">
        <v>22</v>
      </c>
      <c r="M10" s="26">
        <v>89</v>
      </c>
      <c r="N10" s="22">
        <v>23</v>
      </c>
      <c r="O10" s="24">
        <v>23</v>
      </c>
      <c r="P10" s="26">
        <v>81</v>
      </c>
      <c r="Q10" s="22">
        <v>45</v>
      </c>
      <c r="R10" s="24">
        <v>22</v>
      </c>
      <c r="S10" s="26">
        <v>42</v>
      </c>
      <c r="T10" s="24">
        <v>22</v>
      </c>
      <c r="U10" s="25">
        <v>47</v>
      </c>
      <c r="V10" s="25">
        <v>33</v>
      </c>
      <c r="W10" s="25">
        <f t="shared" si="0"/>
        <v>727</v>
      </c>
      <c r="X10" s="25">
        <f t="shared" si="1"/>
        <v>80.78</v>
      </c>
      <c r="Y10" s="108" t="s">
        <v>51</v>
      </c>
      <c r="Z10" s="25">
        <v>615</v>
      </c>
      <c r="AA10" s="220">
        <v>68.33</v>
      </c>
    </row>
    <row r="11" spans="1:27" ht="26.25" customHeight="1">
      <c r="B11" s="29">
        <v>7</v>
      </c>
      <c r="C11" s="135">
        <v>1601360047</v>
      </c>
      <c r="D11" s="130" t="s">
        <v>264</v>
      </c>
      <c r="E11" s="137">
        <v>24</v>
      </c>
      <c r="F11" s="24">
        <v>21</v>
      </c>
      <c r="G11" s="26">
        <v>45</v>
      </c>
      <c r="H11" s="22">
        <v>22</v>
      </c>
      <c r="I11" s="24">
        <v>21</v>
      </c>
      <c r="J11" s="26">
        <v>74</v>
      </c>
      <c r="K11" s="22">
        <v>44</v>
      </c>
      <c r="L11" s="24">
        <v>22</v>
      </c>
      <c r="M11" s="26">
        <v>68</v>
      </c>
      <c r="N11" s="22">
        <v>22</v>
      </c>
      <c r="O11" s="24">
        <v>24</v>
      </c>
      <c r="P11" s="26">
        <v>58</v>
      </c>
      <c r="Q11" s="22">
        <v>44</v>
      </c>
      <c r="R11" s="24">
        <v>20</v>
      </c>
      <c r="S11" s="26">
        <v>38</v>
      </c>
      <c r="T11" s="24">
        <v>22</v>
      </c>
      <c r="U11" s="25">
        <v>46</v>
      </c>
      <c r="V11" s="25">
        <v>25</v>
      </c>
      <c r="W11" s="25">
        <f t="shared" si="0"/>
        <v>640</v>
      </c>
      <c r="X11" s="25">
        <f t="shared" si="1"/>
        <v>71.11</v>
      </c>
      <c r="Y11" s="108" t="s">
        <v>51</v>
      </c>
      <c r="Z11" s="220">
        <v>691</v>
      </c>
      <c r="AA11" s="220">
        <v>76.78</v>
      </c>
    </row>
    <row r="12" spans="1:27" ht="26.25" customHeight="1">
      <c r="B12" s="22">
        <v>8</v>
      </c>
      <c r="C12" s="135">
        <v>1601360052</v>
      </c>
      <c r="D12" s="130" t="s">
        <v>265</v>
      </c>
      <c r="E12" s="137">
        <v>24</v>
      </c>
      <c r="F12" s="24">
        <v>20</v>
      </c>
      <c r="G12" s="26">
        <v>63</v>
      </c>
      <c r="H12" s="22">
        <v>21</v>
      </c>
      <c r="I12" s="24">
        <v>20</v>
      </c>
      <c r="J12" s="26">
        <v>75</v>
      </c>
      <c r="K12" s="22">
        <v>42</v>
      </c>
      <c r="L12" s="24">
        <v>22</v>
      </c>
      <c r="M12" s="26">
        <v>83</v>
      </c>
      <c r="N12" s="22">
        <v>23</v>
      </c>
      <c r="O12" s="24">
        <v>23</v>
      </c>
      <c r="P12" s="26">
        <v>69</v>
      </c>
      <c r="Q12" s="22">
        <v>42</v>
      </c>
      <c r="R12" s="24">
        <v>20</v>
      </c>
      <c r="S12" s="26">
        <v>42</v>
      </c>
      <c r="T12" s="24">
        <v>20</v>
      </c>
      <c r="U12" s="25">
        <v>43</v>
      </c>
      <c r="V12" s="25">
        <v>27</v>
      </c>
      <c r="W12" s="25">
        <f t="shared" si="0"/>
        <v>679</v>
      </c>
      <c r="X12" s="25">
        <f t="shared" si="1"/>
        <v>75.44</v>
      </c>
      <c r="Y12" s="108" t="s">
        <v>51</v>
      </c>
      <c r="Z12" s="220">
        <v>763</v>
      </c>
      <c r="AA12" s="220">
        <v>84.78</v>
      </c>
    </row>
    <row r="13" spans="1:27" ht="26.25" customHeight="1">
      <c r="B13" s="29">
        <v>9</v>
      </c>
      <c r="C13" s="135">
        <v>1501360102</v>
      </c>
      <c r="D13" s="130" t="s">
        <v>244</v>
      </c>
      <c r="E13" s="137">
        <v>21</v>
      </c>
      <c r="F13" s="24">
        <v>15</v>
      </c>
      <c r="G13" s="26">
        <v>8</v>
      </c>
      <c r="H13" s="22">
        <v>18</v>
      </c>
      <c r="I13" s="24">
        <v>17</v>
      </c>
      <c r="J13" s="26">
        <v>49</v>
      </c>
      <c r="K13" s="22">
        <v>29</v>
      </c>
      <c r="L13" s="24">
        <v>18</v>
      </c>
      <c r="M13" s="26">
        <v>21</v>
      </c>
      <c r="N13" s="22">
        <v>20</v>
      </c>
      <c r="O13" s="24">
        <v>23</v>
      </c>
      <c r="P13" s="26">
        <v>19</v>
      </c>
      <c r="Q13" s="22">
        <v>28</v>
      </c>
      <c r="R13" s="24">
        <v>15</v>
      </c>
      <c r="S13" s="26">
        <v>32</v>
      </c>
      <c r="T13" s="24">
        <v>17</v>
      </c>
      <c r="U13" s="25">
        <v>39</v>
      </c>
      <c r="V13" s="25">
        <v>10</v>
      </c>
      <c r="W13" s="25">
        <f t="shared" si="0"/>
        <v>399</v>
      </c>
      <c r="X13" s="25">
        <f t="shared" si="1"/>
        <v>44.33</v>
      </c>
      <c r="Y13" s="108" t="s">
        <v>51</v>
      </c>
      <c r="Z13" s="220">
        <v>772</v>
      </c>
      <c r="AA13" s="220">
        <v>85.78</v>
      </c>
    </row>
    <row r="14" spans="1:27" ht="26.25" customHeight="1">
      <c r="B14" s="22">
        <v>10</v>
      </c>
      <c r="C14" s="135">
        <v>1601360141</v>
      </c>
      <c r="D14" s="130" t="s">
        <v>299</v>
      </c>
      <c r="E14" s="137">
        <v>29</v>
      </c>
      <c r="F14" s="24">
        <v>23</v>
      </c>
      <c r="G14" s="26">
        <v>66</v>
      </c>
      <c r="H14" s="22">
        <v>21</v>
      </c>
      <c r="I14" s="24">
        <v>20</v>
      </c>
      <c r="J14" s="26">
        <v>82</v>
      </c>
      <c r="K14" s="22">
        <v>43</v>
      </c>
      <c r="L14" s="24">
        <v>21</v>
      </c>
      <c r="M14" s="26">
        <v>86</v>
      </c>
      <c r="N14" s="22">
        <v>19</v>
      </c>
      <c r="O14" s="24">
        <v>23</v>
      </c>
      <c r="P14" s="26">
        <v>76</v>
      </c>
      <c r="Q14" s="22">
        <v>45</v>
      </c>
      <c r="R14" s="24">
        <v>23</v>
      </c>
      <c r="S14" s="26">
        <v>39</v>
      </c>
      <c r="T14" s="24">
        <v>19</v>
      </c>
      <c r="U14" s="25">
        <v>46</v>
      </c>
      <c r="V14" s="25">
        <v>30</v>
      </c>
      <c r="W14" s="25">
        <f t="shared" si="0"/>
        <v>711</v>
      </c>
      <c r="X14" s="25">
        <f t="shared" si="1"/>
        <v>79</v>
      </c>
      <c r="Y14" s="108" t="s">
        <v>10</v>
      </c>
      <c r="Z14" s="220">
        <v>689</v>
      </c>
      <c r="AA14" s="220">
        <v>76.56</v>
      </c>
    </row>
    <row r="15" spans="1:27" ht="26.25" customHeight="1">
      <c r="B15" s="29">
        <v>11</v>
      </c>
      <c r="C15" s="135">
        <v>1601360056</v>
      </c>
      <c r="D15" s="130" t="s">
        <v>266</v>
      </c>
      <c r="E15" s="137">
        <v>36</v>
      </c>
      <c r="F15" s="24">
        <v>20</v>
      </c>
      <c r="G15" s="26">
        <v>64</v>
      </c>
      <c r="H15" s="22">
        <v>20</v>
      </c>
      <c r="I15" s="24">
        <v>20</v>
      </c>
      <c r="J15" s="26">
        <v>65</v>
      </c>
      <c r="K15" s="22">
        <v>42</v>
      </c>
      <c r="L15" s="24">
        <v>20</v>
      </c>
      <c r="M15" s="26">
        <v>88</v>
      </c>
      <c r="N15" s="22">
        <v>23</v>
      </c>
      <c r="O15" s="24">
        <v>24</v>
      </c>
      <c r="P15" s="26">
        <v>61</v>
      </c>
      <c r="Q15" s="22">
        <v>42</v>
      </c>
      <c r="R15" s="24">
        <v>21</v>
      </c>
      <c r="S15" s="26">
        <v>38</v>
      </c>
      <c r="T15" s="24">
        <v>19</v>
      </c>
      <c r="U15" s="25">
        <v>43</v>
      </c>
      <c r="V15" s="25">
        <v>29</v>
      </c>
      <c r="W15" s="25">
        <f t="shared" si="0"/>
        <v>675</v>
      </c>
      <c r="X15" s="25">
        <f t="shared" si="1"/>
        <v>75</v>
      </c>
      <c r="Y15" s="108" t="s">
        <v>51</v>
      </c>
      <c r="Z15" s="220">
        <v>603</v>
      </c>
      <c r="AA15" s="220">
        <v>67</v>
      </c>
    </row>
    <row r="16" spans="1:27" ht="22.5" customHeight="1">
      <c r="B16" s="22">
        <v>12</v>
      </c>
      <c r="C16" s="135">
        <v>1601360030</v>
      </c>
      <c r="D16" s="130" t="s">
        <v>256</v>
      </c>
      <c r="E16" s="137">
        <v>21</v>
      </c>
      <c r="F16" s="24">
        <v>14</v>
      </c>
      <c r="G16" s="26">
        <v>55</v>
      </c>
      <c r="H16" s="22">
        <v>18</v>
      </c>
      <c r="I16" s="24">
        <v>20</v>
      </c>
      <c r="J16" s="26">
        <v>70</v>
      </c>
      <c r="K16" s="22">
        <v>37</v>
      </c>
      <c r="L16" s="24">
        <v>20</v>
      </c>
      <c r="M16" s="26">
        <v>62</v>
      </c>
      <c r="N16" s="22">
        <v>21</v>
      </c>
      <c r="O16" s="24">
        <v>23</v>
      </c>
      <c r="P16" s="26">
        <v>54</v>
      </c>
      <c r="Q16" s="22">
        <v>37</v>
      </c>
      <c r="R16" s="24">
        <v>16</v>
      </c>
      <c r="S16" s="26">
        <v>37</v>
      </c>
      <c r="T16" s="24">
        <v>18</v>
      </c>
      <c r="U16" s="25">
        <v>40</v>
      </c>
      <c r="V16" s="25">
        <v>16</v>
      </c>
      <c r="W16" s="25">
        <f t="shared" si="0"/>
        <v>579</v>
      </c>
      <c r="X16" s="25">
        <f t="shared" si="1"/>
        <v>64.33</v>
      </c>
      <c r="Y16" s="108" t="s">
        <v>9</v>
      </c>
      <c r="Z16" s="220">
        <v>593</v>
      </c>
      <c r="AA16" s="220">
        <v>65.89</v>
      </c>
    </row>
    <row r="17" spans="2:27" ht="26.25" customHeight="1">
      <c r="B17" s="29">
        <v>13</v>
      </c>
      <c r="C17" s="135">
        <v>1601360043</v>
      </c>
      <c r="D17" s="130" t="s">
        <v>261</v>
      </c>
      <c r="E17" s="137">
        <v>26</v>
      </c>
      <c r="F17" s="24">
        <v>22</v>
      </c>
      <c r="G17" s="26">
        <v>77</v>
      </c>
      <c r="H17" s="22">
        <v>23</v>
      </c>
      <c r="I17" s="24">
        <v>21</v>
      </c>
      <c r="J17" s="26">
        <v>87</v>
      </c>
      <c r="K17" s="22">
        <v>44</v>
      </c>
      <c r="L17" s="24">
        <v>21</v>
      </c>
      <c r="M17" s="26">
        <v>77</v>
      </c>
      <c r="N17" s="22">
        <v>20</v>
      </c>
      <c r="O17" s="24">
        <v>24</v>
      </c>
      <c r="P17" s="26">
        <v>82</v>
      </c>
      <c r="Q17" s="22">
        <v>44</v>
      </c>
      <c r="R17" s="24">
        <v>20</v>
      </c>
      <c r="S17" s="26">
        <v>42</v>
      </c>
      <c r="T17" s="24">
        <v>20</v>
      </c>
      <c r="U17" s="25">
        <v>47</v>
      </c>
      <c r="V17" s="25">
        <v>35</v>
      </c>
      <c r="W17" s="25">
        <f t="shared" si="0"/>
        <v>732</v>
      </c>
      <c r="X17" s="25">
        <f t="shared" si="1"/>
        <v>81.33</v>
      </c>
      <c r="Y17" s="108" t="s">
        <v>51</v>
      </c>
      <c r="Z17" s="220">
        <v>579</v>
      </c>
      <c r="AA17" s="220">
        <v>64.33</v>
      </c>
    </row>
    <row r="18" spans="2:27" ht="26.25" customHeight="1">
      <c r="B18" s="22">
        <v>14</v>
      </c>
      <c r="C18" s="135">
        <v>1601360138</v>
      </c>
      <c r="D18" s="216" t="s">
        <v>297</v>
      </c>
      <c r="E18" s="137">
        <v>30</v>
      </c>
      <c r="F18" s="24">
        <v>20</v>
      </c>
      <c r="G18" s="26">
        <v>50</v>
      </c>
      <c r="H18" s="22">
        <v>22</v>
      </c>
      <c r="I18" s="24">
        <v>20</v>
      </c>
      <c r="J18" s="26">
        <v>63</v>
      </c>
      <c r="K18" s="22">
        <v>41</v>
      </c>
      <c r="L18" s="24">
        <v>21</v>
      </c>
      <c r="M18" s="26">
        <v>51</v>
      </c>
      <c r="N18" s="22">
        <v>21</v>
      </c>
      <c r="O18" s="24">
        <v>23</v>
      </c>
      <c r="P18" s="26">
        <v>68</v>
      </c>
      <c r="Q18" s="22">
        <v>42</v>
      </c>
      <c r="R18" s="24">
        <v>22</v>
      </c>
      <c r="S18" s="26">
        <v>39</v>
      </c>
      <c r="T18" s="24">
        <v>23</v>
      </c>
      <c r="U18" s="25">
        <v>46</v>
      </c>
      <c r="V18" s="25">
        <v>23</v>
      </c>
      <c r="W18" s="25">
        <f t="shared" si="0"/>
        <v>625</v>
      </c>
      <c r="X18" s="25">
        <f t="shared" si="1"/>
        <v>69.44</v>
      </c>
      <c r="Y18" s="108" t="s">
        <v>51</v>
      </c>
      <c r="Z18" s="220">
        <v>757</v>
      </c>
      <c r="AA18" s="220">
        <v>84.11</v>
      </c>
    </row>
    <row r="19" spans="2:27" ht="26.25" customHeight="1">
      <c r="B19" s="29">
        <v>15</v>
      </c>
      <c r="C19" s="135">
        <v>1601360010</v>
      </c>
      <c r="D19" s="130" t="s">
        <v>249</v>
      </c>
      <c r="E19" s="137">
        <v>28</v>
      </c>
      <c r="F19" s="24">
        <v>23</v>
      </c>
      <c r="G19" s="26">
        <v>41</v>
      </c>
      <c r="H19" s="22">
        <v>20</v>
      </c>
      <c r="I19" s="24">
        <v>21</v>
      </c>
      <c r="J19" s="26">
        <v>62</v>
      </c>
      <c r="K19" s="22">
        <v>43</v>
      </c>
      <c r="L19" s="24">
        <v>21</v>
      </c>
      <c r="M19" s="26">
        <v>54</v>
      </c>
      <c r="N19" s="22">
        <v>23</v>
      </c>
      <c r="O19" s="24">
        <v>24</v>
      </c>
      <c r="P19" s="26">
        <v>60</v>
      </c>
      <c r="Q19" s="22">
        <v>45</v>
      </c>
      <c r="R19" s="24">
        <v>21</v>
      </c>
      <c r="S19" s="26">
        <v>36</v>
      </c>
      <c r="T19" s="24">
        <v>22</v>
      </c>
      <c r="U19" s="25">
        <v>43</v>
      </c>
      <c r="V19" s="25">
        <v>28</v>
      </c>
      <c r="W19" s="25">
        <f t="shared" si="0"/>
        <v>615</v>
      </c>
      <c r="X19" s="25">
        <f t="shared" si="1"/>
        <v>68.33</v>
      </c>
      <c r="Y19" s="108" t="s">
        <v>10</v>
      </c>
      <c r="Z19" s="220">
        <v>628</v>
      </c>
      <c r="AA19" s="220">
        <v>69.78</v>
      </c>
    </row>
    <row r="20" spans="2:27" ht="26.25" customHeight="1">
      <c r="B20" s="22">
        <v>16</v>
      </c>
      <c r="C20" s="135">
        <v>1601360033</v>
      </c>
      <c r="D20" s="130" t="s">
        <v>258</v>
      </c>
      <c r="E20" s="137">
        <v>28</v>
      </c>
      <c r="F20" s="24">
        <v>20</v>
      </c>
      <c r="G20" s="26">
        <v>54</v>
      </c>
      <c r="H20" s="22">
        <v>20</v>
      </c>
      <c r="I20" s="24">
        <v>22</v>
      </c>
      <c r="J20" s="26">
        <v>68</v>
      </c>
      <c r="K20" s="22">
        <v>38</v>
      </c>
      <c r="L20" s="24">
        <v>20</v>
      </c>
      <c r="M20" s="26">
        <v>65</v>
      </c>
      <c r="N20" s="22">
        <v>23</v>
      </c>
      <c r="O20" s="24">
        <v>24</v>
      </c>
      <c r="P20" s="26">
        <v>58</v>
      </c>
      <c r="Q20" s="22">
        <v>38</v>
      </c>
      <c r="R20" s="24">
        <v>18</v>
      </c>
      <c r="S20" s="26">
        <v>38</v>
      </c>
      <c r="T20" s="24">
        <v>20</v>
      </c>
      <c r="U20" s="25">
        <v>45</v>
      </c>
      <c r="V20" s="25">
        <v>29</v>
      </c>
      <c r="W20" s="25">
        <f t="shared" si="0"/>
        <v>628</v>
      </c>
      <c r="X20" s="25">
        <f t="shared" si="1"/>
        <v>69.78</v>
      </c>
      <c r="Y20" s="108" t="s">
        <v>51</v>
      </c>
      <c r="Z20" s="220">
        <v>786</v>
      </c>
      <c r="AA20" s="220">
        <v>87.33</v>
      </c>
    </row>
    <row r="21" spans="2:27" ht="26.25" customHeight="1">
      <c r="B21" s="29">
        <v>17</v>
      </c>
      <c r="C21" s="135">
        <v>1601360166</v>
      </c>
      <c r="D21" s="130" t="s">
        <v>301</v>
      </c>
      <c r="E21" s="137">
        <v>32</v>
      </c>
      <c r="F21" s="24">
        <v>20</v>
      </c>
      <c r="G21" s="26">
        <v>78</v>
      </c>
      <c r="H21" s="22">
        <v>20</v>
      </c>
      <c r="I21" s="24">
        <v>19</v>
      </c>
      <c r="J21" s="26">
        <v>84</v>
      </c>
      <c r="K21" s="22">
        <v>43</v>
      </c>
      <c r="L21" s="24">
        <v>22</v>
      </c>
      <c r="M21" s="26">
        <v>89</v>
      </c>
      <c r="N21" s="22">
        <v>21</v>
      </c>
      <c r="O21" s="24">
        <v>23</v>
      </c>
      <c r="P21" s="26">
        <v>78</v>
      </c>
      <c r="Q21" s="22">
        <v>43</v>
      </c>
      <c r="R21" s="24">
        <v>21</v>
      </c>
      <c r="S21" s="26">
        <v>36</v>
      </c>
      <c r="T21" s="24">
        <v>20</v>
      </c>
      <c r="U21" s="25">
        <v>45</v>
      </c>
      <c r="V21" s="25">
        <v>28</v>
      </c>
      <c r="W21" s="25">
        <f t="shared" si="0"/>
        <v>722</v>
      </c>
      <c r="X21" s="25">
        <f t="shared" si="1"/>
        <v>80.22</v>
      </c>
      <c r="Y21" s="108" t="s">
        <v>10</v>
      </c>
      <c r="Z21" s="220">
        <v>470</v>
      </c>
      <c r="AA21" s="220">
        <v>52.22</v>
      </c>
    </row>
    <row r="22" spans="2:27" ht="26.25" customHeight="1">
      <c r="B22" s="22">
        <v>18</v>
      </c>
      <c r="C22" s="135">
        <v>1601360061</v>
      </c>
      <c r="D22" s="130" t="s">
        <v>267</v>
      </c>
      <c r="E22" s="137">
        <v>39</v>
      </c>
      <c r="F22" s="24">
        <v>15</v>
      </c>
      <c r="G22" s="26">
        <v>60</v>
      </c>
      <c r="H22" s="22">
        <v>18</v>
      </c>
      <c r="I22" s="24">
        <v>15</v>
      </c>
      <c r="J22" s="26">
        <v>66</v>
      </c>
      <c r="K22" s="22">
        <v>38</v>
      </c>
      <c r="L22" s="24">
        <v>18</v>
      </c>
      <c r="M22" s="26">
        <v>57</v>
      </c>
      <c r="N22" s="22">
        <v>22</v>
      </c>
      <c r="O22" s="24">
        <v>23</v>
      </c>
      <c r="P22" s="26">
        <v>78</v>
      </c>
      <c r="Q22" s="22">
        <v>38</v>
      </c>
      <c r="R22" s="24">
        <v>18</v>
      </c>
      <c r="S22" s="26">
        <v>32</v>
      </c>
      <c r="T22" s="24">
        <v>18</v>
      </c>
      <c r="U22" s="25">
        <v>39</v>
      </c>
      <c r="V22" s="25">
        <v>20</v>
      </c>
      <c r="W22" s="25">
        <f t="shared" si="0"/>
        <v>614</v>
      </c>
      <c r="X22" s="25">
        <f t="shared" si="1"/>
        <v>68.22</v>
      </c>
      <c r="Y22" s="108" t="s">
        <v>10</v>
      </c>
      <c r="Z22" s="220">
        <v>732</v>
      </c>
      <c r="AA22" s="220">
        <v>81.33</v>
      </c>
    </row>
    <row r="23" spans="2:27" ht="26.25" customHeight="1">
      <c r="B23" s="29">
        <v>19</v>
      </c>
      <c r="C23" s="135">
        <v>1601360027</v>
      </c>
      <c r="D23" s="130" t="s">
        <v>255</v>
      </c>
      <c r="E23" s="137">
        <v>40</v>
      </c>
      <c r="F23" s="24">
        <v>22</v>
      </c>
      <c r="G23" s="26">
        <v>52</v>
      </c>
      <c r="H23" s="22">
        <v>20</v>
      </c>
      <c r="I23" s="24">
        <v>19</v>
      </c>
      <c r="J23" s="26">
        <v>65</v>
      </c>
      <c r="K23" s="22">
        <v>37</v>
      </c>
      <c r="L23" s="24">
        <v>20</v>
      </c>
      <c r="M23" s="26">
        <v>50</v>
      </c>
      <c r="N23" s="22">
        <v>24</v>
      </c>
      <c r="O23" s="24">
        <v>24</v>
      </c>
      <c r="P23" s="26">
        <v>51</v>
      </c>
      <c r="Q23" s="22">
        <v>37</v>
      </c>
      <c r="R23" s="24">
        <v>18</v>
      </c>
      <c r="S23" s="26">
        <v>36</v>
      </c>
      <c r="T23" s="24">
        <v>16</v>
      </c>
      <c r="U23" s="25">
        <v>44</v>
      </c>
      <c r="V23" s="25">
        <v>18</v>
      </c>
      <c r="W23" s="25">
        <f t="shared" si="0"/>
        <v>593</v>
      </c>
      <c r="X23" s="25">
        <f t="shared" si="1"/>
        <v>65.89</v>
      </c>
      <c r="Y23" s="108" t="s">
        <v>10</v>
      </c>
      <c r="Z23" s="220">
        <v>586</v>
      </c>
      <c r="AA23" s="220">
        <v>65.11</v>
      </c>
    </row>
    <row r="24" spans="2:27" ht="26.25" customHeight="1">
      <c r="B24" s="22">
        <v>20</v>
      </c>
      <c r="C24" s="135">
        <v>1601360022</v>
      </c>
      <c r="D24" s="130" t="s">
        <v>253</v>
      </c>
      <c r="E24" s="137">
        <v>23</v>
      </c>
      <c r="F24" s="24">
        <v>22</v>
      </c>
      <c r="G24" s="26">
        <v>58</v>
      </c>
      <c r="H24" s="22">
        <v>22</v>
      </c>
      <c r="I24" s="24">
        <v>20</v>
      </c>
      <c r="J24" s="26">
        <v>77</v>
      </c>
      <c r="K24" s="22">
        <v>41</v>
      </c>
      <c r="L24" s="24">
        <v>21</v>
      </c>
      <c r="M24" s="26">
        <v>79</v>
      </c>
      <c r="N24" s="22">
        <v>22</v>
      </c>
      <c r="O24" s="24">
        <v>23</v>
      </c>
      <c r="P24" s="26">
        <v>80</v>
      </c>
      <c r="Q24" s="22">
        <v>43</v>
      </c>
      <c r="R24" s="24">
        <v>22</v>
      </c>
      <c r="S24" s="26">
        <v>43</v>
      </c>
      <c r="T24" s="24">
        <v>21</v>
      </c>
      <c r="U24" s="25">
        <v>44</v>
      </c>
      <c r="V24" s="25">
        <v>28</v>
      </c>
      <c r="W24" s="25">
        <f t="shared" si="0"/>
        <v>689</v>
      </c>
      <c r="X24" s="25">
        <f t="shared" si="1"/>
        <v>76.56</v>
      </c>
      <c r="Y24" s="108" t="s">
        <v>51</v>
      </c>
      <c r="Z24" s="220">
        <v>727</v>
      </c>
      <c r="AA24" s="220">
        <v>80.78</v>
      </c>
    </row>
    <row r="25" spans="2:27" ht="26.25" customHeight="1">
      <c r="B25" s="29">
        <v>21</v>
      </c>
      <c r="C25" s="135">
        <v>1601360063</v>
      </c>
      <c r="D25" s="130" t="s">
        <v>268</v>
      </c>
      <c r="E25" s="137">
        <v>36</v>
      </c>
      <c r="F25" s="24">
        <v>20</v>
      </c>
      <c r="G25" s="26">
        <v>83</v>
      </c>
      <c r="H25" s="22">
        <v>22</v>
      </c>
      <c r="I25" s="24">
        <v>20</v>
      </c>
      <c r="J25" s="26">
        <v>94</v>
      </c>
      <c r="K25" s="22">
        <v>44</v>
      </c>
      <c r="L25" s="24">
        <v>22</v>
      </c>
      <c r="M25" s="26">
        <v>99</v>
      </c>
      <c r="N25" s="22">
        <v>24</v>
      </c>
      <c r="O25" s="24">
        <v>25</v>
      </c>
      <c r="P25" s="26">
        <v>90</v>
      </c>
      <c r="Q25" s="22">
        <v>46</v>
      </c>
      <c r="R25" s="24">
        <v>21</v>
      </c>
      <c r="S25" s="26">
        <v>43</v>
      </c>
      <c r="T25" s="24">
        <v>22</v>
      </c>
      <c r="U25" s="25">
        <v>48</v>
      </c>
      <c r="V25" s="25">
        <v>38</v>
      </c>
      <c r="W25" s="25">
        <f t="shared" si="0"/>
        <v>797</v>
      </c>
      <c r="X25" s="25">
        <f t="shared" si="1"/>
        <v>88.56</v>
      </c>
      <c r="Y25" s="108" t="s">
        <v>10</v>
      </c>
      <c r="Z25" s="220">
        <v>640</v>
      </c>
      <c r="AA25" s="220">
        <v>71.11</v>
      </c>
    </row>
    <row r="26" spans="2:27" ht="26.25" customHeight="1">
      <c r="B26" s="22">
        <v>22</v>
      </c>
      <c r="C26" s="135">
        <v>1601360066</v>
      </c>
      <c r="D26" s="130" t="s">
        <v>269</v>
      </c>
      <c r="E26" s="137">
        <v>26</v>
      </c>
      <c r="F26" s="24">
        <v>14</v>
      </c>
      <c r="G26" s="26">
        <v>56</v>
      </c>
      <c r="H26" s="22">
        <v>19</v>
      </c>
      <c r="I26" s="24">
        <v>17</v>
      </c>
      <c r="J26" s="26">
        <v>60</v>
      </c>
      <c r="K26" s="22">
        <v>30</v>
      </c>
      <c r="L26" s="24">
        <v>17</v>
      </c>
      <c r="M26" s="26">
        <v>25</v>
      </c>
      <c r="N26" s="22">
        <v>20</v>
      </c>
      <c r="O26" s="24">
        <v>22</v>
      </c>
      <c r="P26" s="26">
        <v>18</v>
      </c>
      <c r="Q26" s="22">
        <v>30</v>
      </c>
      <c r="R26" s="24">
        <v>16</v>
      </c>
      <c r="S26" s="26">
        <v>38</v>
      </c>
      <c r="T26" s="24">
        <v>18</v>
      </c>
      <c r="U26" s="25">
        <v>44</v>
      </c>
      <c r="V26" s="25">
        <v>10</v>
      </c>
      <c r="W26" s="25">
        <f t="shared" si="0"/>
        <v>480</v>
      </c>
      <c r="X26" s="25">
        <f t="shared" si="1"/>
        <v>53.33</v>
      </c>
      <c r="Y26" s="108" t="s">
        <v>10</v>
      </c>
      <c r="Z26" s="220">
        <v>679</v>
      </c>
      <c r="AA26" s="220">
        <v>75.44</v>
      </c>
    </row>
    <row r="27" spans="2:27" ht="26.25" customHeight="1">
      <c r="B27" s="29">
        <v>23</v>
      </c>
      <c r="C27" s="135">
        <v>1601360073</v>
      </c>
      <c r="D27" s="130" t="s">
        <v>271</v>
      </c>
      <c r="E27" s="137">
        <v>24</v>
      </c>
      <c r="F27" s="24">
        <v>18</v>
      </c>
      <c r="G27" s="26">
        <v>43</v>
      </c>
      <c r="H27" s="22">
        <v>18</v>
      </c>
      <c r="I27" s="24">
        <v>15</v>
      </c>
      <c r="J27" s="26">
        <v>71</v>
      </c>
      <c r="K27" s="22">
        <v>38</v>
      </c>
      <c r="L27" s="24">
        <v>18</v>
      </c>
      <c r="M27" s="26">
        <v>49</v>
      </c>
      <c r="N27" s="22">
        <v>22</v>
      </c>
      <c r="O27" s="24">
        <v>23</v>
      </c>
      <c r="P27" s="26">
        <v>61</v>
      </c>
      <c r="Q27" s="22">
        <v>38</v>
      </c>
      <c r="R27" s="24">
        <v>18</v>
      </c>
      <c r="S27" s="26">
        <v>34</v>
      </c>
      <c r="T27" s="24">
        <v>18</v>
      </c>
      <c r="U27" s="25">
        <v>39</v>
      </c>
      <c r="V27" s="25">
        <v>20</v>
      </c>
      <c r="W27" s="25">
        <f t="shared" si="0"/>
        <v>567</v>
      </c>
      <c r="X27" s="25">
        <f t="shared" si="1"/>
        <v>63</v>
      </c>
      <c r="Y27" s="108" t="s">
        <v>51</v>
      </c>
      <c r="Z27" s="220">
        <v>675</v>
      </c>
      <c r="AA27" s="220">
        <v>75</v>
      </c>
    </row>
    <row r="28" spans="2:27" ht="26.25" customHeight="1">
      <c r="B28" s="22">
        <v>24</v>
      </c>
      <c r="C28" s="135">
        <v>1601360077</v>
      </c>
      <c r="D28" s="130" t="s">
        <v>272</v>
      </c>
      <c r="E28" s="137">
        <v>27</v>
      </c>
      <c r="F28" s="24">
        <v>22</v>
      </c>
      <c r="G28" s="26">
        <v>64</v>
      </c>
      <c r="H28" s="22">
        <v>21</v>
      </c>
      <c r="I28" s="24">
        <v>21</v>
      </c>
      <c r="J28" s="26">
        <v>78</v>
      </c>
      <c r="K28" s="22">
        <v>44</v>
      </c>
      <c r="L28" s="24">
        <v>21</v>
      </c>
      <c r="M28" s="26">
        <v>98</v>
      </c>
      <c r="N28" s="22">
        <v>23</v>
      </c>
      <c r="O28" s="24">
        <v>25</v>
      </c>
      <c r="P28" s="26">
        <v>95</v>
      </c>
      <c r="Q28" s="22">
        <v>46</v>
      </c>
      <c r="R28" s="24">
        <v>23</v>
      </c>
      <c r="S28" s="26">
        <v>41</v>
      </c>
      <c r="T28" s="24">
        <v>22</v>
      </c>
      <c r="U28" s="25">
        <v>47</v>
      </c>
      <c r="V28" s="25">
        <v>37</v>
      </c>
      <c r="W28" s="25">
        <f t="shared" si="0"/>
        <v>755</v>
      </c>
      <c r="X28" s="25">
        <f t="shared" si="1"/>
        <v>83.89</v>
      </c>
      <c r="Y28" s="108" t="s">
        <v>51</v>
      </c>
      <c r="Z28" s="220">
        <v>614</v>
      </c>
      <c r="AA28" s="220">
        <v>68.22</v>
      </c>
    </row>
    <row r="29" spans="2:27" ht="26.25" customHeight="1">
      <c r="B29" s="29">
        <v>25</v>
      </c>
      <c r="C29" s="135">
        <v>1601360140</v>
      </c>
      <c r="D29" s="130" t="s">
        <v>298</v>
      </c>
      <c r="E29" s="137">
        <v>25</v>
      </c>
      <c r="F29" s="24">
        <v>21</v>
      </c>
      <c r="G29" s="26">
        <v>62</v>
      </c>
      <c r="H29" s="22">
        <v>19</v>
      </c>
      <c r="I29" s="24">
        <v>20</v>
      </c>
      <c r="J29" s="26">
        <v>78</v>
      </c>
      <c r="K29" s="22">
        <v>36</v>
      </c>
      <c r="L29" s="24">
        <v>20</v>
      </c>
      <c r="M29" s="26">
        <v>65</v>
      </c>
      <c r="N29" s="22">
        <v>19</v>
      </c>
      <c r="O29" s="24">
        <v>23</v>
      </c>
      <c r="P29" s="26">
        <v>64</v>
      </c>
      <c r="Q29" s="22">
        <v>36</v>
      </c>
      <c r="R29" s="24">
        <v>13</v>
      </c>
      <c r="S29" s="26">
        <v>36</v>
      </c>
      <c r="T29" s="24">
        <v>19</v>
      </c>
      <c r="U29" s="25">
        <v>43</v>
      </c>
      <c r="V29" s="25">
        <v>24</v>
      </c>
      <c r="W29" s="25">
        <f t="shared" si="0"/>
        <v>623</v>
      </c>
      <c r="X29" s="25">
        <f t="shared" si="1"/>
        <v>69.22</v>
      </c>
      <c r="Y29" s="108" t="s">
        <v>51</v>
      </c>
      <c r="Z29" s="220">
        <v>797</v>
      </c>
      <c r="AA29" s="220">
        <v>88.56</v>
      </c>
    </row>
    <row r="30" spans="2:27" ht="26.25" customHeight="1">
      <c r="B30" s="22">
        <v>26</v>
      </c>
      <c r="C30" s="135">
        <v>1601360174</v>
      </c>
      <c r="D30" s="130" t="s">
        <v>304</v>
      </c>
      <c r="E30" s="138">
        <v>25</v>
      </c>
      <c r="F30" s="24">
        <v>22</v>
      </c>
      <c r="G30" s="26">
        <v>44</v>
      </c>
      <c r="H30" s="22">
        <v>20</v>
      </c>
      <c r="I30" s="24">
        <v>19</v>
      </c>
      <c r="J30" s="26">
        <v>72</v>
      </c>
      <c r="K30" s="22">
        <v>37</v>
      </c>
      <c r="L30" s="24">
        <v>19</v>
      </c>
      <c r="M30" s="26">
        <v>20</v>
      </c>
      <c r="N30" s="22">
        <v>23</v>
      </c>
      <c r="O30" s="24">
        <v>23</v>
      </c>
      <c r="P30" s="26">
        <v>55</v>
      </c>
      <c r="Q30" s="22">
        <v>37</v>
      </c>
      <c r="R30" s="24">
        <v>15</v>
      </c>
      <c r="S30" s="26">
        <v>36</v>
      </c>
      <c r="T30" s="24">
        <v>22</v>
      </c>
      <c r="U30" s="25">
        <v>45</v>
      </c>
      <c r="V30" s="25">
        <v>16</v>
      </c>
      <c r="W30" s="25">
        <f t="shared" si="0"/>
        <v>550</v>
      </c>
      <c r="X30" s="25">
        <f t="shared" si="1"/>
        <v>61.11</v>
      </c>
      <c r="Y30" s="108" t="s">
        <v>9</v>
      </c>
      <c r="Z30" s="220">
        <v>480</v>
      </c>
      <c r="AA30" s="220">
        <v>53.33</v>
      </c>
    </row>
    <row r="31" spans="2:27" ht="26.25" customHeight="1">
      <c r="B31" s="29">
        <v>27</v>
      </c>
      <c r="C31" s="135">
        <v>1601360086</v>
      </c>
      <c r="D31" s="130" t="s">
        <v>273</v>
      </c>
      <c r="E31" s="137">
        <v>26</v>
      </c>
      <c r="F31" s="24">
        <v>22</v>
      </c>
      <c r="G31" s="26">
        <v>47</v>
      </c>
      <c r="H31" s="22">
        <v>18</v>
      </c>
      <c r="I31" s="24">
        <v>18</v>
      </c>
      <c r="J31" s="26">
        <v>77</v>
      </c>
      <c r="K31" s="22">
        <v>40</v>
      </c>
      <c r="L31" s="24">
        <v>20</v>
      </c>
      <c r="M31" s="26">
        <v>70</v>
      </c>
      <c r="N31" s="22">
        <v>23</v>
      </c>
      <c r="O31" s="24">
        <v>24</v>
      </c>
      <c r="P31" s="26">
        <v>75</v>
      </c>
      <c r="Q31" s="22">
        <v>38</v>
      </c>
      <c r="R31" s="24">
        <v>14</v>
      </c>
      <c r="S31" s="26">
        <v>30</v>
      </c>
      <c r="T31" s="24">
        <v>18</v>
      </c>
      <c r="U31" s="25">
        <v>42</v>
      </c>
      <c r="V31" s="25">
        <v>22</v>
      </c>
      <c r="W31" s="25">
        <f t="shared" si="0"/>
        <v>624</v>
      </c>
      <c r="X31" s="25">
        <f t="shared" si="1"/>
        <v>69.33</v>
      </c>
      <c r="Y31" s="108" t="s">
        <v>13</v>
      </c>
      <c r="Z31" s="220">
        <v>692</v>
      </c>
      <c r="AA31" s="220">
        <v>76.89</v>
      </c>
    </row>
    <row r="32" spans="2:27" ht="26.25" customHeight="1">
      <c r="B32" s="22">
        <v>28</v>
      </c>
      <c r="C32" s="135">
        <v>1601360044</v>
      </c>
      <c r="D32" s="130" t="s">
        <v>262</v>
      </c>
      <c r="E32" s="137">
        <v>29</v>
      </c>
      <c r="F32" s="24">
        <v>22</v>
      </c>
      <c r="G32" s="26">
        <v>40</v>
      </c>
      <c r="H32" s="22">
        <v>18</v>
      </c>
      <c r="I32" s="24">
        <v>20</v>
      </c>
      <c r="J32" s="26">
        <v>77</v>
      </c>
      <c r="K32" s="22">
        <v>37</v>
      </c>
      <c r="L32" s="24">
        <v>20</v>
      </c>
      <c r="M32" s="26">
        <v>48</v>
      </c>
      <c r="N32" s="22">
        <v>21</v>
      </c>
      <c r="O32" s="24">
        <v>23</v>
      </c>
      <c r="P32" s="26">
        <v>61</v>
      </c>
      <c r="Q32" s="22">
        <v>37</v>
      </c>
      <c r="R32" s="24">
        <v>16</v>
      </c>
      <c r="S32" s="26">
        <v>35</v>
      </c>
      <c r="T32" s="24">
        <v>19</v>
      </c>
      <c r="U32" s="25">
        <v>42</v>
      </c>
      <c r="V32" s="25">
        <v>21</v>
      </c>
      <c r="W32" s="25">
        <f t="shared" si="0"/>
        <v>586</v>
      </c>
      <c r="X32" s="25">
        <f t="shared" si="1"/>
        <v>65.11</v>
      </c>
      <c r="Y32" s="108" t="s">
        <v>10</v>
      </c>
      <c r="Z32" s="220">
        <v>567</v>
      </c>
      <c r="AA32" s="220">
        <v>63</v>
      </c>
    </row>
    <row r="33" spans="2:27" ht="26.25" customHeight="1">
      <c r="B33" s="29">
        <v>29</v>
      </c>
      <c r="C33" s="135">
        <v>1601360088</v>
      </c>
      <c r="D33" s="130" t="s">
        <v>274</v>
      </c>
      <c r="E33" s="137">
        <v>32</v>
      </c>
      <c r="F33" s="24">
        <v>19</v>
      </c>
      <c r="G33" s="26">
        <v>61</v>
      </c>
      <c r="H33" s="22">
        <v>20</v>
      </c>
      <c r="I33" s="24">
        <v>19</v>
      </c>
      <c r="J33" s="26">
        <v>72</v>
      </c>
      <c r="K33" s="22">
        <v>41</v>
      </c>
      <c r="L33" s="24">
        <v>21</v>
      </c>
      <c r="M33" s="26">
        <v>72</v>
      </c>
      <c r="N33" s="22">
        <v>23</v>
      </c>
      <c r="O33" s="24">
        <v>23</v>
      </c>
      <c r="P33" s="26">
        <v>77</v>
      </c>
      <c r="Q33" s="22">
        <v>41</v>
      </c>
      <c r="R33" s="24">
        <v>17</v>
      </c>
      <c r="S33" s="26">
        <v>35</v>
      </c>
      <c r="T33" s="24">
        <v>19</v>
      </c>
      <c r="U33" s="25">
        <v>45</v>
      </c>
      <c r="V33" s="25">
        <v>17</v>
      </c>
      <c r="W33" s="25">
        <f t="shared" si="0"/>
        <v>654</v>
      </c>
      <c r="X33" s="25">
        <f t="shared" si="1"/>
        <v>72.67</v>
      </c>
      <c r="Y33" s="108" t="s">
        <v>51</v>
      </c>
      <c r="Z33" s="220">
        <v>755</v>
      </c>
      <c r="AA33" s="220">
        <v>83.89</v>
      </c>
    </row>
    <row r="34" spans="2:27" ht="26.25" customHeight="1">
      <c r="B34" s="22">
        <v>30</v>
      </c>
      <c r="C34" s="135">
        <v>1601360007</v>
      </c>
      <c r="D34" s="130" t="s">
        <v>248</v>
      </c>
      <c r="E34" s="137">
        <v>32</v>
      </c>
      <c r="F34" s="24">
        <v>22</v>
      </c>
      <c r="G34" s="26">
        <v>71</v>
      </c>
      <c r="H34" s="22">
        <v>22</v>
      </c>
      <c r="I34" s="24">
        <v>20</v>
      </c>
      <c r="J34" s="26">
        <v>88</v>
      </c>
      <c r="K34" s="22">
        <v>44</v>
      </c>
      <c r="L34" s="24">
        <v>22</v>
      </c>
      <c r="M34" s="26">
        <v>91</v>
      </c>
      <c r="N34" s="22">
        <v>23</v>
      </c>
      <c r="O34" s="24">
        <v>24</v>
      </c>
      <c r="P34" s="26">
        <v>85</v>
      </c>
      <c r="Q34" s="22">
        <v>44</v>
      </c>
      <c r="R34" s="24">
        <v>20</v>
      </c>
      <c r="S34" s="26">
        <v>42</v>
      </c>
      <c r="T34" s="24">
        <v>21</v>
      </c>
      <c r="U34" s="25">
        <v>45</v>
      </c>
      <c r="V34" s="25">
        <v>31</v>
      </c>
      <c r="W34" s="25">
        <f t="shared" si="0"/>
        <v>747</v>
      </c>
      <c r="X34" s="25">
        <v>86</v>
      </c>
      <c r="Y34" s="108" t="s">
        <v>10</v>
      </c>
      <c r="Z34" s="220">
        <v>624</v>
      </c>
      <c r="AA34" s="220">
        <v>69.33</v>
      </c>
    </row>
    <row r="35" spans="2:27" ht="26.25" customHeight="1">
      <c r="B35" s="29">
        <v>31</v>
      </c>
      <c r="C35" s="135">
        <v>1601360091</v>
      </c>
      <c r="D35" s="130" t="s">
        <v>275</v>
      </c>
      <c r="E35" s="137">
        <v>33</v>
      </c>
      <c r="F35" s="24">
        <v>20</v>
      </c>
      <c r="G35" s="26">
        <v>53</v>
      </c>
      <c r="H35" s="22">
        <v>21</v>
      </c>
      <c r="I35" s="24">
        <v>19</v>
      </c>
      <c r="J35" s="26">
        <v>71</v>
      </c>
      <c r="K35" s="22">
        <v>40</v>
      </c>
      <c r="L35" s="24">
        <v>20</v>
      </c>
      <c r="M35" s="26">
        <v>66</v>
      </c>
      <c r="N35" s="22">
        <v>22</v>
      </c>
      <c r="O35" s="24">
        <v>24</v>
      </c>
      <c r="P35" s="26">
        <v>81</v>
      </c>
      <c r="Q35" s="22">
        <v>40</v>
      </c>
      <c r="R35" s="24">
        <v>16</v>
      </c>
      <c r="S35" s="26">
        <v>39</v>
      </c>
      <c r="T35" s="24">
        <v>20</v>
      </c>
      <c r="U35" s="25">
        <v>44</v>
      </c>
      <c r="V35" s="25">
        <v>31</v>
      </c>
      <c r="W35" s="25">
        <f t="shared" si="0"/>
        <v>660</v>
      </c>
      <c r="X35" s="25">
        <f t="shared" ref="X35:X74" si="2">ROUND(((W35*100)/900),2)</f>
        <v>73.33</v>
      </c>
      <c r="Y35" s="108" t="s">
        <v>13</v>
      </c>
      <c r="Z35" s="220">
        <v>654</v>
      </c>
      <c r="AA35" s="220">
        <v>72.67</v>
      </c>
    </row>
    <row r="36" spans="2:27" ht="26.25" customHeight="1">
      <c r="B36" s="22">
        <v>32</v>
      </c>
      <c r="C36" s="135">
        <v>1601360096</v>
      </c>
      <c r="D36" s="130" t="s">
        <v>276</v>
      </c>
      <c r="E36" s="137">
        <v>20</v>
      </c>
      <c r="F36" s="24">
        <v>23</v>
      </c>
      <c r="G36" s="26">
        <v>62</v>
      </c>
      <c r="H36" s="22">
        <v>21</v>
      </c>
      <c r="I36" s="24">
        <v>19</v>
      </c>
      <c r="J36" s="26">
        <v>75</v>
      </c>
      <c r="K36" s="22">
        <v>44</v>
      </c>
      <c r="L36" s="24">
        <v>22</v>
      </c>
      <c r="M36" s="26">
        <v>52</v>
      </c>
      <c r="N36" s="22">
        <v>22</v>
      </c>
      <c r="O36" s="24">
        <v>24</v>
      </c>
      <c r="P36" s="26">
        <v>65</v>
      </c>
      <c r="Q36" s="22">
        <v>44</v>
      </c>
      <c r="R36" s="24">
        <v>19</v>
      </c>
      <c r="S36" s="26">
        <v>40</v>
      </c>
      <c r="T36" s="24">
        <v>22</v>
      </c>
      <c r="U36" s="25">
        <v>45</v>
      </c>
      <c r="V36" s="25">
        <v>29</v>
      </c>
      <c r="W36" s="25">
        <f t="shared" si="0"/>
        <v>648</v>
      </c>
      <c r="X36" s="25">
        <f t="shared" si="2"/>
        <v>72</v>
      </c>
      <c r="Y36" s="108" t="s">
        <v>10</v>
      </c>
      <c r="Z36" s="220">
        <v>660</v>
      </c>
      <c r="AA36" s="220">
        <v>73.33</v>
      </c>
    </row>
    <row r="37" spans="2:27" ht="26.25" customHeight="1">
      <c r="B37" s="29">
        <v>33</v>
      </c>
      <c r="C37" s="135">
        <v>1601360006</v>
      </c>
      <c r="D37" s="130" t="s">
        <v>247</v>
      </c>
      <c r="E37" s="137">
        <v>35</v>
      </c>
      <c r="F37" s="24">
        <v>22</v>
      </c>
      <c r="G37" s="26">
        <v>67</v>
      </c>
      <c r="H37" s="22">
        <v>23</v>
      </c>
      <c r="I37" s="24">
        <v>22</v>
      </c>
      <c r="J37" s="26">
        <v>78</v>
      </c>
      <c r="K37" s="22">
        <v>47</v>
      </c>
      <c r="L37" s="24">
        <v>23</v>
      </c>
      <c r="M37" s="26">
        <v>93</v>
      </c>
      <c r="N37" s="22">
        <v>20</v>
      </c>
      <c r="O37" s="24">
        <v>24</v>
      </c>
      <c r="P37" s="26">
        <v>78</v>
      </c>
      <c r="Q37" s="22">
        <v>47</v>
      </c>
      <c r="R37" s="24">
        <v>22</v>
      </c>
      <c r="S37" s="26">
        <v>42</v>
      </c>
      <c r="T37" s="24">
        <v>22</v>
      </c>
      <c r="U37" s="25">
        <v>47</v>
      </c>
      <c r="V37" s="25">
        <v>36</v>
      </c>
      <c r="W37" s="25">
        <f t="shared" ref="W37:W68" si="3">SUM(E37:V37)</f>
        <v>748</v>
      </c>
      <c r="X37" s="25">
        <f t="shared" si="2"/>
        <v>83.11</v>
      </c>
      <c r="Y37" s="108" t="s">
        <v>10</v>
      </c>
      <c r="Z37" s="220">
        <v>648</v>
      </c>
      <c r="AA37" s="220">
        <v>72</v>
      </c>
    </row>
    <row r="38" spans="2:27" ht="26.25" customHeight="1">
      <c r="B38" s="22">
        <v>34</v>
      </c>
      <c r="C38" s="135">
        <v>1601360099</v>
      </c>
      <c r="D38" s="130" t="s">
        <v>277</v>
      </c>
      <c r="E38" s="137">
        <v>26</v>
      </c>
      <c r="F38" s="24">
        <v>22</v>
      </c>
      <c r="G38" s="26">
        <v>59</v>
      </c>
      <c r="H38" s="22">
        <v>19</v>
      </c>
      <c r="I38" s="24">
        <v>20</v>
      </c>
      <c r="J38" s="26">
        <v>74</v>
      </c>
      <c r="K38" s="22">
        <v>39</v>
      </c>
      <c r="L38" s="24">
        <v>19</v>
      </c>
      <c r="M38" s="26">
        <v>73</v>
      </c>
      <c r="N38" s="22">
        <v>21</v>
      </c>
      <c r="O38" s="24">
        <v>24</v>
      </c>
      <c r="P38" s="26">
        <v>70</v>
      </c>
      <c r="Q38" s="22">
        <v>39</v>
      </c>
      <c r="R38" s="24">
        <v>15</v>
      </c>
      <c r="S38" s="26">
        <v>36</v>
      </c>
      <c r="T38" s="24">
        <v>22</v>
      </c>
      <c r="U38" s="25">
        <v>45</v>
      </c>
      <c r="V38" s="25">
        <v>27</v>
      </c>
      <c r="W38" s="25">
        <f t="shared" si="3"/>
        <v>650</v>
      </c>
      <c r="X38" s="25">
        <f t="shared" si="2"/>
        <v>72.22</v>
      </c>
      <c r="Y38" s="108" t="s">
        <v>10</v>
      </c>
      <c r="Z38" s="220">
        <v>650</v>
      </c>
      <c r="AA38" s="220">
        <v>72.22</v>
      </c>
    </row>
    <row r="39" spans="2:27" ht="26.25" customHeight="1">
      <c r="B39" s="29">
        <v>35</v>
      </c>
      <c r="C39" s="135">
        <v>1601360102</v>
      </c>
      <c r="D39" s="130" t="s">
        <v>278</v>
      </c>
      <c r="E39" s="137">
        <v>39</v>
      </c>
      <c r="F39" s="24">
        <v>24</v>
      </c>
      <c r="G39" s="26">
        <v>80</v>
      </c>
      <c r="H39" s="22">
        <v>23</v>
      </c>
      <c r="I39" s="24">
        <v>23</v>
      </c>
      <c r="J39" s="26">
        <v>79</v>
      </c>
      <c r="K39" s="22">
        <v>49</v>
      </c>
      <c r="L39" s="24">
        <v>23</v>
      </c>
      <c r="M39" s="26">
        <v>84</v>
      </c>
      <c r="N39" s="22">
        <v>24</v>
      </c>
      <c r="O39" s="24">
        <v>25</v>
      </c>
      <c r="P39" s="26">
        <v>82</v>
      </c>
      <c r="Q39" s="22">
        <v>49</v>
      </c>
      <c r="R39" s="24">
        <v>25</v>
      </c>
      <c r="S39" s="26">
        <v>46</v>
      </c>
      <c r="T39" s="24">
        <v>23</v>
      </c>
      <c r="U39" s="25">
        <v>49</v>
      </c>
      <c r="V39" s="25">
        <v>43</v>
      </c>
      <c r="W39" s="25">
        <f t="shared" si="3"/>
        <v>790</v>
      </c>
      <c r="X39" s="25">
        <f t="shared" si="2"/>
        <v>87.78</v>
      </c>
      <c r="Y39" s="108" t="s">
        <v>51</v>
      </c>
      <c r="Z39" s="220">
        <v>790</v>
      </c>
      <c r="AA39" s="220">
        <v>87.78</v>
      </c>
    </row>
    <row r="40" spans="2:27" ht="26.25" customHeight="1">
      <c r="B40" s="22">
        <v>36</v>
      </c>
      <c r="C40" s="135">
        <v>1601360041</v>
      </c>
      <c r="D40" s="130" t="s">
        <v>260</v>
      </c>
      <c r="E40" s="137">
        <v>22</v>
      </c>
      <c r="F40" s="24">
        <v>22</v>
      </c>
      <c r="G40" s="26">
        <v>15</v>
      </c>
      <c r="H40" s="22">
        <v>18</v>
      </c>
      <c r="I40" s="24">
        <v>19</v>
      </c>
      <c r="J40" s="26">
        <v>67</v>
      </c>
      <c r="K40" s="22">
        <v>31</v>
      </c>
      <c r="L40" s="24">
        <v>17</v>
      </c>
      <c r="M40" s="26">
        <v>27</v>
      </c>
      <c r="N40" s="22">
        <v>20</v>
      </c>
      <c r="O40" s="24">
        <v>23</v>
      </c>
      <c r="P40" s="26">
        <v>33</v>
      </c>
      <c r="Q40" s="22">
        <v>31</v>
      </c>
      <c r="R40" s="24">
        <v>14</v>
      </c>
      <c r="S40" s="26">
        <v>35</v>
      </c>
      <c r="T40" s="24">
        <v>22</v>
      </c>
      <c r="U40" s="25">
        <v>40</v>
      </c>
      <c r="V40" s="25">
        <v>14</v>
      </c>
      <c r="W40" s="25">
        <f t="shared" si="3"/>
        <v>470</v>
      </c>
      <c r="X40" s="25">
        <f t="shared" si="2"/>
        <v>52.22</v>
      </c>
      <c r="Y40" s="108" t="s">
        <v>315</v>
      </c>
      <c r="Z40" s="220">
        <v>638</v>
      </c>
      <c r="AA40" s="220">
        <v>70.89</v>
      </c>
    </row>
    <row r="41" spans="2:27" ht="26.25" customHeight="1">
      <c r="B41" s="29">
        <v>37</v>
      </c>
      <c r="C41" s="135">
        <v>1601360105</v>
      </c>
      <c r="D41" s="130" t="s">
        <v>279</v>
      </c>
      <c r="E41" s="137">
        <v>27</v>
      </c>
      <c r="F41" s="24">
        <v>22</v>
      </c>
      <c r="G41" s="26">
        <v>59</v>
      </c>
      <c r="H41" s="22">
        <v>21</v>
      </c>
      <c r="I41" s="24">
        <v>19</v>
      </c>
      <c r="J41" s="26">
        <v>76</v>
      </c>
      <c r="K41" s="22">
        <v>44</v>
      </c>
      <c r="L41" s="24">
        <v>21</v>
      </c>
      <c r="M41" s="26">
        <v>50</v>
      </c>
      <c r="N41" s="22">
        <v>22</v>
      </c>
      <c r="O41" s="24">
        <v>24</v>
      </c>
      <c r="P41" s="26">
        <v>59</v>
      </c>
      <c r="Q41" s="22">
        <v>44</v>
      </c>
      <c r="R41" s="24">
        <v>22</v>
      </c>
      <c r="S41" s="26">
        <v>33</v>
      </c>
      <c r="T41" s="24">
        <v>22</v>
      </c>
      <c r="U41" s="25">
        <v>45</v>
      </c>
      <c r="V41" s="25">
        <v>28</v>
      </c>
      <c r="W41" s="25">
        <f t="shared" si="3"/>
        <v>638</v>
      </c>
      <c r="X41" s="25">
        <f t="shared" si="2"/>
        <v>70.89</v>
      </c>
      <c r="Y41" s="108" t="s">
        <v>10</v>
      </c>
      <c r="Z41" s="220">
        <v>503</v>
      </c>
      <c r="AA41" s="220">
        <v>55.89</v>
      </c>
    </row>
    <row r="42" spans="2:27" ht="26.25" customHeight="1">
      <c r="B42" s="22">
        <v>38</v>
      </c>
      <c r="C42" s="135">
        <v>1601360239</v>
      </c>
      <c r="D42" s="130" t="s">
        <v>305</v>
      </c>
      <c r="E42" s="137">
        <v>32</v>
      </c>
      <c r="F42" s="24">
        <v>20</v>
      </c>
      <c r="G42" s="26">
        <v>50</v>
      </c>
      <c r="H42" s="22">
        <v>20</v>
      </c>
      <c r="I42" s="24">
        <v>18</v>
      </c>
      <c r="J42" s="26">
        <v>75</v>
      </c>
      <c r="K42" s="22">
        <v>41</v>
      </c>
      <c r="L42" s="24">
        <v>21</v>
      </c>
      <c r="M42" s="26">
        <v>76</v>
      </c>
      <c r="N42" s="22">
        <v>22</v>
      </c>
      <c r="O42" s="24">
        <v>23</v>
      </c>
      <c r="P42" s="26">
        <v>49</v>
      </c>
      <c r="Q42" s="22">
        <v>41</v>
      </c>
      <c r="R42" s="24">
        <v>16</v>
      </c>
      <c r="S42" s="26">
        <v>38</v>
      </c>
      <c r="T42" s="24">
        <v>19</v>
      </c>
      <c r="U42" s="25">
        <v>48</v>
      </c>
      <c r="V42" s="25">
        <v>28</v>
      </c>
      <c r="W42" s="25">
        <f t="shared" si="3"/>
        <v>637</v>
      </c>
      <c r="X42" s="25">
        <f t="shared" si="2"/>
        <v>70.78</v>
      </c>
      <c r="Y42" s="108" t="s">
        <v>10</v>
      </c>
      <c r="Z42" s="220">
        <v>606</v>
      </c>
      <c r="AA42" s="220">
        <v>67.33</v>
      </c>
    </row>
    <row r="43" spans="2:27" ht="26.25" customHeight="1">
      <c r="B43" s="29">
        <v>39</v>
      </c>
      <c r="C43" s="135">
        <v>1601360107</v>
      </c>
      <c r="D43" s="130" t="s">
        <v>280</v>
      </c>
      <c r="E43" s="137">
        <v>21</v>
      </c>
      <c r="F43" s="24">
        <v>21</v>
      </c>
      <c r="G43" s="26">
        <v>50</v>
      </c>
      <c r="H43" s="22">
        <v>18</v>
      </c>
      <c r="I43" s="24">
        <v>18</v>
      </c>
      <c r="J43" s="26">
        <v>58</v>
      </c>
      <c r="K43" s="22">
        <v>40</v>
      </c>
      <c r="L43" s="24">
        <v>20</v>
      </c>
      <c r="M43" s="26">
        <v>23</v>
      </c>
      <c r="N43" s="22">
        <v>22</v>
      </c>
      <c r="O43" s="24">
        <v>23</v>
      </c>
      <c r="P43" s="26">
        <v>34</v>
      </c>
      <c r="Q43" s="22">
        <v>40</v>
      </c>
      <c r="R43" s="24">
        <v>13</v>
      </c>
      <c r="S43" s="26">
        <v>28</v>
      </c>
      <c r="T43" s="24">
        <v>18</v>
      </c>
      <c r="U43" s="25">
        <v>41</v>
      </c>
      <c r="V43" s="25">
        <v>15</v>
      </c>
      <c r="W43" s="25">
        <f t="shared" si="3"/>
        <v>503</v>
      </c>
      <c r="X43" s="25">
        <f t="shared" si="2"/>
        <v>55.89</v>
      </c>
      <c r="Y43" s="108" t="s">
        <v>51</v>
      </c>
      <c r="Z43" s="220">
        <v>742</v>
      </c>
      <c r="AA43" s="220">
        <v>82.44</v>
      </c>
    </row>
    <row r="44" spans="2:27" ht="26.25" customHeight="1">
      <c r="B44" s="22">
        <v>40</v>
      </c>
      <c r="C44" s="135">
        <v>1601360114</v>
      </c>
      <c r="D44" s="130" t="s">
        <v>282</v>
      </c>
      <c r="E44" s="137">
        <v>34</v>
      </c>
      <c r="F44" s="24">
        <v>20</v>
      </c>
      <c r="G44" s="26">
        <v>73</v>
      </c>
      <c r="H44" s="22">
        <v>20</v>
      </c>
      <c r="I44" s="24">
        <v>19</v>
      </c>
      <c r="J44" s="26">
        <v>89</v>
      </c>
      <c r="K44" s="22">
        <v>42</v>
      </c>
      <c r="L44" s="24">
        <v>21</v>
      </c>
      <c r="M44" s="26">
        <v>87</v>
      </c>
      <c r="N44" s="22">
        <v>23</v>
      </c>
      <c r="O44" s="24">
        <v>24</v>
      </c>
      <c r="P44" s="26">
        <v>87</v>
      </c>
      <c r="Q44" s="22">
        <v>42</v>
      </c>
      <c r="R44" s="24">
        <v>20</v>
      </c>
      <c r="S44" s="26">
        <v>39</v>
      </c>
      <c r="T44" s="24">
        <v>22</v>
      </c>
      <c r="U44" s="25">
        <v>43</v>
      </c>
      <c r="V44" s="25">
        <v>37</v>
      </c>
      <c r="W44" s="25">
        <f t="shared" si="3"/>
        <v>742</v>
      </c>
      <c r="X44" s="25">
        <f t="shared" si="2"/>
        <v>82.44</v>
      </c>
      <c r="Y44" s="108" t="s">
        <v>10</v>
      </c>
      <c r="Z44" s="220">
        <v>675</v>
      </c>
      <c r="AA44" s="220">
        <v>75</v>
      </c>
    </row>
    <row r="45" spans="2:27" ht="26.25" customHeight="1">
      <c r="B45" s="29">
        <v>41</v>
      </c>
      <c r="C45" s="135">
        <v>1601360112</v>
      </c>
      <c r="D45" s="130" t="s">
        <v>281</v>
      </c>
      <c r="E45" s="137">
        <v>20</v>
      </c>
      <c r="F45" s="24">
        <v>22</v>
      </c>
      <c r="G45" s="26">
        <v>56</v>
      </c>
      <c r="H45" s="22">
        <v>20</v>
      </c>
      <c r="I45" s="24">
        <v>17</v>
      </c>
      <c r="J45" s="26">
        <v>78</v>
      </c>
      <c r="K45" s="22">
        <v>38</v>
      </c>
      <c r="L45" s="24">
        <v>20</v>
      </c>
      <c r="M45" s="26">
        <v>65</v>
      </c>
      <c r="N45" s="22">
        <v>22</v>
      </c>
      <c r="O45" s="24">
        <v>23</v>
      </c>
      <c r="P45" s="26">
        <v>46</v>
      </c>
      <c r="Q45" s="22">
        <v>38</v>
      </c>
      <c r="R45" s="24">
        <v>15</v>
      </c>
      <c r="S45" s="26">
        <v>38</v>
      </c>
      <c r="T45" s="24">
        <v>21</v>
      </c>
      <c r="U45" s="25">
        <v>45</v>
      </c>
      <c r="V45" s="25">
        <v>22</v>
      </c>
      <c r="W45" s="25">
        <f t="shared" si="3"/>
        <v>606</v>
      </c>
      <c r="X45" s="25">
        <f t="shared" si="2"/>
        <v>67.33</v>
      </c>
      <c r="Y45" s="108" t="s">
        <v>51</v>
      </c>
      <c r="Z45" s="220">
        <v>633</v>
      </c>
      <c r="AA45" s="220">
        <v>70.33</v>
      </c>
    </row>
    <row r="46" spans="2:27" ht="26.25" customHeight="1">
      <c r="B46" s="22">
        <v>42</v>
      </c>
      <c r="C46" s="135">
        <v>1601360024</v>
      </c>
      <c r="D46" s="216" t="s">
        <v>254</v>
      </c>
      <c r="E46" s="137">
        <v>25</v>
      </c>
      <c r="F46" s="24">
        <v>22</v>
      </c>
      <c r="G46" s="26">
        <v>45</v>
      </c>
      <c r="H46" s="22">
        <v>21</v>
      </c>
      <c r="I46" s="24">
        <v>22</v>
      </c>
      <c r="J46" s="26">
        <v>63</v>
      </c>
      <c r="K46" s="22">
        <v>43</v>
      </c>
      <c r="L46" s="24">
        <v>21</v>
      </c>
      <c r="M46" s="26">
        <v>48</v>
      </c>
      <c r="N46" s="22">
        <v>23</v>
      </c>
      <c r="O46" s="24">
        <v>23</v>
      </c>
      <c r="P46" s="26">
        <v>57</v>
      </c>
      <c r="Q46" s="22">
        <v>40</v>
      </c>
      <c r="R46" s="24">
        <v>19</v>
      </c>
      <c r="S46" s="26">
        <v>36</v>
      </c>
      <c r="T46" s="24">
        <v>22</v>
      </c>
      <c r="U46" s="25">
        <v>45</v>
      </c>
      <c r="V46" s="25">
        <v>28</v>
      </c>
      <c r="W46" s="25">
        <f t="shared" si="3"/>
        <v>603</v>
      </c>
      <c r="X46" s="25">
        <f t="shared" si="2"/>
        <v>67</v>
      </c>
      <c r="Y46" s="108" t="s">
        <v>9</v>
      </c>
      <c r="Z46" s="220">
        <v>632</v>
      </c>
      <c r="AA46" s="220">
        <v>70.22</v>
      </c>
    </row>
    <row r="47" spans="2:27" ht="26.25" customHeight="1">
      <c r="B47" s="29">
        <v>43</v>
      </c>
      <c r="C47" s="135">
        <v>1601360117</v>
      </c>
      <c r="D47" s="130" t="s">
        <v>283</v>
      </c>
      <c r="E47" s="137">
        <v>24</v>
      </c>
      <c r="F47" s="24">
        <v>20</v>
      </c>
      <c r="G47" s="26">
        <v>73</v>
      </c>
      <c r="H47" s="22">
        <v>21</v>
      </c>
      <c r="I47" s="24">
        <v>23</v>
      </c>
      <c r="J47" s="26">
        <v>73</v>
      </c>
      <c r="K47" s="22">
        <v>44</v>
      </c>
      <c r="L47" s="24">
        <v>22</v>
      </c>
      <c r="M47" s="26">
        <v>73</v>
      </c>
      <c r="N47" s="22">
        <v>23</v>
      </c>
      <c r="O47" s="24">
        <v>24</v>
      </c>
      <c r="P47" s="26">
        <v>47</v>
      </c>
      <c r="Q47" s="22">
        <v>44</v>
      </c>
      <c r="R47" s="24">
        <v>19</v>
      </c>
      <c r="S47" s="26">
        <v>41</v>
      </c>
      <c r="T47" s="24">
        <v>22</v>
      </c>
      <c r="U47" s="25">
        <v>48</v>
      </c>
      <c r="V47" s="25">
        <v>34</v>
      </c>
      <c r="W47" s="25">
        <f t="shared" si="3"/>
        <v>675</v>
      </c>
      <c r="X47" s="25">
        <f t="shared" si="2"/>
        <v>75</v>
      </c>
      <c r="Y47" s="108" t="s">
        <v>13</v>
      </c>
      <c r="Z47" s="220">
        <v>571</v>
      </c>
      <c r="AA47" s="220">
        <v>63.44</v>
      </c>
    </row>
    <row r="48" spans="2:27" ht="26.25" customHeight="1">
      <c r="B48" s="22">
        <v>44</v>
      </c>
      <c r="C48" s="135">
        <v>1601360118</v>
      </c>
      <c r="D48" s="130" t="s">
        <v>284</v>
      </c>
      <c r="E48" s="137">
        <v>35</v>
      </c>
      <c r="F48" s="24">
        <v>21</v>
      </c>
      <c r="G48" s="26">
        <v>49</v>
      </c>
      <c r="H48" s="22">
        <v>19</v>
      </c>
      <c r="I48" s="24">
        <v>19</v>
      </c>
      <c r="J48" s="26">
        <v>76</v>
      </c>
      <c r="K48" s="22">
        <v>39</v>
      </c>
      <c r="L48" s="24">
        <v>21</v>
      </c>
      <c r="M48" s="26">
        <v>69</v>
      </c>
      <c r="N48" s="22">
        <v>22</v>
      </c>
      <c r="O48" s="24">
        <v>24</v>
      </c>
      <c r="P48" s="26">
        <v>63</v>
      </c>
      <c r="Q48" s="22">
        <v>39</v>
      </c>
      <c r="R48" s="24">
        <v>17</v>
      </c>
      <c r="S48" s="26">
        <v>32</v>
      </c>
      <c r="T48" s="24">
        <v>22</v>
      </c>
      <c r="U48" s="25">
        <v>40</v>
      </c>
      <c r="V48" s="25">
        <v>26</v>
      </c>
      <c r="W48" s="25">
        <f t="shared" si="3"/>
        <v>633</v>
      </c>
      <c r="X48" s="25">
        <f t="shared" si="2"/>
        <v>70.33</v>
      </c>
      <c r="Y48" s="108" t="s">
        <v>10</v>
      </c>
      <c r="Z48" s="220">
        <v>641</v>
      </c>
      <c r="AA48" s="220">
        <v>71.22</v>
      </c>
    </row>
    <row r="49" spans="2:27" ht="26.25" customHeight="1">
      <c r="B49" s="29">
        <v>45</v>
      </c>
      <c r="C49" s="135">
        <v>1601360119</v>
      </c>
      <c r="D49" s="130" t="s">
        <v>285</v>
      </c>
      <c r="E49" s="137">
        <v>30</v>
      </c>
      <c r="F49" s="24">
        <v>20</v>
      </c>
      <c r="G49" s="26">
        <v>60</v>
      </c>
      <c r="H49" s="22">
        <v>22</v>
      </c>
      <c r="I49" s="24">
        <v>20</v>
      </c>
      <c r="J49" s="26">
        <v>60</v>
      </c>
      <c r="K49" s="22">
        <v>42</v>
      </c>
      <c r="L49" s="24">
        <v>22</v>
      </c>
      <c r="M49" s="26">
        <v>55</v>
      </c>
      <c r="N49" s="22">
        <v>23</v>
      </c>
      <c r="O49" s="24">
        <v>24</v>
      </c>
      <c r="P49" s="26">
        <v>60</v>
      </c>
      <c r="Q49" s="22">
        <v>42</v>
      </c>
      <c r="R49" s="24">
        <v>21</v>
      </c>
      <c r="S49" s="26">
        <v>39</v>
      </c>
      <c r="T49" s="24">
        <v>22</v>
      </c>
      <c r="U49" s="25">
        <v>48</v>
      </c>
      <c r="V49" s="25">
        <v>22</v>
      </c>
      <c r="W49" s="25">
        <f t="shared" si="3"/>
        <v>632</v>
      </c>
      <c r="X49" s="25">
        <f t="shared" si="2"/>
        <v>70.22</v>
      </c>
      <c r="Y49" s="108" t="s">
        <v>10</v>
      </c>
      <c r="Z49" s="220">
        <v>658</v>
      </c>
      <c r="AA49" s="220">
        <v>73.11</v>
      </c>
    </row>
    <row r="50" spans="2:27" ht="26.25" customHeight="1">
      <c r="B50" s="22">
        <v>46</v>
      </c>
      <c r="C50" s="135">
        <v>1601360120</v>
      </c>
      <c r="D50" s="130" t="s">
        <v>286</v>
      </c>
      <c r="E50" s="137">
        <v>23</v>
      </c>
      <c r="F50" s="24">
        <v>20</v>
      </c>
      <c r="G50" s="26">
        <v>52</v>
      </c>
      <c r="H50" s="22">
        <v>20</v>
      </c>
      <c r="I50" s="24">
        <v>19</v>
      </c>
      <c r="J50" s="26">
        <v>64</v>
      </c>
      <c r="K50" s="22">
        <v>38</v>
      </c>
      <c r="L50" s="24">
        <v>19</v>
      </c>
      <c r="M50" s="26">
        <v>59</v>
      </c>
      <c r="N50" s="22">
        <v>21</v>
      </c>
      <c r="O50" s="24">
        <v>23</v>
      </c>
      <c r="P50" s="26">
        <v>41</v>
      </c>
      <c r="Q50" s="22">
        <v>38</v>
      </c>
      <c r="R50" s="24">
        <v>15</v>
      </c>
      <c r="S50" s="26">
        <v>38</v>
      </c>
      <c r="T50" s="24">
        <v>20</v>
      </c>
      <c r="U50" s="25">
        <v>40</v>
      </c>
      <c r="V50" s="25">
        <v>21</v>
      </c>
      <c r="W50" s="25">
        <f t="shared" si="3"/>
        <v>571</v>
      </c>
      <c r="X50" s="25">
        <f t="shared" si="2"/>
        <v>63.44</v>
      </c>
      <c r="Y50" s="108" t="s">
        <v>13</v>
      </c>
      <c r="Z50" s="220">
        <v>614</v>
      </c>
      <c r="AA50" s="220">
        <v>68.22</v>
      </c>
    </row>
    <row r="51" spans="2:27" ht="26.25" customHeight="1">
      <c r="B51" s="29">
        <v>47</v>
      </c>
      <c r="C51" s="135">
        <v>1601360121</v>
      </c>
      <c r="D51" s="131" t="s">
        <v>287</v>
      </c>
      <c r="E51" s="137">
        <v>33</v>
      </c>
      <c r="F51" s="24">
        <v>22</v>
      </c>
      <c r="G51" s="26">
        <v>58</v>
      </c>
      <c r="H51" s="22">
        <v>20</v>
      </c>
      <c r="I51" s="24">
        <v>19</v>
      </c>
      <c r="J51" s="26">
        <v>70</v>
      </c>
      <c r="K51" s="22">
        <v>41</v>
      </c>
      <c r="L51" s="24">
        <v>21</v>
      </c>
      <c r="M51" s="26">
        <v>63</v>
      </c>
      <c r="N51" s="22">
        <v>21</v>
      </c>
      <c r="O51" s="24">
        <v>24</v>
      </c>
      <c r="P51" s="26">
        <v>63</v>
      </c>
      <c r="Q51" s="22">
        <v>41</v>
      </c>
      <c r="R51" s="24">
        <v>17</v>
      </c>
      <c r="S51" s="26">
        <v>38</v>
      </c>
      <c r="T51" s="24">
        <v>22</v>
      </c>
      <c r="U51" s="25">
        <v>44</v>
      </c>
      <c r="V51" s="25">
        <v>24</v>
      </c>
      <c r="W51" s="25">
        <f t="shared" si="3"/>
        <v>641</v>
      </c>
      <c r="X51" s="25">
        <f t="shared" si="2"/>
        <v>71.22</v>
      </c>
      <c r="Y51" s="108" t="s">
        <v>51</v>
      </c>
      <c r="Z51" s="220">
        <v>745</v>
      </c>
      <c r="AA51" s="220">
        <v>82.78</v>
      </c>
    </row>
    <row r="52" spans="2:27" ht="26.25" customHeight="1">
      <c r="B52" s="22">
        <v>48</v>
      </c>
      <c r="C52" s="135">
        <v>1601360122</v>
      </c>
      <c r="D52" s="130" t="s">
        <v>288</v>
      </c>
      <c r="E52" s="137">
        <v>27</v>
      </c>
      <c r="F52" s="24">
        <v>21</v>
      </c>
      <c r="G52" s="26">
        <v>75</v>
      </c>
      <c r="H52" s="22">
        <v>19</v>
      </c>
      <c r="I52" s="24">
        <v>20</v>
      </c>
      <c r="J52" s="26">
        <v>79</v>
      </c>
      <c r="K52" s="22">
        <v>38</v>
      </c>
      <c r="L52" s="24">
        <v>20</v>
      </c>
      <c r="M52" s="26">
        <v>64</v>
      </c>
      <c r="N52" s="22">
        <v>21</v>
      </c>
      <c r="O52" s="24">
        <v>23</v>
      </c>
      <c r="P52" s="26">
        <v>74</v>
      </c>
      <c r="Q52" s="22">
        <v>38</v>
      </c>
      <c r="R52" s="24">
        <v>15</v>
      </c>
      <c r="S52" s="26">
        <v>37</v>
      </c>
      <c r="T52" s="24">
        <v>20</v>
      </c>
      <c r="U52" s="25">
        <v>44</v>
      </c>
      <c r="V52" s="25">
        <v>23</v>
      </c>
      <c r="W52" s="25">
        <f t="shared" si="3"/>
        <v>658</v>
      </c>
      <c r="X52" s="25">
        <f t="shared" si="2"/>
        <v>73.11</v>
      </c>
      <c r="Y52" s="108" t="s">
        <v>10</v>
      </c>
      <c r="Z52" s="220">
        <v>540</v>
      </c>
      <c r="AA52" s="220">
        <v>60</v>
      </c>
    </row>
    <row r="53" spans="2:27" ht="26.25" customHeight="1">
      <c r="B53" s="29">
        <v>49</v>
      </c>
      <c r="C53" s="135">
        <v>1601360124</v>
      </c>
      <c r="D53" s="130" t="s">
        <v>289</v>
      </c>
      <c r="E53" s="137">
        <v>32</v>
      </c>
      <c r="F53" s="24">
        <v>21</v>
      </c>
      <c r="G53" s="26">
        <v>52</v>
      </c>
      <c r="H53" s="22">
        <v>19</v>
      </c>
      <c r="I53" s="24">
        <v>20</v>
      </c>
      <c r="J53" s="26">
        <v>75</v>
      </c>
      <c r="K53" s="22">
        <v>38</v>
      </c>
      <c r="L53" s="24">
        <v>18</v>
      </c>
      <c r="M53" s="26">
        <v>66</v>
      </c>
      <c r="N53" s="22">
        <v>21</v>
      </c>
      <c r="O53" s="24">
        <v>23</v>
      </c>
      <c r="P53" s="26">
        <v>54</v>
      </c>
      <c r="Q53" s="22">
        <v>38</v>
      </c>
      <c r="R53" s="24">
        <v>16</v>
      </c>
      <c r="S53" s="26">
        <v>38</v>
      </c>
      <c r="T53" s="24">
        <v>20</v>
      </c>
      <c r="U53" s="25">
        <v>40</v>
      </c>
      <c r="V53" s="25">
        <v>23</v>
      </c>
      <c r="W53" s="25">
        <f t="shared" si="3"/>
        <v>614</v>
      </c>
      <c r="X53" s="25">
        <f t="shared" si="2"/>
        <v>68.22</v>
      </c>
      <c r="Y53" s="108" t="s">
        <v>10</v>
      </c>
      <c r="Z53" s="220">
        <v>657</v>
      </c>
      <c r="AA53" s="220">
        <v>73</v>
      </c>
    </row>
    <row r="54" spans="2:27" ht="26.25" customHeight="1">
      <c r="B54" s="22">
        <v>50</v>
      </c>
      <c r="C54" s="135">
        <v>1601360126</v>
      </c>
      <c r="D54" s="130" t="s">
        <v>290</v>
      </c>
      <c r="E54" s="137">
        <v>33</v>
      </c>
      <c r="F54" s="24">
        <v>23</v>
      </c>
      <c r="G54" s="26">
        <v>69</v>
      </c>
      <c r="H54" s="22">
        <v>21</v>
      </c>
      <c r="I54" s="24">
        <v>20</v>
      </c>
      <c r="J54" s="26">
        <v>77</v>
      </c>
      <c r="K54" s="22">
        <v>47</v>
      </c>
      <c r="L54" s="24">
        <v>22</v>
      </c>
      <c r="M54" s="26">
        <v>94</v>
      </c>
      <c r="N54" s="22">
        <v>20</v>
      </c>
      <c r="O54" s="24">
        <v>23</v>
      </c>
      <c r="P54" s="26">
        <v>77</v>
      </c>
      <c r="Q54" s="22">
        <v>48</v>
      </c>
      <c r="R54" s="24">
        <v>24</v>
      </c>
      <c r="S54" s="26">
        <v>43</v>
      </c>
      <c r="T54" s="24">
        <v>20</v>
      </c>
      <c r="U54" s="25">
        <v>49</v>
      </c>
      <c r="V54" s="25">
        <v>35</v>
      </c>
      <c r="W54" s="25">
        <f t="shared" si="3"/>
        <v>745</v>
      </c>
      <c r="X54" s="25">
        <f t="shared" si="2"/>
        <v>82.78</v>
      </c>
      <c r="Y54" s="108" t="s">
        <v>51</v>
      </c>
      <c r="Z54" s="220">
        <v>622</v>
      </c>
      <c r="AA54" s="220">
        <v>69.11</v>
      </c>
    </row>
    <row r="55" spans="2:27" ht="26.25" customHeight="1">
      <c r="B55" s="29">
        <v>51</v>
      </c>
      <c r="C55" s="135">
        <v>1601360169</v>
      </c>
      <c r="D55" s="130" t="s">
        <v>302</v>
      </c>
      <c r="E55" s="137">
        <v>26</v>
      </c>
      <c r="F55" s="24">
        <v>21</v>
      </c>
      <c r="G55" s="26">
        <v>44</v>
      </c>
      <c r="H55" s="22">
        <v>20</v>
      </c>
      <c r="I55" s="24">
        <v>20</v>
      </c>
      <c r="J55" s="26">
        <v>68</v>
      </c>
      <c r="K55" s="22">
        <v>38</v>
      </c>
      <c r="L55" s="24">
        <v>21</v>
      </c>
      <c r="M55" s="26">
        <v>66</v>
      </c>
      <c r="N55" s="22">
        <v>22</v>
      </c>
      <c r="O55" s="24">
        <v>23</v>
      </c>
      <c r="P55" s="26">
        <v>40</v>
      </c>
      <c r="Q55" s="22">
        <v>38</v>
      </c>
      <c r="R55" s="24">
        <v>16</v>
      </c>
      <c r="S55" s="26">
        <v>39</v>
      </c>
      <c r="T55" s="24">
        <v>20</v>
      </c>
      <c r="U55" s="25">
        <v>45</v>
      </c>
      <c r="V55" s="25">
        <v>22</v>
      </c>
      <c r="W55" s="25">
        <f t="shared" si="3"/>
        <v>589</v>
      </c>
      <c r="X55" s="25">
        <f t="shared" si="2"/>
        <v>65.44</v>
      </c>
      <c r="Y55" s="108" t="s">
        <v>10</v>
      </c>
      <c r="Z55" s="220">
        <v>706</v>
      </c>
      <c r="AA55" s="220">
        <v>78.44</v>
      </c>
    </row>
    <row r="56" spans="2:27" ht="26.25" customHeight="1">
      <c r="B56" s="22">
        <v>52</v>
      </c>
      <c r="C56" s="135">
        <v>1601360005</v>
      </c>
      <c r="D56" s="130" t="s">
        <v>246</v>
      </c>
      <c r="E56" s="137">
        <v>20</v>
      </c>
      <c r="F56" s="24">
        <v>21</v>
      </c>
      <c r="G56" s="26">
        <v>59</v>
      </c>
      <c r="H56" s="22">
        <v>21</v>
      </c>
      <c r="I56" s="24">
        <v>20</v>
      </c>
      <c r="J56" s="26">
        <v>71</v>
      </c>
      <c r="K56" s="22">
        <v>38</v>
      </c>
      <c r="L56" s="24">
        <v>20</v>
      </c>
      <c r="M56" s="26">
        <v>50</v>
      </c>
      <c r="N56" s="22">
        <v>21</v>
      </c>
      <c r="O56" s="24">
        <v>23</v>
      </c>
      <c r="P56" s="26">
        <v>59</v>
      </c>
      <c r="Q56" s="22">
        <v>35</v>
      </c>
      <c r="R56" s="24">
        <v>15</v>
      </c>
      <c r="S56" s="26">
        <v>35</v>
      </c>
      <c r="T56" s="24">
        <v>19</v>
      </c>
      <c r="U56" s="25">
        <v>44</v>
      </c>
      <c r="V56" s="25">
        <v>21</v>
      </c>
      <c r="W56" s="25">
        <f t="shared" si="3"/>
        <v>592</v>
      </c>
      <c r="X56" s="25">
        <f t="shared" si="2"/>
        <v>65.78</v>
      </c>
      <c r="Y56" s="108" t="s">
        <v>10</v>
      </c>
      <c r="Z56" s="220">
        <v>679</v>
      </c>
      <c r="AA56" s="220">
        <v>75.44</v>
      </c>
    </row>
    <row r="57" spans="2:27" ht="26.25" customHeight="1">
      <c r="B57" s="29">
        <v>53</v>
      </c>
      <c r="C57" s="135">
        <v>1601360128</v>
      </c>
      <c r="D57" s="130" t="s">
        <v>291</v>
      </c>
      <c r="E57" s="137">
        <v>25</v>
      </c>
      <c r="F57" s="24">
        <v>20</v>
      </c>
      <c r="G57" s="26">
        <v>40</v>
      </c>
      <c r="H57" s="22">
        <v>21</v>
      </c>
      <c r="I57" s="24">
        <v>22</v>
      </c>
      <c r="J57" s="26">
        <v>58</v>
      </c>
      <c r="K57" s="22">
        <v>41</v>
      </c>
      <c r="L57" s="24">
        <v>20</v>
      </c>
      <c r="M57" s="26">
        <v>34</v>
      </c>
      <c r="N57" s="22">
        <v>20</v>
      </c>
      <c r="O57" s="24">
        <v>23</v>
      </c>
      <c r="P57" s="26">
        <v>42</v>
      </c>
      <c r="Q57" s="22">
        <v>41</v>
      </c>
      <c r="R57" s="24">
        <v>17</v>
      </c>
      <c r="S57" s="26">
        <v>32</v>
      </c>
      <c r="T57" s="24">
        <v>19</v>
      </c>
      <c r="U57" s="25">
        <v>45</v>
      </c>
      <c r="V57" s="25">
        <v>20</v>
      </c>
      <c r="W57" s="25">
        <f t="shared" si="3"/>
        <v>540</v>
      </c>
      <c r="X57" s="25">
        <f t="shared" si="2"/>
        <v>60</v>
      </c>
      <c r="Y57" s="108" t="s">
        <v>10</v>
      </c>
      <c r="Z57" s="220">
        <v>690</v>
      </c>
      <c r="AA57" s="220">
        <v>76.67</v>
      </c>
    </row>
    <row r="58" spans="2:27" ht="26.25" customHeight="1">
      <c r="B58" s="22">
        <v>54</v>
      </c>
      <c r="C58" s="135">
        <v>1601360129</v>
      </c>
      <c r="D58" s="130" t="s">
        <v>292</v>
      </c>
      <c r="E58" s="137">
        <v>34</v>
      </c>
      <c r="F58" s="24">
        <v>22</v>
      </c>
      <c r="G58" s="26">
        <v>65</v>
      </c>
      <c r="H58" s="22">
        <v>22</v>
      </c>
      <c r="I58" s="24">
        <v>20</v>
      </c>
      <c r="J58" s="26">
        <v>65</v>
      </c>
      <c r="K58" s="22">
        <v>43</v>
      </c>
      <c r="L58" s="24">
        <v>22</v>
      </c>
      <c r="M58" s="26">
        <v>67</v>
      </c>
      <c r="N58" s="22">
        <v>21</v>
      </c>
      <c r="O58" s="24">
        <v>23</v>
      </c>
      <c r="P58" s="26">
        <v>62</v>
      </c>
      <c r="Q58" s="22">
        <v>43</v>
      </c>
      <c r="R58" s="24">
        <v>19</v>
      </c>
      <c r="S58" s="26">
        <v>39</v>
      </c>
      <c r="T58" s="24">
        <v>18</v>
      </c>
      <c r="U58" s="25">
        <v>44</v>
      </c>
      <c r="V58" s="25">
        <v>28</v>
      </c>
      <c r="W58" s="25">
        <f t="shared" si="3"/>
        <v>657</v>
      </c>
      <c r="X58" s="25">
        <f t="shared" si="2"/>
        <v>73</v>
      </c>
      <c r="Y58" s="108" t="s">
        <v>10</v>
      </c>
      <c r="Z58" s="220">
        <v>625</v>
      </c>
      <c r="AA58" s="220">
        <v>69.44</v>
      </c>
    </row>
    <row r="59" spans="2:27" ht="26.25" customHeight="1">
      <c r="B59" s="29">
        <v>55</v>
      </c>
      <c r="C59" s="135">
        <v>1601360172</v>
      </c>
      <c r="D59" s="130" t="s">
        <v>303</v>
      </c>
      <c r="E59" s="137">
        <v>28</v>
      </c>
      <c r="F59" s="24">
        <v>21</v>
      </c>
      <c r="G59" s="26">
        <v>61</v>
      </c>
      <c r="H59" s="22">
        <v>20</v>
      </c>
      <c r="I59" s="24">
        <v>20</v>
      </c>
      <c r="J59" s="26">
        <v>65</v>
      </c>
      <c r="K59" s="22">
        <v>45</v>
      </c>
      <c r="L59" s="24">
        <v>22</v>
      </c>
      <c r="M59" s="26">
        <v>63</v>
      </c>
      <c r="N59" s="22">
        <v>21</v>
      </c>
      <c r="O59" s="24">
        <v>24</v>
      </c>
      <c r="P59" s="26">
        <v>63</v>
      </c>
      <c r="Q59" s="22">
        <v>45</v>
      </c>
      <c r="R59" s="24">
        <v>23</v>
      </c>
      <c r="S59" s="26">
        <v>40</v>
      </c>
      <c r="T59" s="24">
        <v>22</v>
      </c>
      <c r="U59" s="25">
        <v>45</v>
      </c>
      <c r="V59" s="25">
        <v>29</v>
      </c>
      <c r="W59" s="25">
        <f t="shared" si="3"/>
        <v>657</v>
      </c>
      <c r="X59" s="25">
        <f t="shared" si="2"/>
        <v>73</v>
      </c>
      <c r="Y59" s="108" t="s">
        <v>10</v>
      </c>
      <c r="Z59" s="220">
        <v>623</v>
      </c>
      <c r="AA59" s="220">
        <v>69.22</v>
      </c>
    </row>
    <row r="60" spans="2:27" ht="23.25" customHeight="1">
      <c r="B60" s="22">
        <v>56</v>
      </c>
      <c r="C60" s="135">
        <v>1601360142</v>
      </c>
      <c r="D60" s="130" t="s">
        <v>300</v>
      </c>
      <c r="E60" s="137">
        <v>22</v>
      </c>
      <c r="F60" s="24">
        <v>19</v>
      </c>
      <c r="G60" s="26">
        <v>71</v>
      </c>
      <c r="H60" s="22">
        <v>21</v>
      </c>
      <c r="I60" s="24">
        <v>20</v>
      </c>
      <c r="J60" s="26">
        <v>81</v>
      </c>
      <c r="K60" s="22">
        <v>42</v>
      </c>
      <c r="L60" s="24">
        <v>22</v>
      </c>
      <c r="M60" s="26">
        <v>85</v>
      </c>
      <c r="N60" s="22">
        <v>20</v>
      </c>
      <c r="O60" s="24">
        <v>23</v>
      </c>
      <c r="P60" s="26">
        <v>75</v>
      </c>
      <c r="Q60" s="22">
        <v>42</v>
      </c>
      <c r="R60" s="24">
        <v>14</v>
      </c>
      <c r="S60" s="26">
        <v>40</v>
      </c>
      <c r="T60" s="24">
        <v>20</v>
      </c>
      <c r="U60" s="25">
        <v>48</v>
      </c>
      <c r="V60" s="25">
        <v>31</v>
      </c>
      <c r="W60" s="25">
        <f t="shared" si="3"/>
        <v>696</v>
      </c>
      <c r="X60" s="25">
        <f t="shared" si="2"/>
        <v>77.33</v>
      </c>
      <c r="Y60" s="108" t="s">
        <v>10</v>
      </c>
      <c r="Z60" s="220">
        <v>711</v>
      </c>
      <c r="AA60" s="220">
        <v>79</v>
      </c>
    </row>
    <row r="61" spans="2:27" ht="32.25" customHeight="1">
      <c r="B61" s="29">
        <v>57</v>
      </c>
      <c r="C61" s="135">
        <v>1601360031</v>
      </c>
      <c r="D61" s="130" t="s">
        <v>257</v>
      </c>
      <c r="E61" s="137">
        <v>34</v>
      </c>
      <c r="F61" s="24">
        <v>24</v>
      </c>
      <c r="G61" s="26">
        <v>72</v>
      </c>
      <c r="H61" s="22">
        <v>22</v>
      </c>
      <c r="I61" s="24">
        <v>22</v>
      </c>
      <c r="J61" s="26">
        <v>80</v>
      </c>
      <c r="K61" s="22">
        <v>48</v>
      </c>
      <c r="L61" s="24">
        <v>23</v>
      </c>
      <c r="M61" s="26">
        <v>88</v>
      </c>
      <c r="N61" s="22">
        <v>24</v>
      </c>
      <c r="O61" s="24">
        <v>25</v>
      </c>
      <c r="P61" s="26">
        <v>81</v>
      </c>
      <c r="Q61" s="22">
        <v>47</v>
      </c>
      <c r="R61" s="24">
        <v>24</v>
      </c>
      <c r="S61" s="26">
        <v>42</v>
      </c>
      <c r="T61" s="24">
        <v>21</v>
      </c>
      <c r="U61" s="25">
        <v>49</v>
      </c>
      <c r="V61" s="25">
        <v>31</v>
      </c>
      <c r="W61" s="25">
        <f t="shared" si="3"/>
        <v>757</v>
      </c>
      <c r="X61" s="25">
        <f t="shared" si="2"/>
        <v>84.11</v>
      </c>
      <c r="Y61" s="108" t="s">
        <v>51</v>
      </c>
      <c r="Z61" s="220">
        <v>696</v>
      </c>
      <c r="AA61" s="220">
        <v>77.33</v>
      </c>
    </row>
    <row r="62" spans="2:27" ht="26.25" customHeight="1">
      <c r="B62" s="22">
        <v>58</v>
      </c>
      <c r="C62" s="135">
        <v>1601360131</v>
      </c>
      <c r="D62" s="130" t="s">
        <v>293</v>
      </c>
      <c r="E62" s="137">
        <v>20</v>
      </c>
      <c r="F62" s="24">
        <v>22</v>
      </c>
      <c r="G62" s="26">
        <v>52</v>
      </c>
      <c r="H62" s="22">
        <v>21</v>
      </c>
      <c r="I62" s="24">
        <v>20</v>
      </c>
      <c r="J62" s="26">
        <v>79</v>
      </c>
      <c r="K62" s="22">
        <v>43</v>
      </c>
      <c r="L62" s="24">
        <v>21</v>
      </c>
      <c r="M62" s="26">
        <v>50</v>
      </c>
      <c r="N62" s="22">
        <v>22</v>
      </c>
      <c r="O62" s="24">
        <v>23</v>
      </c>
      <c r="P62" s="26">
        <v>55</v>
      </c>
      <c r="Q62" s="22">
        <v>43</v>
      </c>
      <c r="R62" s="24">
        <v>15</v>
      </c>
      <c r="S62" s="26">
        <v>39</v>
      </c>
      <c r="T62" s="24">
        <v>20</v>
      </c>
      <c r="U62" s="25">
        <v>47</v>
      </c>
      <c r="V62" s="25">
        <v>30</v>
      </c>
      <c r="W62" s="25">
        <f t="shared" si="3"/>
        <v>622</v>
      </c>
      <c r="X62" s="25">
        <f t="shared" si="2"/>
        <v>69.11</v>
      </c>
      <c r="Y62" s="108" t="s">
        <v>9</v>
      </c>
      <c r="Z62" s="220">
        <v>722</v>
      </c>
      <c r="AA62" s="220">
        <v>80.22</v>
      </c>
    </row>
    <row r="63" spans="2:27" ht="26.25" customHeight="1">
      <c r="B63" s="29">
        <v>59</v>
      </c>
      <c r="C63" s="135">
        <v>1601360133</v>
      </c>
      <c r="D63" s="130" t="s">
        <v>294</v>
      </c>
      <c r="E63" s="137">
        <v>39</v>
      </c>
      <c r="F63" s="24">
        <v>23</v>
      </c>
      <c r="G63" s="26">
        <v>71</v>
      </c>
      <c r="H63" s="22">
        <v>20</v>
      </c>
      <c r="I63" s="24">
        <v>20</v>
      </c>
      <c r="J63" s="26">
        <v>72</v>
      </c>
      <c r="K63" s="22">
        <v>41</v>
      </c>
      <c r="L63" s="24">
        <v>21</v>
      </c>
      <c r="M63" s="26">
        <v>79</v>
      </c>
      <c r="N63" s="22">
        <v>22</v>
      </c>
      <c r="O63" s="24">
        <v>23</v>
      </c>
      <c r="P63" s="26">
        <v>71</v>
      </c>
      <c r="Q63" s="22">
        <v>44</v>
      </c>
      <c r="R63" s="24">
        <v>20</v>
      </c>
      <c r="S63" s="26">
        <v>40</v>
      </c>
      <c r="T63" s="24">
        <v>22</v>
      </c>
      <c r="U63" s="25">
        <v>48</v>
      </c>
      <c r="V63" s="25">
        <v>30</v>
      </c>
      <c r="W63" s="25">
        <f t="shared" si="3"/>
        <v>706</v>
      </c>
      <c r="X63" s="25">
        <f t="shared" si="2"/>
        <v>78.44</v>
      </c>
      <c r="Y63" s="108" t="s">
        <v>9</v>
      </c>
      <c r="Z63" s="220">
        <v>589</v>
      </c>
      <c r="AA63" s="220">
        <v>65.44</v>
      </c>
    </row>
    <row r="64" spans="2:27" ht="26.25" customHeight="1">
      <c r="B64" s="22">
        <v>60</v>
      </c>
      <c r="C64" s="135">
        <v>1601360134</v>
      </c>
      <c r="D64" s="130" t="s">
        <v>295</v>
      </c>
      <c r="E64" s="137">
        <v>28</v>
      </c>
      <c r="F64" s="24">
        <v>20</v>
      </c>
      <c r="G64" s="26">
        <v>60</v>
      </c>
      <c r="H64" s="22">
        <v>20</v>
      </c>
      <c r="I64" s="24">
        <v>20</v>
      </c>
      <c r="J64" s="26">
        <v>75</v>
      </c>
      <c r="K64" s="106">
        <v>42</v>
      </c>
      <c r="L64" s="24">
        <v>22</v>
      </c>
      <c r="M64" s="26">
        <v>76</v>
      </c>
      <c r="N64" s="22">
        <v>22</v>
      </c>
      <c r="O64" s="24">
        <v>23</v>
      </c>
      <c r="P64" s="26">
        <v>75</v>
      </c>
      <c r="Q64" s="22">
        <v>44</v>
      </c>
      <c r="R64" s="24">
        <v>22</v>
      </c>
      <c r="S64" s="26">
        <v>40</v>
      </c>
      <c r="T64" s="24">
        <v>20</v>
      </c>
      <c r="U64" s="25">
        <v>43</v>
      </c>
      <c r="V64" s="25">
        <v>27</v>
      </c>
      <c r="W64" s="25">
        <f t="shared" si="3"/>
        <v>679</v>
      </c>
      <c r="X64" s="25">
        <f t="shared" si="2"/>
        <v>75.44</v>
      </c>
      <c r="Y64" s="108" t="s">
        <v>10</v>
      </c>
      <c r="Z64" s="220">
        <v>657</v>
      </c>
      <c r="AA64" s="220">
        <v>73</v>
      </c>
    </row>
    <row r="65" spans="2:27" ht="30.75" customHeight="1">
      <c r="B65" s="29">
        <v>61</v>
      </c>
      <c r="C65" s="135">
        <v>1601360136</v>
      </c>
      <c r="D65" s="130" t="s">
        <v>296</v>
      </c>
      <c r="E65" s="137">
        <v>23</v>
      </c>
      <c r="F65" s="24">
        <v>23</v>
      </c>
      <c r="G65" s="26">
        <v>58</v>
      </c>
      <c r="H65" s="22">
        <v>20</v>
      </c>
      <c r="I65" s="24">
        <v>21</v>
      </c>
      <c r="J65" s="26">
        <v>83</v>
      </c>
      <c r="K65" s="22">
        <v>45</v>
      </c>
      <c r="L65" s="24">
        <v>22</v>
      </c>
      <c r="M65" s="26">
        <v>86</v>
      </c>
      <c r="N65" s="22">
        <v>20</v>
      </c>
      <c r="O65" s="24">
        <v>24</v>
      </c>
      <c r="P65" s="26">
        <v>66</v>
      </c>
      <c r="Q65" s="22">
        <v>45</v>
      </c>
      <c r="R65" s="24">
        <v>21</v>
      </c>
      <c r="S65" s="26">
        <v>40</v>
      </c>
      <c r="T65" s="24">
        <v>20</v>
      </c>
      <c r="U65" s="25">
        <v>45</v>
      </c>
      <c r="V65" s="25">
        <v>28</v>
      </c>
      <c r="W65" s="25">
        <f t="shared" si="3"/>
        <v>690</v>
      </c>
      <c r="X65" s="25">
        <f t="shared" si="2"/>
        <v>76.67</v>
      </c>
      <c r="Y65" s="108" t="s">
        <v>10</v>
      </c>
      <c r="Z65" s="220">
        <v>550</v>
      </c>
      <c r="AA65" s="220">
        <v>61.11</v>
      </c>
    </row>
    <row r="66" spans="2:27" ht="26.25" customHeight="1">
      <c r="B66" s="22">
        <v>63</v>
      </c>
      <c r="C66" s="135">
        <v>1701360286</v>
      </c>
      <c r="D66" s="130" t="s">
        <v>309</v>
      </c>
      <c r="E66" s="137">
        <v>20</v>
      </c>
      <c r="F66" s="139">
        <v>20</v>
      </c>
      <c r="G66" s="137">
        <v>23</v>
      </c>
      <c r="H66" s="96">
        <v>18</v>
      </c>
      <c r="I66" s="139">
        <v>22</v>
      </c>
      <c r="J66" s="137">
        <v>66</v>
      </c>
      <c r="K66" s="96">
        <v>36</v>
      </c>
      <c r="L66" s="139">
        <v>18</v>
      </c>
      <c r="M66" s="137">
        <v>34</v>
      </c>
      <c r="N66" s="96">
        <v>19</v>
      </c>
      <c r="O66" s="139">
        <v>23</v>
      </c>
      <c r="P66" s="137">
        <v>50</v>
      </c>
      <c r="Q66" s="96">
        <v>36</v>
      </c>
      <c r="R66" s="139">
        <v>15</v>
      </c>
      <c r="S66" s="137">
        <v>36</v>
      </c>
      <c r="T66" s="139">
        <v>19</v>
      </c>
      <c r="U66" s="140">
        <v>43</v>
      </c>
      <c r="V66" s="140">
        <v>17</v>
      </c>
      <c r="W66" s="25">
        <f t="shared" si="3"/>
        <v>515</v>
      </c>
      <c r="X66" s="25">
        <f t="shared" si="2"/>
        <v>57.22</v>
      </c>
      <c r="Y66" s="108" t="s">
        <v>52</v>
      </c>
      <c r="Z66" s="220">
        <v>637</v>
      </c>
      <c r="AA66" s="220">
        <v>70.78</v>
      </c>
    </row>
    <row r="67" spans="2:27" ht="26.25" customHeight="1">
      <c r="B67" s="29">
        <v>65</v>
      </c>
      <c r="C67" s="135">
        <v>1701360288</v>
      </c>
      <c r="D67" s="130" t="s">
        <v>311</v>
      </c>
      <c r="E67" s="137">
        <v>20</v>
      </c>
      <c r="F67" s="139">
        <v>22</v>
      </c>
      <c r="G67" s="137">
        <v>46</v>
      </c>
      <c r="H67" s="96">
        <v>19</v>
      </c>
      <c r="I67" s="139">
        <v>22</v>
      </c>
      <c r="J67" s="137">
        <v>48</v>
      </c>
      <c r="K67" s="96">
        <v>40</v>
      </c>
      <c r="L67" s="139">
        <v>19</v>
      </c>
      <c r="M67" s="137">
        <v>65</v>
      </c>
      <c r="N67" s="96">
        <v>19</v>
      </c>
      <c r="O67" s="139">
        <v>23</v>
      </c>
      <c r="P67" s="137">
        <v>57</v>
      </c>
      <c r="Q67" s="96">
        <v>40</v>
      </c>
      <c r="R67" s="139">
        <v>17</v>
      </c>
      <c r="S67" s="137">
        <v>38</v>
      </c>
      <c r="T67" s="139">
        <v>19</v>
      </c>
      <c r="U67" s="140">
        <v>46</v>
      </c>
      <c r="V67" s="140">
        <v>22</v>
      </c>
      <c r="W67" s="25">
        <f t="shared" si="3"/>
        <v>582</v>
      </c>
      <c r="X67" s="25">
        <f t="shared" si="2"/>
        <v>64.67</v>
      </c>
      <c r="Y67" s="108" t="s">
        <v>10</v>
      </c>
      <c r="Z67" s="220">
        <v>465</v>
      </c>
      <c r="AA67" s="220">
        <v>51.67</v>
      </c>
    </row>
    <row r="68" spans="2:27" ht="20.25" customHeight="1">
      <c r="B68" s="22">
        <v>66</v>
      </c>
      <c r="C68" s="135">
        <v>1701360283</v>
      </c>
      <c r="D68" s="130" t="s">
        <v>306</v>
      </c>
      <c r="E68" s="137">
        <v>21</v>
      </c>
      <c r="F68" s="24">
        <v>23</v>
      </c>
      <c r="G68" s="26">
        <v>0</v>
      </c>
      <c r="H68" s="22">
        <v>18</v>
      </c>
      <c r="I68" s="24">
        <v>20</v>
      </c>
      <c r="J68" s="26">
        <v>27</v>
      </c>
      <c r="K68" s="22">
        <v>43</v>
      </c>
      <c r="L68" s="24">
        <v>20</v>
      </c>
      <c r="M68" s="26">
        <v>10</v>
      </c>
      <c r="N68" s="22">
        <v>22</v>
      </c>
      <c r="O68" s="24">
        <v>23</v>
      </c>
      <c r="P68" s="26">
        <v>64</v>
      </c>
      <c r="Q68" s="22">
        <v>43</v>
      </c>
      <c r="R68" s="24">
        <v>14</v>
      </c>
      <c r="S68" s="26">
        <v>34</v>
      </c>
      <c r="T68" s="24">
        <v>21</v>
      </c>
      <c r="U68" s="25">
        <v>44</v>
      </c>
      <c r="V68" s="25">
        <v>18</v>
      </c>
      <c r="W68" s="25">
        <f t="shared" si="3"/>
        <v>465</v>
      </c>
      <c r="X68" s="25">
        <f t="shared" si="2"/>
        <v>51.67</v>
      </c>
      <c r="Y68" s="108" t="s">
        <v>10</v>
      </c>
      <c r="Z68" s="220">
        <v>400</v>
      </c>
      <c r="AA68" s="220">
        <v>44.44</v>
      </c>
    </row>
    <row r="69" spans="2:27" ht="26.25" customHeight="1">
      <c r="B69" s="29">
        <v>67</v>
      </c>
      <c r="C69" s="135">
        <v>1701360311</v>
      </c>
      <c r="D69" s="130" t="s">
        <v>313</v>
      </c>
      <c r="E69" s="137">
        <v>33</v>
      </c>
      <c r="F69" s="139">
        <v>23</v>
      </c>
      <c r="G69" s="137">
        <v>63</v>
      </c>
      <c r="H69" s="96">
        <v>20</v>
      </c>
      <c r="I69" s="139">
        <v>21</v>
      </c>
      <c r="J69" s="137">
        <v>71</v>
      </c>
      <c r="K69" s="96">
        <v>44</v>
      </c>
      <c r="L69" s="139">
        <v>23</v>
      </c>
      <c r="M69" s="137">
        <v>74</v>
      </c>
      <c r="N69" s="96">
        <v>19</v>
      </c>
      <c r="O69" s="139">
        <v>23</v>
      </c>
      <c r="P69" s="137">
        <v>70</v>
      </c>
      <c r="Q69" s="96">
        <v>45</v>
      </c>
      <c r="R69" s="139">
        <v>22</v>
      </c>
      <c r="S69" s="137">
        <v>38</v>
      </c>
      <c r="T69" s="139">
        <v>19</v>
      </c>
      <c r="U69" s="140">
        <v>46</v>
      </c>
      <c r="V69" s="140">
        <v>33</v>
      </c>
      <c r="W69" s="25">
        <f t="shared" ref="W69:W100" si="4">SUM(E69:V69)</f>
        <v>687</v>
      </c>
      <c r="X69" s="25">
        <f t="shared" si="2"/>
        <v>76.33</v>
      </c>
      <c r="Y69" s="108" t="s">
        <v>51</v>
      </c>
      <c r="Z69" s="220">
        <v>465</v>
      </c>
      <c r="AA69" s="220">
        <v>51.67</v>
      </c>
    </row>
    <row r="70" spans="2:27" ht="26.25" customHeight="1">
      <c r="B70" s="22">
        <v>68</v>
      </c>
      <c r="C70" s="135">
        <v>1701360285</v>
      </c>
      <c r="D70" s="130" t="s">
        <v>308</v>
      </c>
      <c r="E70" s="137">
        <v>16</v>
      </c>
      <c r="F70" s="139">
        <v>21</v>
      </c>
      <c r="G70" s="137">
        <v>40</v>
      </c>
      <c r="H70" s="96">
        <v>18</v>
      </c>
      <c r="I70" s="139">
        <v>20</v>
      </c>
      <c r="J70" s="137">
        <v>57</v>
      </c>
      <c r="K70" s="96">
        <v>36</v>
      </c>
      <c r="L70" s="139">
        <v>17</v>
      </c>
      <c r="M70" s="137">
        <v>10</v>
      </c>
      <c r="N70" s="96">
        <v>22</v>
      </c>
      <c r="O70" s="139">
        <v>23</v>
      </c>
      <c r="P70" s="137">
        <v>25</v>
      </c>
      <c r="Q70" s="96">
        <v>36</v>
      </c>
      <c r="R70" s="139">
        <v>14</v>
      </c>
      <c r="S70" s="137">
        <v>36</v>
      </c>
      <c r="T70" s="139">
        <v>20</v>
      </c>
      <c r="U70" s="140">
        <v>43</v>
      </c>
      <c r="V70" s="140">
        <v>11</v>
      </c>
      <c r="W70" s="25">
        <f t="shared" si="4"/>
        <v>465</v>
      </c>
      <c r="X70" s="25">
        <f t="shared" si="2"/>
        <v>51.67</v>
      </c>
      <c r="Y70" s="108" t="s">
        <v>51</v>
      </c>
      <c r="Z70" s="220">
        <v>515</v>
      </c>
      <c r="AA70" s="220">
        <v>57.22</v>
      </c>
    </row>
    <row r="71" spans="2:27" ht="26.25" customHeight="1">
      <c r="B71" s="29">
        <v>69</v>
      </c>
      <c r="C71" s="135">
        <v>1701360289</v>
      </c>
      <c r="D71" s="130" t="s">
        <v>312</v>
      </c>
      <c r="E71" s="137">
        <v>34</v>
      </c>
      <c r="F71" s="139">
        <v>22</v>
      </c>
      <c r="G71" s="137">
        <v>41</v>
      </c>
      <c r="H71" s="96">
        <v>18</v>
      </c>
      <c r="I71" s="139">
        <v>20</v>
      </c>
      <c r="J71" s="137">
        <v>66</v>
      </c>
      <c r="K71" s="96">
        <v>35</v>
      </c>
      <c r="L71" s="139">
        <v>19</v>
      </c>
      <c r="M71" s="137">
        <v>40</v>
      </c>
      <c r="N71" s="96">
        <v>19</v>
      </c>
      <c r="O71" s="139">
        <v>23</v>
      </c>
      <c r="P71" s="137">
        <v>15</v>
      </c>
      <c r="Q71" s="96">
        <v>35</v>
      </c>
      <c r="R71" s="139">
        <v>15</v>
      </c>
      <c r="S71" s="137">
        <v>36</v>
      </c>
      <c r="T71" s="139">
        <v>19</v>
      </c>
      <c r="U71" s="140">
        <v>44</v>
      </c>
      <c r="V71" s="140">
        <v>19</v>
      </c>
      <c r="W71" s="25">
        <f t="shared" si="4"/>
        <v>520</v>
      </c>
      <c r="X71" s="25">
        <f t="shared" si="2"/>
        <v>57.78</v>
      </c>
      <c r="Y71" s="108" t="s">
        <v>10</v>
      </c>
      <c r="Z71" s="220">
        <v>479</v>
      </c>
      <c r="AA71" s="220">
        <v>53.22</v>
      </c>
    </row>
    <row r="72" spans="2:27" ht="26.25" customHeight="1">
      <c r="B72" s="22">
        <v>70</v>
      </c>
      <c r="C72" s="135">
        <v>1701360287</v>
      </c>
      <c r="D72" s="130" t="s">
        <v>310</v>
      </c>
      <c r="E72" s="137">
        <v>27</v>
      </c>
      <c r="F72" s="139">
        <v>15</v>
      </c>
      <c r="G72" s="137">
        <v>50</v>
      </c>
      <c r="H72" s="96">
        <v>19</v>
      </c>
      <c r="I72" s="139">
        <v>18</v>
      </c>
      <c r="J72" s="137">
        <v>51</v>
      </c>
      <c r="K72" s="96">
        <v>35</v>
      </c>
      <c r="L72" s="139">
        <v>16</v>
      </c>
      <c r="M72" s="137">
        <v>7</v>
      </c>
      <c r="N72" s="96">
        <v>19</v>
      </c>
      <c r="O72" s="139">
        <v>21</v>
      </c>
      <c r="P72" s="137">
        <v>42</v>
      </c>
      <c r="Q72" s="96">
        <v>35</v>
      </c>
      <c r="R72" s="139">
        <v>14</v>
      </c>
      <c r="S72" s="137">
        <v>36</v>
      </c>
      <c r="T72" s="139">
        <v>19</v>
      </c>
      <c r="U72" s="140">
        <v>42</v>
      </c>
      <c r="V72" s="140">
        <v>13</v>
      </c>
      <c r="W72" s="25">
        <f t="shared" si="4"/>
        <v>479</v>
      </c>
      <c r="X72" s="25">
        <f t="shared" si="2"/>
        <v>53.22</v>
      </c>
      <c r="Y72" s="108" t="s">
        <v>51</v>
      </c>
      <c r="Z72" s="220">
        <v>582</v>
      </c>
      <c r="AA72" s="220">
        <v>64.67</v>
      </c>
    </row>
    <row r="73" spans="2:27" ht="26.25" customHeight="1">
      <c r="B73" s="29">
        <v>71</v>
      </c>
      <c r="C73" s="135">
        <v>1701360284</v>
      </c>
      <c r="D73" s="130" t="s">
        <v>307</v>
      </c>
      <c r="E73" s="136">
        <v>20</v>
      </c>
      <c r="F73" s="30">
        <v>19</v>
      </c>
      <c r="G73" s="28">
        <v>21</v>
      </c>
      <c r="H73" s="29">
        <v>18</v>
      </c>
      <c r="I73" s="30">
        <v>18</v>
      </c>
      <c r="J73" s="28">
        <v>53</v>
      </c>
      <c r="K73" s="29">
        <v>32</v>
      </c>
      <c r="L73" s="30">
        <v>16</v>
      </c>
      <c r="M73" s="28">
        <v>10</v>
      </c>
      <c r="N73" s="29">
        <v>21</v>
      </c>
      <c r="O73" s="30">
        <v>22</v>
      </c>
      <c r="P73" s="28">
        <v>11</v>
      </c>
      <c r="Q73" s="29">
        <v>32</v>
      </c>
      <c r="R73" s="30">
        <v>14</v>
      </c>
      <c r="S73" s="28">
        <v>34</v>
      </c>
      <c r="T73" s="30">
        <v>19</v>
      </c>
      <c r="U73" s="27">
        <v>33</v>
      </c>
      <c r="V73" s="27">
        <v>7</v>
      </c>
      <c r="W73" s="25">
        <f t="shared" si="4"/>
        <v>400</v>
      </c>
      <c r="X73" s="25">
        <f t="shared" si="2"/>
        <v>44.44</v>
      </c>
      <c r="Y73" s="108" t="s">
        <v>51</v>
      </c>
      <c r="Z73" s="220">
        <v>520</v>
      </c>
      <c r="AA73" s="220">
        <v>57.78</v>
      </c>
    </row>
    <row r="74" spans="2:27" ht="26.25" customHeight="1" thickBot="1">
      <c r="B74" s="22">
        <v>72</v>
      </c>
      <c r="C74" s="141">
        <v>1501360205</v>
      </c>
      <c r="D74" s="130" t="s">
        <v>245</v>
      </c>
      <c r="E74" s="142">
        <v>20</v>
      </c>
      <c r="F74" s="237">
        <v>20</v>
      </c>
      <c r="G74" s="238">
        <v>5</v>
      </c>
      <c r="H74" s="239">
        <v>18</v>
      </c>
      <c r="I74" s="237">
        <v>22</v>
      </c>
      <c r="J74" s="238">
        <v>64</v>
      </c>
      <c r="K74" s="239">
        <v>29</v>
      </c>
      <c r="L74" s="237">
        <v>22</v>
      </c>
      <c r="M74" s="238">
        <v>2</v>
      </c>
      <c r="N74" s="239">
        <v>21</v>
      </c>
      <c r="O74" s="237">
        <v>21</v>
      </c>
      <c r="P74" s="238">
        <v>31</v>
      </c>
      <c r="Q74" s="239">
        <v>28</v>
      </c>
      <c r="R74" s="237">
        <v>19</v>
      </c>
      <c r="S74" s="238">
        <v>32</v>
      </c>
      <c r="T74" s="237">
        <v>20</v>
      </c>
      <c r="U74" s="132">
        <v>44</v>
      </c>
      <c r="V74" s="132">
        <v>28</v>
      </c>
      <c r="W74" s="132">
        <f t="shared" si="4"/>
        <v>446</v>
      </c>
      <c r="X74" s="132">
        <f t="shared" si="2"/>
        <v>49.56</v>
      </c>
      <c r="Y74" s="134" t="s">
        <v>51</v>
      </c>
      <c r="Z74" s="220">
        <v>687</v>
      </c>
      <c r="AA74" s="220">
        <v>76.33</v>
      </c>
    </row>
    <row r="75" spans="2:27" ht="26.25" customHeight="1">
      <c r="B75" s="77"/>
      <c r="C75" s="126"/>
      <c r="D75" s="17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</row>
    <row r="76" spans="2:27" ht="18.75">
      <c r="B76" s="77"/>
      <c r="C76" s="126"/>
      <c r="D76" s="17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</row>
    <row r="77" spans="2:27" ht="18.75">
      <c r="B77" s="77"/>
      <c r="C77" s="126"/>
      <c r="D77" s="17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</row>
    <row r="78" spans="2:27" ht="18.75">
      <c r="B78" s="77"/>
      <c r="C78" s="126"/>
      <c r="D78" s="17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</row>
    <row r="79" spans="2:27" ht="18.75">
      <c r="B79" s="77"/>
      <c r="C79" s="126"/>
      <c r="D79" s="17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</row>
    <row r="80" spans="2:27" ht="18.75">
      <c r="B80" s="77"/>
      <c r="C80" s="126"/>
      <c r="D80" s="17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</row>
    <row r="81" spans="2:25" ht="18.75">
      <c r="B81" s="77"/>
      <c r="C81" s="126"/>
      <c r="D81" s="17"/>
      <c r="E81" s="126"/>
      <c r="F81" s="127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73"/>
    </row>
    <row r="82" spans="2:25">
      <c r="F82" s="126"/>
      <c r="G82" s="126"/>
      <c r="N82" s="126"/>
      <c r="Y82" s="73"/>
    </row>
    <row r="83" spans="2:25">
      <c r="F83" s="126"/>
      <c r="G83" s="126"/>
      <c r="N83" s="126"/>
      <c r="Y83" s="73"/>
    </row>
    <row r="84" spans="2:25">
      <c r="F84" s="126"/>
      <c r="G84" s="126"/>
      <c r="N84" s="126"/>
      <c r="Y84" s="73"/>
    </row>
    <row r="85" spans="2:25">
      <c r="F85" s="126"/>
      <c r="G85" s="126"/>
      <c r="N85" s="126"/>
      <c r="Y85" s="73"/>
    </row>
    <row r="86" spans="2:25">
      <c r="F86" s="126"/>
      <c r="G86" s="126"/>
      <c r="N86" s="126"/>
      <c r="Y86" s="73"/>
    </row>
    <row r="87" spans="2:25">
      <c r="F87" s="126"/>
      <c r="G87" s="126"/>
      <c r="N87" s="126"/>
      <c r="Y87" s="73"/>
    </row>
    <row r="88" spans="2:25">
      <c r="F88" s="126"/>
      <c r="G88" s="126"/>
      <c r="N88" s="126"/>
      <c r="Y88" s="73"/>
    </row>
    <row r="89" spans="2:25">
      <c r="F89" s="126"/>
      <c r="G89" s="126"/>
      <c r="N89" s="126"/>
      <c r="Y89" s="73"/>
    </row>
    <row r="90" spans="2:25">
      <c r="F90" s="126"/>
      <c r="G90" s="126"/>
      <c r="N90" s="126"/>
      <c r="Y90" s="73"/>
    </row>
    <row r="91" spans="2:25">
      <c r="F91" s="126"/>
      <c r="G91" s="126"/>
      <c r="N91" s="126"/>
      <c r="Y91" s="73"/>
    </row>
    <row r="92" spans="2:25">
      <c r="F92" s="126"/>
      <c r="G92" s="126"/>
      <c r="N92" s="126"/>
      <c r="Y92" s="73"/>
    </row>
    <row r="93" spans="2:25">
      <c r="F93" s="126"/>
      <c r="G93" s="126"/>
      <c r="N93" s="126"/>
      <c r="Y93" s="73"/>
    </row>
    <row r="94" spans="2:25">
      <c r="F94" s="126"/>
      <c r="G94" s="126"/>
      <c r="N94" s="126"/>
      <c r="Y94" s="73"/>
    </row>
    <row r="95" spans="2:25">
      <c r="F95" s="126"/>
      <c r="G95" s="126"/>
      <c r="N95" s="126"/>
      <c r="Y95" s="73"/>
    </row>
    <row r="96" spans="2:25">
      <c r="F96" s="126"/>
      <c r="G96" s="126"/>
      <c r="N96" s="126"/>
      <c r="Y96" s="73"/>
    </row>
    <row r="97" spans="2:25">
      <c r="B97" s="73"/>
      <c r="C97" s="73"/>
      <c r="D97" s="73"/>
      <c r="E97" s="73"/>
      <c r="F97" s="126"/>
      <c r="G97" s="126"/>
      <c r="N97" s="126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</row>
    <row r="98" spans="2:25">
      <c r="B98" s="73"/>
      <c r="C98" s="73"/>
      <c r="D98" s="73"/>
      <c r="E98" s="73"/>
      <c r="F98" s="126"/>
      <c r="G98" s="126"/>
      <c r="N98" s="126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</row>
    <row r="99" spans="2:25">
      <c r="B99" s="73"/>
      <c r="C99" s="73"/>
      <c r="D99" s="73"/>
      <c r="E99" s="73"/>
      <c r="F99" s="126"/>
      <c r="G99" s="126"/>
      <c r="N99" s="126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</row>
    <row r="100" spans="2:25">
      <c r="B100" s="73"/>
      <c r="C100" s="73"/>
      <c r="D100" s="73"/>
      <c r="E100" s="73"/>
      <c r="F100" s="126"/>
      <c r="G100" s="126"/>
      <c r="N100" s="126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</row>
    <row r="101" spans="2:25">
      <c r="B101" s="73"/>
      <c r="C101" s="73"/>
      <c r="D101" s="73"/>
      <c r="E101" s="73"/>
      <c r="F101" s="126"/>
      <c r="G101" s="126"/>
      <c r="N101" s="126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</row>
    <row r="102" spans="2:25">
      <c r="B102" s="73"/>
      <c r="C102" s="73"/>
      <c r="D102" s="73"/>
      <c r="E102" s="73"/>
      <c r="F102" s="126"/>
      <c r="G102" s="126"/>
      <c r="N102" s="126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</row>
    <row r="103" spans="2:25">
      <c r="B103" s="73"/>
      <c r="C103" s="73"/>
      <c r="D103" s="73"/>
      <c r="E103" s="73"/>
      <c r="F103" s="126"/>
      <c r="G103" s="126"/>
      <c r="N103" s="126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</row>
    <row r="104" spans="2:25">
      <c r="B104" s="73"/>
      <c r="C104" s="73"/>
      <c r="D104" s="73"/>
      <c r="E104" s="73"/>
      <c r="F104" s="126"/>
      <c r="G104" s="126"/>
      <c r="N104" s="126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</row>
    <row r="105" spans="2:25">
      <c r="B105" s="73"/>
      <c r="C105" s="73"/>
      <c r="D105" s="73"/>
      <c r="E105" s="73"/>
      <c r="F105" s="126"/>
      <c r="G105" s="126"/>
      <c r="N105" s="126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</row>
    <row r="106" spans="2:25">
      <c r="B106" s="73"/>
      <c r="C106" s="73"/>
      <c r="D106" s="73"/>
      <c r="E106" s="73"/>
      <c r="F106" s="126"/>
      <c r="G106" s="126"/>
      <c r="N106" s="126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</row>
    <row r="107" spans="2:25">
      <c r="B107" s="73"/>
      <c r="C107" s="73"/>
      <c r="D107" s="73"/>
      <c r="E107" s="73"/>
      <c r="F107" s="126"/>
      <c r="G107" s="126"/>
      <c r="N107" s="126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</row>
    <row r="108" spans="2:25">
      <c r="B108" s="73"/>
      <c r="C108" s="73"/>
      <c r="D108" s="73"/>
      <c r="E108" s="73"/>
      <c r="F108" s="126"/>
      <c r="G108" s="126"/>
      <c r="N108" s="126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</row>
    <row r="109" spans="2:25">
      <c r="B109" s="73"/>
      <c r="C109" s="73"/>
      <c r="D109" s="73"/>
      <c r="E109" s="73"/>
      <c r="F109" s="126"/>
      <c r="G109" s="126"/>
      <c r="N109" s="126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</row>
    <row r="110" spans="2:25">
      <c r="B110" s="73"/>
      <c r="C110" s="73"/>
      <c r="D110" s="73"/>
      <c r="E110" s="73"/>
      <c r="F110" s="126"/>
      <c r="G110" s="126"/>
      <c r="N110" s="126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</row>
    <row r="111" spans="2:25">
      <c r="B111" s="73"/>
      <c r="C111" s="73"/>
      <c r="D111" s="73"/>
      <c r="E111" s="73"/>
      <c r="F111" s="126"/>
      <c r="G111" s="126"/>
      <c r="N111" s="126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</row>
    <row r="112" spans="2:25">
      <c r="B112" s="73"/>
      <c r="C112" s="73"/>
      <c r="D112" s="73"/>
      <c r="E112" s="73"/>
      <c r="F112" s="126"/>
      <c r="G112" s="126"/>
      <c r="N112" s="126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</row>
    <row r="113" spans="2:25">
      <c r="B113" s="73"/>
      <c r="C113" s="73"/>
      <c r="D113" s="73"/>
      <c r="E113" s="73"/>
      <c r="F113" s="126"/>
      <c r="G113" s="126"/>
      <c r="N113" s="126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</row>
    <row r="114" spans="2:25">
      <c r="B114" s="73"/>
      <c r="C114" s="73"/>
      <c r="D114" s="73"/>
      <c r="E114" s="73"/>
      <c r="F114" s="126"/>
      <c r="G114" s="126"/>
      <c r="N114" s="126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</row>
    <row r="115" spans="2:25">
      <c r="B115" s="73"/>
      <c r="C115" s="73"/>
      <c r="D115" s="73"/>
      <c r="E115" s="73"/>
      <c r="F115" s="126"/>
      <c r="G115" s="126"/>
      <c r="N115" s="126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</row>
    <row r="116" spans="2:25">
      <c r="B116" s="73"/>
      <c r="C116" s="73"/>
      <c r="D116" s="73"/>
      <c r="E116" s="73"/>
      <c r="F116" s="126"/>
      <c r="G116" s="126"/>
      <c r="N116" s="126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</row>
    <row r="117" spans="2:25">
      <c r="B117" s="73"/>
      <c r="C117" s="73"/>
      <c r="D117" s="73"/>
      <c r="E117" s="73"/>
      <c r="F117" s="126"/>
      <c r="G117" s="126"/>
      <c r="N117" s="126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</row>
    <row r="118" spans="2:25">
      <c r="B118" s="73"/>
      <c r="C118" s="73"/>
      <c r="D118" s="73"/>
      <c r="E118" s="73"/>
      <c r="F118" s="126"/>
      <c r="G118" s="126"/>
      <c r="N118" s="126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</row>
    <row r="119" spans="2:25">
      <c r="B119" s="73"/>
      <c r="C119" s="73"/>
      <c r="D119" s="73"/>
      <c r="E119" s="73"/>
      <c r="F119" s="126"/>
      <c r="G119" s="126"/>
      <c r="N119" s="126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</row>
    <row r="120" spans="2:25">
      <c r="B120" s="73"/>
      <c r="C120" s="73"/>
      <c r="D120" s="73"/>
      <c r="E120" s="73"/>
      <c r="F120" s="126"/>
      <c r="G120" s="126"/>
      <c r="N120" s="126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</row>
    <row r="121" spans="2:25">
      <c r="B121" s="73"/>
      <c r="C121" s="73"/>
      <c r="D121" s="73"/>
      <c r="E121" s="73"/>
      <c r="F121" s="126"/>
      <c r="G121" s="126"/>
      <c r="N121" s="126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</row>
    <row r="122" spans="2:25">
      <c r="B122" s="73"/>
      <c r="C122" s="73"/>
      <c r="D122" s="73"/>
      <c r="E122" s="73"/>
      <c r="F122" s="126"/>
      <c r="G122" s="126"/>
      <c r="N122" s="126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</row>
    <row r="123" spans="2:25">
      <c r="B123" s="73"/>
      <c r="C123" s="73"/>
      <c r="D123" s="73"/>
      <c r="E123" s="73"/>
      <c r="F123" s="126"/>
      <c r="G123" s="126"/>
      <c r="N123" s="126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</row>
    <row r="124" spans="2:25">
      <c r="B124" s="73"/>
      <c r="C124" s="73"/>
      <c r="D124" s="73"/>
      <c r="E124" s="73"/>
      <c r="F124" s="126"/>
      <c r="G124" s="126"/>
      <c r="N124" s="126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</row>
    <row r="125" spans="2:25">
      <c r="B125" s="73"/>
      <c r="C125" s="73"/>
      <c r="D125" s="73"/>
      <c r="E125" s="73"/>
      <c r="F125" s="126"/>
      <c r="G125" s="126"/>
      <c r="N125" s="126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</row>
    <row r="126" spans="2:25">
      <c r="B126" s="73"/>
      <c r="C126" s="73"/>
      <c r="D126" s="73"/>
      <c r="E126" s="73"/>
      <c r="F126" s="126"/>
      <c r="G126" s="126"/>
      <c r="N126" s="126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</row>
    <row r="127" spans="2:25">
      <c r="B127" s="73"/>
      <c r="C127" s="73"/>
      <c r="D127" s="73"/>
      <c r="E127" s="73"/>
      <c r="F127" s="126"/>
      <c r="G127" s="126"/>
      <c r="N127" s="126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</row>
    <row r="128" spans="2:25">
      <c r="B128" s="73"/>
      <c r="C128" s="73"/>
      <c r="D128" s="73"/>
      <c r="E128" s="73"/>
      <c r="F128" s="126"/>
      <c r="G128" s="126"/>
      <c r="N128" s="126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</row>
    <row r="129" spans="2:25">
      <c r="B129" s="73"/>
      <c r="C129" s="73"/>
      <c r="D129" s="73"/>
      <c r="E129" s="73"/>
      <c r="F129" s="126"/>
      <c r="G129" s="126"/>
      <c r="N129" s="126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</row>
    <row r="130" spans="2:25">
      <c r="B130" s="73"/>
      <c r="C130" s="73"/>
      <c r="D130" s="73"/>
      <c r="E130" s="73"/>
      <c r="F130" s="126"/>
      <c r="G130" s="126"/>
      <c r="N130" s="126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</row>
    <row r="131" spans="2:25">
      <c r="B131" s="73"/>
      <c r="C131" s="73"/>
      <c r="D131" s="73"/>
      <c r="E131" s="73"/>
      <c r="F131" s="126"/>
      <c r="G131" s="126"/>
      <c r="N131" s="126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</row>
    <row r="132" spans="2:25">
      <c r="B132" s="73"/>
      <c r="C132" s="73"/>
      <c r="D132" s="73"/>
      <c r="E132" s="73"/>
      <c r="F132" s="126"/>
      <c r="G132" s="126"/>
      <c r="N132" s="126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</row>
    <row r="133" spans="2:25">
      <c r="B133" s="73"/>
      <c r="C133" s="73"/>
      <c r="D133" s="73"/>
      <c r="E133" s="73"/>
      <c r="F133" s="126"/>
      <c r="G133" s="126"/>
      <c r="N133" s="126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</row>
    <row r="134" spans="2:25">
      <c r="B134" s="73"/>
      <c r="C134" s="73"/>
      <c r="D134" s="73"/>
      <c r="E134" s="73"/>
      <c r="F134" s="126"/>
      <c r="G134" s="126"/>
      <c r="N134" s="126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</row>
    <row r="135" spans="2:25">
      <c r="B135" s="73"/>
      <c r="C135" s="73"/>
      <c r="D135" s="73"/>
      <c r="E135" s="73"/>
      <c r="F135" s="126"/>
      <c r="G135" s="126"/>
      <c r="N135" s="126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</row>
    <row r="136" spans="2:25">
      <c r="B136" s="73"/>
      <c r="C136" s="73"/>
      <c r="D136" s="73"/>
      <c r="E136" s="73"/>
      <c r="F136" s="126"/>
      <c r="G136" s="126"/>
      <c r="N136" s="126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</row>
    <row r="137" spans="2:25">
      <c r="B137" s="73"/>
      <c r="C137" s="73"/>
      <c r="D137" s="73"/>
      <c r="E137" s="73"/>
      <c r="F137" s="126"/>
      <c r="G137" s="126"/>
      <c r="N137" s="126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</row>
    <row r="138" spans="2:25">
      <c r="B138" s="73"/>
      <c r="C138" s="73"/>
      <c r="D138" s="73"/>
      <c r="E138" s="73"/>
      <c r="F138" s="126"/>
      <c r="G138" s="126"/>
      <c r="N138" s="126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</row>
    <row r="139" spans="2:25">
      <c r="B139" s="73"/>
      <c r="C139" s="73"/>
      <c r="D139" s="73"/>
      <c r="E139" s="73"/>
      <c r="F139" s="126"/>
      <c r="G139" s="126"/>
      <c r="N139" s="126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</row>
    <row r="140" spans="2:25">
      <c r="B140" s="73"/>
      <c r="C140" s="73"/>
      <c r="D140" s="73"/>
      <c r="E140" s="73"/>
      <c r="F140" s="126"/>
      <c r="G140" s="126"/>
      <c r="N140" s="126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</row>
    <row r="141" spans="2:25">
      <c r="B141" s="73"/>
      <c r="C141" s="73"/>
      <c r="D141" s="73"/>
      <c r="E141" s="73"/>
      <c r="F141" s="126"/>
      <c r="G141" s="126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</row>
    <row r="142" spans="2:25">
      <c r="B142" s="73"/>
      <c r="C142" s="73"/>
      <c r="D142" s="73"/>
      <c r="E142" s="73"/>
      <c r="G142" s="126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</row>
  </sheetData>
  <sortState ref="B5:Y74">
    <sortCondition ref="B5:B74"/>
  </sortState>
  <mergeCells count="8">
    <mergeCell ref="B1:Y1"/>
    <mergeCell ref="B2:Y2"/>
    <mergeCell ref="G3:I3"/>
    <mergeCell ref="J3:L3"/>
    <mergeCell ref="S3:T3"/>
    <mergeCell ref="E3:F3"/>
    <mergeCell ref="M3:O3"/>
    <mergeCell ref="P3:R3"/>
  </mergeCells>
  <printOptions horizontalCentered="1" verticalCentered="1"/>
  <pageMargins left="0" right="0" top="0" bottom="0" header="0" footer="0"/>
  <pageSetup paperSize="9" scale="64" orientation="landscape" r:id="rId1"/>
  <rowBreaks count="2" manualBreakCount="2">
    <brk id="28" min="1" max="25" man="1"/>
    <brk id="58" min="1" max="25" man="1"/>
  </rowBreaks>
</worksheet>
</file>

<file path=xl/worksheets/sheet20.xml><?xml version="1.0" encoding="utf-8"?>
<worksheet xmlns="http://schemas.openxmlformats.org/spreadsheetml/2006/main" xmlns:r="http://schemas.openxmlformats.org/officeDocument/2006/relationships">
  <dimension ref="A1:F26"/>
  <sheetViews>
    <sheetView view="pageBreakPreview" zoomScale="60" workbookViewId="0">
      <selection activeCell="E21" sqref="E21"/>
    </sheetView>
  </sheetViews>
  <sheetFormatPr defaultRowHeight="15"/>
  <cols>
    <col min="1" max="1" width="5.7109375" style="233" customWidth="1"/>
    <col min="2" max="2" width="20.85546875" style="233" customWidth="1"/>
    <col min="3" max="3" width="9.7109375" style="233" customWidth="1"/>
    <col min="4" max="4" width="13" style="233" customWidth="1"/>
    <col min="5" max="5" width="13.5703125" style="233" customWidth="1"/>
    <col min="6" max="6" width="9.42578125" style="233" customWidth="1"/>
    <col min="7" max="16384" width="9.140625" style="233"/>
  </cols>
  <sheetData>
    <row r="1" spans="1:6" ht="17.25">
      <c r="A1" s="258" t="s">
        <v>37</v>
      </c>
      <c r="B1" s="258"/>
      <c r="C1" s="258"/>
      <c r="D1" s="258"/>
      <c r="E1" s="258"/>
      <c r="F1" s="258"/>
    </row>
    <row r="2" spans="1:6" ht="15.75">
      <c r="A2" s="274" t="s">
        <v>23</v>
      </c>
      <c r="B2" s="274"/>
      <c r="C2" s="274"/>
      <c r="D2" s="274"/>
      <c r="E2" s="274"/>
      <c r="F2" s="274"/>
    </row>
    <row r="3" spans="1:6" ht="15.75">
      <c r="A3" s="276" t="s">
        <v>25</v>
      </c>
      <c r="B3" s="276"/>
      <c r="C3" s="276"/>
      <c r="D3" s="276"/>
      <c r="E3" s="276"/>
      <c r="F3" s="276"/>
    </row>
    <row r="4" spans="1:6">
      <c r="A4" s="275" t="s">
        <v>361</v>
      </c>
      <c r="B4" s="275"/>
      <c r="C4" s="275"/>
      <c r="D4" s="275"/>
      <c r="E4" s="275"/>
      <c r="F4" s="275"/>
    </row>
    <row r="6" spans="1:6">
      <c r="A6" s="273" t="s">
        <v>349</v>
      </c>
      <c r="B6" s="273"/>
    </row>
    <row r="7" spans="1:6" s="5" customFormat="1" ht="31.5">
      <c r="A7" s="234" t="s">
        <v>0</v>
      </c>
      <c r="B7" s="234" t="s">
        <v>33</v>
      </c>
      <c r="C7" s="234" t="s">
        <v>34</v>
      </c>
      <c r="D7" s="234" t="s">
        <v>35</v>
      </c>
      <c r="E7" s="234" t="s">
        <v>36</v>
      </c>
      <c r="F7" s="234" t="s">
        <v>38</v>
      </c>
    </row>
    <row r="8" spans="1:6" ht="15.75">
      <c r="A8" s="3">
        <v>1</v>
      </c>
      <c r="B8" s="3" t="s">
        <v>358</v>
      </c>
      <c r="C8" s="3">
        <v>700</v>
      </c>
      <c r="D8" s="3">
        <v>628</v>
      </c>
      <c r="E8" s="3">
        <v>89.71</v>
      </c>
      <c r="F8" s="3" t="s">
        <v>39</v>
      </c>
    </row>
    <row r="9" spans="1:6" ht="15.75">
      <c r="A9" s="3">
        <v>2</v>
      </c>
      <c r="B9" s="3" t="s">
        <v>359</v>
      </c>
      <c r="C9" s="3">
        <v>700</v>
      </c>
      <c r="D9" s="3">
        <v>627</v>
      </c>
      <c r="E9" s="3">
        <v>89.47</v>
      </c>
      <c r="F9" s="3" t="s">
        <v>40</v>
      </c>
    </row>
    <row r="10" spans="1:6" ht="15.75">
      <c r="A10" s="3">
        <v>3</v>
      </c>
      <c r="B10" s="3" t="s">
        <v>360</v>
      </c>
      <c r="C10" s="3">
        <v>700</v>
      </c>
      <c r="D10" s="3">
        <v>602</v>
      </c>
      <c r="E10" s="3">
        <v>88.29</v>
      </c>
      <c r="F10" s="3" t="s">
        <v>41</v>
      </c>
    </row>
    <row r="11" spans="1:6" ht="15.75">
      <c r="A11" s="232"/>
      <c r="B11" s="232"/>
      <c r="C11" s="232"/>
      <c r="D11" s="232"/>
      <c r="E11" s="232"/>
      <c r="F11" s="232"/>
    </row>
    <row r="12" spans="1:6" ht="15.75">
      <c r="A12" s="327" t="s">
        <v>350</v>
      </c>
      <c r="B12" s="327"/>
      <c r="C12" s="232"/>
      <c r="D12" s="232"/>
      <c r="E12" s="232"/>
      <c r="F12" s="232"/>
    </row>
    <row r="13" spans="1:6" ht="31.5">
      <c r="A13" s="234" t="s">
        <v>0</v>
      </c>
      <c r="B13" s="234" t="s">
        <v>33</v>
      </c>
      <c r="C13" s="234" t="s">
        <v>34</v>
      </c>
      <c r="D13" s="234" t="s">
        <v>35</v>
      </c>
      <c r="E13" s="234" t="s">
        <v>36</v>
      </c>
      <c r="F13" s="234" t="s">
        <v>38</v>
      </c>
    </row>
    <row r="14" spans="1:6" ht="15.75">
      <c r="A14" s="3">
        <v>1</v>
      </c>
      <c r="B14" s="3" t="s">
        <v>352</v>
      </c>
      <c r="C14" s="3">
        <v>750</v>
      </c>
      <c r="D14" s="3">
        <v>672</v>
      </c>
      <c r="E14" s="3">
        <v>89.6</v>
      </c>
      <c r="F14" s="3" t="s">
        <v>39</v>
      </c>
    </row>
    <row r="15" spans="1:6" ht="15.75">
      <c r="A15" s="3">
        <v>2</v>
      </c>
      <c r="B15" s="3" t="s">
        <v>353</v>
      </c>
      <c r="C15" s="3">
        <v>750</v>
      </c>
      <c r="D15" s="3">
        <v>671</v>
      </c>
      <c r="E15" s="3">
        <v>89.47</v>
      </c>
      <c r="F15" s="3" t="s">
        <v>40</v>
      </c>
    </row>
    <row r="16" spans="1:6" ht="15.75">
      <c r="A16" s="3">
        <v>3</v>
      </c>
      <c r="B16" s="3" t="s">
        <v>354</v>
      </c>
      <c r="C16" s="3">
        <v>750</v>
      </c>
      <c r="D16" s="3">
        <v>645</v>
      </c>
      <c r="E16" s="3">
        <v>86</v>
      </c>
      <c r="F16" s="3" t="s">
        <v>41</v>
      </c>
    </row>
    <row r="17" spans="1:6" ht="15.75">
      <c r="A17" s="232"/>
      <c r="B17" s="232"/>
      <c r="C17" s="232"/>
      <c r="D17" s="232"/>
      <c r="E17" s="232"/>
      <c r="F17" s="232"/>
    </row>
    <row r="18" spans="1:6" ht="15.75">
      <c r="A18" s="327" t="s">
        <v>351</v>
      </c>
      <c r="B18" s="327"/>
      <c r="C18" s="232"/>
      <c r="D18" s="232"/>
      <c r="E18" s="232"/>
      <c r="F18" s="232"/>
    </row>
    <row r="19" spans="1:6" ht="31.5">
      <c r="A19" s="234" t="s">
        <v>0</v>
      </c>
      <c r="B19" s="234" t="s">
        <v>33</v>
      </c>
      <c r="C19" s="234" t="s">
        <v>34</v>
      </c>
      <c r="D19" s="234" t="s">
        <v>35</v>
      </c>
      <c r="E19" s="234" t="s">
        <v>36</v>
      </c>
      <c r="F19" s="234" t="s">
        <v>38</v>
      </c>
    </row>
    <row r="20" spans="1:6" ht="15.75">
      <c r="A20" s="3">
        <v>1</v>
      </c>
      <c r="B20" s="3" t="s">
        <v>355</v>
      </c>
      <c r="C20" s="3">
        <v>800</v>
      </c>
      <c r="D20" s="3">
        <v>735</v>
      </c>
      <c r="E20" s="3">
        <v>91.88</v>
      </c>
      <c r="F20" s="3" t="s">
        <v>39</v>
      </c>
    </row>
    <row r="21" spans="1:6" ht="15.75">
      <c r="A21" s="3">
        <v>2</v>
      </c>
      <c r="B21" s="3" t="s">
        <v>356</v>
      </c>
      <c r="C21" s="3">
        <v>800</v>
      </c>
      <c r="D21" s="3">
        <v>720</v>
      </c>
      <c r="E21" s="3">
        <v>90</v>
      </c>
      <c r="F21" s="3" t="s">
        <v>40</v>
      </c>
    </row>
    <row r="22" spans="1:6" ht="15.75">
      <c r="A22" s="3">
        <v>3</v>
      </c>
      <c r="B22" s="3" t="s">
        <v>357</v>
      </c>
      <c r="C22" s="3">
        <v>800</v>
      </c>
      <c r="D22" s="3">
        <v>709</v>
      </c>
      <c r="E22" s="3">
        <v>88.63</v>
      </c>
      <c r="F22" s="3" t="s">
        <v>41</v>
      </c>
    </row>
    <row r="23" spans="1:6">
      <c r="A23" s="126"/>
      <c r="B23" s="126"/>
      <c r="C23" s="126"/>
      <c r="D23" s="126"/>
      <c r="E23" s="126"/>
      <c r="F23" s="126"/>
    </row>
    <row r="25" spans="1:6">
      <c r="D25" s="46" t="s">
        <v>78</v>
      </c>
    </row>
    <row r="26" spans="1:6">
      <c r="D26" s="46" t="s">
        <v>79</v>
      </c>
    </row>
  </sheetData>
  <mergeCells count="7">
    <mergeCell ref="A18:B18"/>
    <mergeCell ref="A1:F1"/>
    <mergeCell ref="A2:F2"/>
    <mergeCell ref="A3:F3"/>
    <mergeCell ref="A4:F4"/>
    <mergeCell ref="A6:B6"/>
    <mergeCell ref="A12:B12"/>
  </mergeCells>
  <printOptions horizontalCentered="1"/>
  <pageMargins left="0.45" right="0" top="0" bottom="0" header="0" footer="0"/>
  <pageSetup paperSize="9" scale="12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46"/>
  <sheetViews>
    <sheetView view="pageBreakPreview" topLeftCell="A52" zoomScale="69" zoomScaleNormal="75" zoomScaleSheetLayoutView="69" workbookViewId="0">
      <selection activeCell="E73" sqref="E73"/>
    </sheetView>
  </sheetViews>
  <sheetFormatPr defaultRowHeight="21"/>
  <cols>
    <col min="1" max="1" width="6.5703125" style="1" customWidth="1"/>
    <col min="2" max="2" width="10.140625" style="1" customWidth="1"/>
    <col min="3" max="3" width="15.7109375" style="1" customWidth="1"/>
    <col min="4" max="4" width="52.28515625" style="122" customWidth="1"/>
    <col min="5" max="5" width="8.7109375" style="1" customWidth="1"/>
    <col min="6" max="17" width="5.85546875" style="1" customWidth="1"/>
    <col min="18" max="18" width="7.28515625" style="1" customWidth="1"/>
    <col min="19" max="19" width="6.85546875" style="1" customWidth="1"/>
    <col min="20" max="20" width="9.140625" style="112" customWidth="1"/>
    <col min="21" max="21" width="8.5703125" style="74" customWidth="1"/>
    <col min="22" max="22" width="9.140625" style="1" customWidth="1"/>
    <col min="23" max="23" width="9.7109375" style="117" customWidth="1"/>
    <col min="27" max="27" width="9.140625" style="15"/>
  </cols>
  <sheetData>
    <row r="1" spans="1:27" ht="31.5" customHeight="1">
      <c r="A1" s="246" t="s">
        <v>175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116"/>
      <c r="AA1" s="77"/>
    </row>
    <row r="2" spans="1:27" ht="28.5" customHeight="1" thickBot="1">
      <c r="A2" s="247" t="s">
        <v>64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8"/>
      <c r="W2" s="119"/>
      <c r="X2" s="9"/>
      <c r="AA2" s="77"/>
    </row>
    <row r="3" spans="1:27" s="4" customFormat="1" ht="38.25" customHeight="1" thickBot="1">
      <c r="A3" s="182" t="s">
        <v>11</v>
      </c>
      <c r="B3" s="183" t="s">
        <v>6</v>
      </c>
      <c r="C3" s="182" t="s">
        <v>1</v>
      </c>
      <c r="D3" s="182" t="s">
        <v>7</v>
      </c>
      <c r="E3" s="182" t="s">
        <v>44</v>
      </c>
      <c r="F3" s="249" t="s">
        <v>45</v>
      </c>
      <c r="G3" s="250"/>
      <c r="H3" s="251"/>
      <c r="I3" s="252" t="s">
        <v>46</v>
      </c>
      <c r="J3" s="253"/>
      <c r="K3" s="254"/>
      <c r="L3" s="252" t="s">
        <v>47</v>
      </c>
      <c r="M3" s="254"/>
      <c r="N3" s="252" t="s">
        <v>48</v>
      </c>
      <c r="O3" s="254"/>
      <c r="P3" s="249" t="s">
        <v>49</v>
      </c>
      <c r="Q3" s="251"/>
      <c r="R3" s="182" t="s">
        <v>50</v>
      </c>
      <c r="S3" s="182" t="s">
        <v>12</v>
      </c>
      <c r="T3" s="182" t="s">
        <v>42</v>
      </c>
      <c r="U3" s="182" t="s">
        <v>86</v>
      </c>
      <c r="V3" s="184" t="s">
        <v>8</v>
      </c>
      <c r="W3" s="185" t="s">
        <v>326</v>
      </c>
      <c r="X3" s="182" t="s">
        <v>327</v>
      </c>
      <c r="AA3" s="77"/>
    </row>
    <row r="4" spans="1:27" ht="19.5" thickBot="1">
      <c r="A4" s="186"/>
      <c r="B4" s="187"/>
      <c r="C4" s="188"/>
      <c r="D4" s="186"/>
      <c r="E4" s="188" t="s">
        <v>2</v>
      </c>
      <c r="F4" s="189" t="s">
        <v>2</v>
      </c>
      <c r="G4" s="190" t="s">
        <v>4</v>
      </c>
      <c r="H4" s="191" t="s">
        <v>3</v>
      </c>
      <c r="I4" s="189" t="s">
        <v>2</v>
      </c>
      <c r="J4" s="190" t="s">
        <v>4</v>
      </c>
      <c r="K4" s="191" t="s">
        <v>3</v>
      </c>
      <c r="L4" s="189" t="s">
        <v>2</v>
      </c>
      <c r="M4" s="191" t="s">
        <v>3</v>
      </c>
      <c r="N4" s="189" t="s">
        <v>4</v>
      </c>
      <c r="O4" s="191" t="s">
        <v>3</v>
      </c>
      <c r="P4" s="189" t="s">
        <v>5</v>
      </c>
      <c r="Q4" s="191" t="s">
        <v>3</v>
      </c>
      <c r="R4" s="188" t="s">
        <v>3</v>
      </c>
      <c r="S4" s="188"/>
      <c r="T4" s="188">
        <v>800</v>
      </c>
      <c r="U4" s="188"/>
      <c r="V4" s="192"/>
      <c r="W4" s="193">
        <v>1600</v>
      </c>
      <c r="X4" s="194"/>
      <c r="AA4" s="77"/>
    </row>
    <row r="5" spans="1:27" ht="26.25" customHeight="1">
      <c r="A5" s="27">
        <v>1</v>
      </c>
      <c r="B5" s="195">
        <v>510421</v>
      </c>
      <c r="C5" s="195">
        <v>1101360003</v>
      </c>
      <c r="D5" s="125" t="s">
        <v>176</v>
      </c>
      <c r="E5" s="27">
        <v>22</v>
      </c>
      <c r="F5" s="28">
        <v>46</v>
      </c>
      <c r="G5" s="29">
        <v>34</v>
      </c>
      <c r="H5" s="30">
        <v>18</v>
      </c>
      <c r="I5" s="28">
        <v>55</v>
      </c>
      <c r="J5" s="29">
        <v>30</v>
      </c>
      <c r="K5" s="30">
        <v>33</v>
      </c>
      <c r="L5" s="28">
        <v>40</v>
      </c>
      <c r="M5" s="30">
        <v>23</v>
      </c>
      <c r="N5" s="28">
        <v>35</v>
      </c>
      <c r="O5" s="30">
        <v>17</v>
      </c>
      <c r="P5" s="28">
        <v>35</v>
      </c>
      <c r="Q5" s="30">
        <v>38</v>
      </c>
      <c r="R5" s="27">
        <v>22</v>
      </c>
      <c r="S5" s="27">
        <v>20</v>
      </c>
      <c r="T5" s="27">
        <f t="shared" ref="T5:T17" si="0">SUM(E5:S5)</f>
        <v>468</v>
      </c>
      <c r="U5" s="25">
        <f t="shared" ref="U5:U17" si="1">ROUNDUP(((T5*100)/800),2)</f>
        <v>58.5</v>
      </c>
      <c r="V5" s="28" t="s">
        <v>242</v>
      </c>
      <c r="W5" s="120"/>
      <c r="X5" s="25">
        <f t="shared" ref="X5:X17" si="2">ROUNDUP(((W5*100)/1600),2)</f>
        <v>0</v>
      </c>
      <c r="Y5">
        <v>0</v>
      </c>
      <c r="AA5" s="77"/>
    </row>
    <row r="6" spans="1:27" ht="24" customHeight="1">
      <c r="A6" s="25">
        <v>2</v>
      </c>
      <c r="B6" s="195">
        <v>510422</v>
      </c>
      <c r="C6" s="195">
        <v>1401360064</v>
      </c>
      <c r="D6" s="125" t="s">
        <v>177</v>
      </c>
      <c r="E6" s="25">
        <v>23</v>
      </c>
      <c r="F6" s="26">
        <v>54</v>
      </c>
      <c r="G6" s="22">
        <v>46</v>
      </c>
      <c r="H6" s="24">
        <v>20</v>
      </c>
      <c r="I6" s="26">
        <v>57</v>
      </c>
      <c r="J6" s="22">
        <v>42</v>
      </c>
      <c r="K6" s="24">
        <v>44</v>
      </c>
      <c r="L6" s="26">
        <v>48</v>
      </c>
      <c r="M6" s="24">
        <v>22</v>
      </c>
      <c r="N6" s="26">
        <v>40</v>
      </c>
      <c r="O6" s="24">
        <v>22</v>
      </c>
      <c r="P6" s="26">
        <v>36</v>
      </c>
      <c r="Q6" s="24">
        <v>40</v>
      </c>
      <c r="R6" s="25">
        <v>21</v>
      </c>
      <c r="S6" s="25">
        <v>26</v>
      </c>
      <c r="T6" s="27">
        <f t="shared" si="0"/>
        <v>541</v>
      </c>
      <c r="U6" s="25">
        <f t="shared" si="1"/>
        <v>67.63000000000001</v>
      </c>
      <c r="V6" s="26" t="s">
        <v>242</v>
      </c>
      <c r="W6" s="79"/>
      <c r="X6" s="25">
        <f t="shared" si="2"/>
        <v>0</v>
      </c>
      <c r="Y6">
        <v>0</v>
      </c>
      <c r="AA6" s="77"/>
    </row>
    <row r="7" spans="1:27" ht="26.25" customHeight="1">
      <c r="A7" s="25">
        <v>3</v>
      </c>
      <c r="B7" s="195">
        <v>510423</v>
      </c>
      <c r="C7" s="195">
        <v>1401360074</v>
      </c>
      <c r="D7" s="196" t="s">
        <v>178</v>
      </c>
      <c r="E7" s="25">
        <v>20</v>
      </c>
      <c r="F7" s="121">
        <v>13</v>
      </c>
      <c r="G7" s="22">
        <v>42</v>
      </c>
      <c r="H7" s="24">
        <v>19</v>
      </c>
      <c r="I7" s="26">
        <v>45</v>
      </c>
      <c r="J7" s="22">
        <v>41</v>
      </c>
      <c r="K7" s="24">
        <v>43</v>
      </c>
      <c r="L7" s="121">
        <v>20</v>
      </c>
      <c r="M7" s="24">
        <v>23</v>
      </c>
      <c r="N7" s="26">
        <v>38</v>
      </c>
      <c r="O7" s="24">
        <v>21</v>
      </c>
      <c r="P7" s="26">
        <v>36</v>
      </c>
      <c r="Q7" s="24">
        <v>42</v>
      </c>
      <c r="R7" s="25">
        <v>20</v>
      </c>
      <c r="S7" s="25">
        <v>21</v>
      </c>
      <c r="T7" s="27">
        <f t="shared" si="0"/>
        <v>444</v>
      </c>
      <c r="U7" s="25">
        <f t="shared" si="1"/>
        <v>55.5</v>
      </c>
      <c r="V7" s="26" t="s">
        <v>9</v>
      </c>
      <c r="W7" s="79"/>
      <c r="X7" s="25">
        <f t="shared" si="2"/>
        <v>0</v>
      </c>
      <c r="Y7">
        <v>0</v>
      </c>
      <c r="AA7" s="77"/>
    </row>
    <row r="8" spans="1:27" ht="26.25" customHeight="1">
      <c r="A8" s="25">
        <v>4</v>
      </c>
      <c r="B8" s="195">
        <v>510424</v>
      </c>
      <c r="C8" s="195">
        <v>1401360088</v>
      </c>
      <c r="D8" s="196" t="s">
        <v>179</v>
      </c>
      <c r="E8" s="25">
        <v>24</v>
      </c>
      <c r="F8" s="26">
        <v>40</v>
      </c>
      <c r="G8" s="22">
        <v>42</v>
      </c>
      <c r="H8" s="24">
        <v>21</v>
      </c>
      <c r="I8" s="26">
        <v>45</v>
      </c>
      <c r="J8" s="22">
        <v>42</v>
      </c>
      <c r="K8" s="24">
        <v>45</v>
      </c>
      <c r="L8" s="26">
        <v>44</v>
      </c>
      <c r="M8" s="24">
        <v>23</v>
      </c>
      <c r="N8" s="26">
        <v>39</v>
      </c>
      <c r="O8" s="24">
        <v>20</v>
      </c>
      <c r="P8" s="26">
        <v>42</v>
      </c>
      <c r="Q8" s="24">
        <v>44</v>
      </c>
      <c r="R8" s="25">
        <v>21</v>
      </c>
      <c r="S8" s="25">
        <v>25</v>
      </c>
      <c r="T8" s="27">
        <f t="shared" si="0"/>
        <v>517</v>
      </c>
      <c r="U8" s="25">
        <f t="shared" si="1"/>
        <v>64.63000000000001</v>
      </c>
      <c r="V8" s="83" t="s">
        <v>10</v>
      </c>
      <c r="W8" s="83">
        <v>989</v>
      </c>
      <c r="X8" s="25">
        <f t="shared" si="2"/>
        <v>61.82</v>
      </c>
      <c r="Y8">
        <v>61.82</v>
      </c>
      <c r="AA8" s="77"/>
    </row>
    <row r="9" spans="1:27" ht="26.25" customHeight="1">
      <c r="A9" s="25">
        <v>5</v>
      </c>
      <c r="B9" s="195">
        <v>510425</v>
      </c>
      <c r="C9" s="195">
        <v>1401360156</v>
      </c>
      <c r="D9" s="196" t="s">
        <v>180</v>
      </c>
      <c r="E9" s="25">
        <v>17</v>
      </c>
      <c r="F9" s="26">
        <v>59</v>
      </c>
      <c r="G9" s="22">
        <v>37</v>
      </c>
      <c r="H9" s="24">
        <v>20</v>
      </c>
      <c r="I9" s="26">
        <v>44</v>
      </c>
      <c r="J9" s="22">
        <v>37</v>
      </c>
      <c r="K9" s="24">
        <v>43</v>
      </c>
      <c r="L9" s="26">
        <v>63</v>
      </c>
      <c r="M9" s="24">
        <v>22</v>
      </c>
      <c r="N9" s="26">
        <v>39</v>
      </c>
      <c r="O9" s="24">
        <v>20</v>
      </c>
      <c r="P9" s="26">
        <v>36</v>
      </c>
      <c r="Q9" s="24">
        <v>40</v>
      </c>
      <c r="R9" s="25">
        <v>21</v>
      </c>
      <c r="S9" s="25">
        <v>19</v>
      </c>
      <c r="T9" s="27">
        <f t="shared" si="0"/>
        <v>517</v>
      </c>
      <c r="U9" s="25">
        <f t="shared" si="1"/>
        <v>64.63000000000001</v>
      </c>
      <c r="V9" s="83" t="s">
        <v>52</v>
      </c>
      <c r="W9" s="83">
        <v>997</v>
      </c>
      <c r="X9" s="25">
        <f t="shared" si="2"/>
        <v>62.32</v>
      </c>
      <c r="Y9">
        <v>62.32</v>
      </c>
      <c r="AA9" s="77"/>
    </row>
    <row r="10" spans="1:27" ht="26.25" customHeight="1">
      <c r="A10" s="25">
        <v>6</v>
      </c>
      <c r="B10" s="195">
        <v>510426</v>
      </c>
      <c r="C10" s="195">
        <v>1401360222</v>
      </c>
      <c r="D10" s="125" t="s">
        <v>181</v>
      </c>
      <c r="E10" s="25">
        <v>27</v>
      </c>
      <c r="F10" s="26">
        <v>43</v>
      </c>
      <c r="G10" s="22">
        <v>43</v>
      </c>
      <c r="H10" s="24">
        <v>22</v>
      </c>
      <c r="I10" s="26">
        <v>53</v>
      </c>
      <c r="J10" s="22">
        <v>44</v>
      </c>
      <c r="K10" s="24">
        <v>43</v>
      </c>
      <c r="L10" s="26">
        <v>40</v>
      </c>
      <c r="M10" s="24">
        <v>23</v>
      </c>
      <c r="N10" s="26">
        <v>41</v>
      </c>
      <c r="O10" s="24">
        <v>21</v>
      </c>
      <c r="P10" s="26">
        <v>38</v>
      </c>
      <c r="Q10" s="24">
        <v>43</v>
      </c>
      <c r="R10" s="25">
        <v>21</v>
      </c>
      <c r="S10" s="25">
        <v>24</v>
      </c>
      <c r="T10" s="27">
        <f t="shared" si="0"/>
        <v>526</v>
      </c>
      <c r="U10" s="25">
        <f t="shared" si="1"/>
        <v>65.75</v>
      </c>
      <c r="V10" s="83" t="s">
        <v>242</v>
      </c>
      <c r="W10" s="83"/>
      <c r="X10" s="25">
        <f t="shared" si="2"/>
        <v>0</v>
      </c>
      <c r="Y10">
        <v>0</v>
      </c>
      <c r="AA10" s="77"/>
    </row>
    <row r="11" spans="1:27" ht="26.25" customHeight="1">
      <c r="A11" s="25">
        <v>7</v>
      </c>
      <c r="B11" s="195">
        <v>510428</v>
      </c>
      <c r="C11" s="195">
        <v>1500150480</v>
      </c>
      <c r="D11" s="196" t="s">
        <v>182</v>
      </c>
      <c r="E11" s="25">
        <v>35</v>
      </c>
      <c r="F11" s="26">
        <v>60</v>
      </c>
      <c r="G11" s="22">
        <v>43</v>
      </c>
      <c r="H11" s="24">
        <v>21</v>
      </c>
      <c r="I11" s="26">
        <v>56</v>
      </c>
      <c r="J11" s="22">
        <v>43</v>
      </c>
      <c r="K11" s="24">
        <v>46</v>
      </c>
      <c r="L11" s="26">
        <v>60</v>
      </c>
      <c r="M11" s="24">
        <v>23</v>
      </c>
      <c r="N11" s="26">
        <v>42</v>
      </c>
      <c r="O11" s="24">
        <v>21</v>
      </c>
      <c r="P11" s="26">
        <v>38</v>
      </c>
      <c r="Q11" s="24">
        <v>41</v>
      </c>
      <c r="R11" s="25">
        <v>22</v>
      </c>
      <c r="S11" s="25">
        <v>29</v>
      </c>
      <c r="T11" s="27">
        <f t="shared" si="0"/>
        <v>580</v>
      </c>
      <c r="U11" s="25">
        <f t="shared" si="1"/>
        <v>72.5</v>
      </c>
      <c r="V11" s="83" t="s">
        <v>10</v>
      </c>
      <c r="W11" s="83">
        <v>1133</v>
      </c>
      <c r="X11" s="25">
        <f t="shared" si="2"/>
        <v>70.820000000000007</v>
      </c>
      <c r="Y11">
        <v>70.819999999999993</v>
      </c>
      <c r="AA11" s="77"/>
    </row>
    <row r="12" spans="1:27" ht="26.25" customHeight="1">
      <c r="A12" s="25">
        <v>8</v>
      </c>
      <c r="B12" s="195">
        <v>510429</v>
      </c>
      <c r="C12" s="195">
        <v>1501360086</v>
      </c>
      <c r="D12" s="196" t="s">
        <v>183</v>
      </c>
      <c r="E12" s="25">
        <v>34</v>
      </c>
      <c r="F12" s="26">
        <v>74</v>
      </c>
      <c r="G12" s="22">
        <v>46</v>
      </c>
      <c r="H12" s="24">
        <v>21</v>
      </c>
      <c r="I12" s="26">
        <v>79</v>
      </c>
      <c r="J12" s="22">
        <v>48</v>
      </c>
      <c r="K12" s="24">
        <v>45</v>
      </c>
      <c r="L12" s="26">
        <v>74</v>
      </c>
      <c r="M12" s="24">
        <v>23</v>
      </c>
      <c r="N12" s="26">
        <v>45</v>
      </c>
      <c r="O12" s="24">
        <v>23</v>
      </c>
      <c r="P12" s="26">
        <v>40</v>
      </c>
      <c r="Q12" s="24">
        <v>45</v>
      </c>
      <c r="R12" s="25">
        <v>23</v>
      </c>
      <c r="S12" s="25">
        <v>41</v>
      </c>
      <c r="T12" s="27">
        <f t="shared" si="0"/>
        <v>661</v>
      </c>
      <c r="U12" s="25">
        <f t="shared" si="1"/>
        <v>82.63000000000001</v>
      </c>
      <c r="V12" s="83" t="s">
        <v>51</v>
      </c>
      <c r="W12" s="83">
        <v>1289</v>
      </c>
      <c r="X12" s="25">
        <f t="shared" si="2"/>
        <v>80.570000000000007</v>
      </c>
      <c r="Y12">
        <v>80.569999999999993</v>
      </c>
      <c r="AA12" s="77"/>
    </row>
    <row r="13" spans="1:27" ht="26.25" customHeight="1">
      <c r="A13" s="25">
        <v>9</v>
      </c>
      <c r="B13" s="195">
        <v>510430</v>
      </c>
      <c r="C13" s="195">
        <v>1501360089</v>
      </c>
      <c r="D13" s="196" t="s">
        <v>184</v>
      </c>
      <c r="E13" s="25">
        <v>27</v>
      </c>
      <c r="F13" s="26">
        <v>51</v>
      </c>
      <c r="G13" s="22">
        <v>45</v>
      </c>
      <c r="H13" s="24">
        <v>21</v>
      </c>
      <c r="I13" s="26">
        <v>79</v>
      </c>
      <c r="J13" s="22">
        <v>45</v>
      </c>
      <c r="K13" s="24">
        <v>47</v>
      </c>
      <c r="L13" s="26">
        <v>84</v>
      </c>
      <c r="M13" s="24">
        <v>23</v>
      </c>
      <c r="N13" s="26">
        <v>45</v>
      </c>
      <c r="O13" s="24">
        <v>24</v>
      </c>
      <c r="P13" s="26">
        <v>46</v>
      </c>
      <c r="Q13" s="24">
        <v>47</v>
      </c>
      <c r="R13" s="25">
        <v>24</v>
      </c>
      <c r="S13" s="25">
        <v>44</v>
      </c>
      <c r="T13" s="27">
        <f t="shared" si="0"/>
        <v>652</v>
      </c>
      <c r="U13" s="25">
        <f t="shared" si="1"/>
        <v>81.5</v>
      </c>
      <c r="V13" s="83" t="s">
        <v>51</v>
      </c>
      <c r="W13" s="83">
        <v>1315</v>
      </c>
      <c r="X13" s="25">
        <f t="shared" si="2"/>
        <v>82.190000000000012</v>
      </c>
      <c r="Y13">
        <v>82.19</v>
      </c>
      <c r="AA13" s="77"/>
    </row>
    <row r="14" spans="1:27" ht="26.25" customHeight="1">
      <c r="A14" s="25">
        <v>10</v>
      </c>
      <c r="B14" s="195">
        <v>510431</v>
      </c>
      <c r="C14" s="195">
        <v>1501360091</v>
      </c>
      <c r="D14" s="196" t="s">
        <v>185</v>
      </c>
      <c r="E14" s="25">
        <v>26</v>
      </c>
      <c r="F14" s="26">
        <v>60</v>
      </c>
      <c r="G14" s="22">
        <v>46</v>
      </c>
      <c r="H14" s="24">
        <v>20</v>
      </c>
      <c r="I14" s="26">
        <v>50</v>
      </c>
      <c r="J14" s="22">
        <v>38</v>
      </c>
      <c r="K14" s="24">
        <v>43</v>
      </c>
      <c r="L14" s="26">
        <v>57</v>
      </c>
      <c r="M14" s="24">
        <v>23</v>
      </c>
      <c r="N14" s="26">
        <v>39</v>
      </c>
      <c r="O14" s="24">
        <v>22</v>
      </c>
      <c r="P14" s="26">
        <v>41</v>
      </c>
      <c r="Q14" s="24">
        <v>45</v>
      </c>
      <c r="R14" s="25">
        <v>22</v>
      </c>
      <c r="S14" s="25">
        <v>29</v>
      </c>
      <c r="T14" s="27">
        <f t="shared" si="0"/>
        <v>561</v>
      </c>
      <c r="U14" s="25">
        <f t="shared" si="1"/>
        <v>70.13000000000001</v>
      </c>
      <c r="V14" s="83" t="s">
        <v>10</v>
      </c>
      <c r="W14" s="83">
        <v>1084</v>
      </c>
      <c r="X14" s="25">
        <f t="shared" si="2"/>
        <v>67.75</v>
      </c>
      <c r="Y14">
        <v>67.75</v>
      </c>
      <c r="AA14" s="77"/>
    </row>
    <row r="15" spans="1:27" ht="26.25" customHeight="1">
      <c r="A15" s="25">
        <v>11</v>
      </c>
      <c r="B15" s="195">
        <v>510432</v>
      </c>
      <c r="C15" s="195">
        <v>1501360093</v>
      </c>
      <c r="D15" s="125" t="s">
        <v>186</v>
      </c>
      <c r="E15" s="25">
        <v>33</v>
      </c>
      <c r="F15" s="26">
        <v>71</v>
      </c>
      <c r="G15" s="22">
        <v>45</v>
      </c>
      <c r="H15" s="24">
        <v>22</v>
      </c>
      <c r="I15" s="26">
        <v>64</v>
      </c>
      <c r="J15" s="22">
        <v>47</v>
      </c>
      <c r="K15" s="24">
        <v>44</v>
      </c>
      <c r="L15" s="26">
        <v>74</v>
      </c>
      <c r="M15" s="24">
        <v>23</v>
      </c>
      <c r="N15" s="26">
        <v>45</v>
      </c>
      <c r="O15" s="24">
        <v>22</v>
      </c>
      <c r="P15" s="26">
        <v>40</v>
      </c>
      <c r="Q15" s="24">
        <v>42</v>
      </c>
      <c r="R15" s="25">
        <v>24</v>
      </c>
      <c r="S15" s="25">
        <v>40</v>
      </c>
      <c r="T15" s="27">
        <f t="shared" si="0"/>
        <v>636</v>
      </c>
      <c r="U15" s="25">
        <f t="shared" si="1"/>
        <v>79.5</v>
      </c>
      <c r="V15" s="83" t="s">
        <v>51</v>
      </c>
      <c r="W15" s="83">
        <v>1279</v>
      </c>
      <c r="X15" s="25">
        <f t="shared" si="2"/>
        <v>79.940000000000012</v>
      </c>
      <c r="Y15">
        <v>79.94</v>
      </c>
      <c r="AA15" s="77"/>
    </row>
    <row r="16" spans="1:27" ht="26.25" customHeight="1">
      <c r="A16" s="25">
        <v>12</v>
      </c>
      <c r="B16" s="195">
        <v>510433</v>
      </c>
      <c r="C16" s="195">
        <v>1501360095</v>
      </c>
      <c r="D16" s="125" t="s">
        <v>187</v>
      </c>
      <c r="E16" s="25">
        <v>29</v>
      </c>
      <c r="F16" s="26">
        <v>80</v>
      </c>
      <c r="G16" s="22">
        <v>47</v>
      </c>
      <c r="H16" s="24">
        <v>21</v>
      </c>
      <c r="I16" s="26">
        <v>81</v>
      </c>
      <c r="J16" s="22">
        <v>47</v>
      </c>
      <c r="K16" s="24">
        <v>47</v>
      </c>
      <c r="L16" s="26">
        <v>92</v>
      </c>
      <c r="M16" s="24">
        <v>23</v>
      </c>
      <c r="N16" s="26">
        <v>46</v>
      </c>
      <c r="O16" s="24">
        <v>24</v>
      </c>
      <c r="P16" s="26">
        <v>44</v>
      </c>
      <c r="Q16" s="24">
        <v>46</v>
      </c>
      <c r="R16" s="25">
        <v>24</v>
      </c>
      <c r="S16" s="25">
        <v>44</v>
      </c>
      <c r="T16" s="27">
        <f t="shared" si="0"/>
        <v>695</v>
      </c>
      <c r="U16" s="25">
        <f t="shared" si="1"/>
        <v>86.88000000000001</v>
      </c>
      <c r="V16" s="83" t="s">
        <v>51</v>
      </c>
      <c r="W16" s="83">
        <v>1375</v>
      </c>
      <c r="X16" s="25">
        <f t="shared" si="2"/>
        <v>85.940000000000012</v>
      </c>
      <c r="Y16">
        <v>85.94</v>
      </c>
      <c r="AA16" s="77"/>
    </row>
    <row r="17" spans="1:27" ht="26.25" customHeight="1">
      <c r="A17" s="25">
        <v>13</v>
      </c>
      <c r="B17" s="195">
        <v>510434</v>
      </c>
      <c r="C17" s="195">
        <v>1501360097</v>
      </c>
      <c r="D17" s="196" t="s">
        <v>188</v>
      </c>
      <c r="E17" s="25">
        <v>23</v>
      </c>
      <c r="F17" s="26">
        <v>80</v>
      </c>
      <c r="G17" s="22">
        <v>43</v>
      </c>
      <c r="H17" s="24">
        <v>21</v>
      </c>
      <c r="I17" s="26">
        <v>68</v>
      </c>
      <c r="J17" s="22">
        <v>44</v>
      </c>
      <c r="K17" s="24">
        <v>46</v>
      </c>
      <c r="L17" s="26">
        <v>77</v>
      </c>
      <c r="M17" s="24">
        <v>23</v>
      </c>
      <c r="N17" s="26">
        <v>45</v>
      </c>
      <c r="O17" s="24">
        <v>23</v>
      </c>
      <c r="P17" s="26">
        <v>45</v>
      </c>
      <c r="Q17" s="24">
        <v>46</v>
      </c>
      <c r="R17" s="25">
        <v>23</v>
      </c>
      <c r="S17" s="25">
        <v>33</v>
      </c>
      <c r="T17" s="27">
        <f t="shared" si="0"/>
        <v>640</v>
      </c>
      <c r="U17" s="25">
        <f t="shared" si="1"/>
        <v>80</v>
      </c>
      <c r="V17" s="83" t="s">
        <v>51</v>
      </c>
      <c r="W17" s="83">
        <v>1243</v>
      </c>
      <c r="X17" s="25">
        <f t="shared" si="2"/>
        <v>77.690000000000012</v>
      </c>
      <c r="Y17">
        <v>77.69</v>
      </c>
      <c r="AA17" s="77"/>
    </row>
    <row r="18" spans="1:27" ht="26.25" customHeight="1">
      <c r="A18" s="25">
        <v>14</v>
      </c>
      <c r="B18" s="195">
        <v>510435</v>
      </c>
      <c r="C18" s="195">
        <v>1501360098</v>
      </c>
      <c r="D18" s="125" t="s">
        <v>189</v>
      </c>
      <c r="E18" s="25">
        <v>31</v>
      </c>
      <c r="F18" s="26">
        <v>84</v>
      </c>
      <c r="G18" s="22">
        <v>49</v>
      </c>
      <c r="H18" s="24">
        <v>24</v>
      </c>
      <c r="I18" s="26">
        <v>78</v>
      </c>
      <c r="J18" s="22">
        <v>49</v>
      </c>
      <c r="K18" s="24">
        <v>48</v>
      </c>
      <c r="L18" s="26">
        <v>93</v>
      </c>
      <c r="M18" s="24">
        <v>23</v>
      </c>
      <c r="N18" s="26">
        <v>47</v>
      </c>
      <c r="O18" s="24">
        <v>24</v>
      </c>
      <c r="P18" s="26">
        <v>48</v>
      </c>
      <c r="Q18" s="24">
        <v>49</v>
      </c>
      <c r="R18" s="25">
        <v>24</v>
      </c>
      <c r="S18" s="25">
        <v>45</v>
      </c>
      <c r="T18" s="27">
        <f>SUM(E18:S18)</f>
        <v>716</v>
      </c>
      <c r="U18" s="25">
        <f>ROUNDUP(((T18*100)/800),2)</f>
        <v>89.5</v>
      </c>
      <c r="V18" s="83" t="s">
        <v>51</v>
      </c>
      <c r="W18" s="83">
        <v>1408</v>
      </c>
      <c r="X18" s="25">
        <f>ROUNDUP(((W18*100)/1600),2)</f>
        <v>88</v>
      </c>
      <c r="Y18">
        <v>88</v>
      </c>
      <c r="AA18" s="77"/>
    </row>
    <row r="19" spans="1:27" ht="26.25" customHeight="1">
      <c r="A19" s="25">
        <v>15</v>
      </c>
      <c r="B19" s="195">
        <v>510436</v>
      </c>
      <c r="C19" s="195">
        <v>1501360100</v>
      </c>
      <c r="D19" s="125" t="s">
        <v>190</v>
      </c>
      <c r="E19" s="25">
        <v>34</v>
      </c>
      <c r="F19" s="26">
        <v>69</v>
      </c>
      <c r="G19" s="22">
        <v>42</v>
      </c>
      <c r="H19" s="24">
        <v>20</v>
      </c>
      <c r="I19" s="26">
        <v>51</v>
      </c>
      <c r="J19" s="22">
        <v>45</v>
      </c>
      <c r="K19" s="24">
        <v>45</v>
      </c>
      <c r="L19" s="26">
        <v>74</v>
      </c>
      <c r="M19" s="24">
        <v>23</v>
      </c>
      <c r="N19" s="26">
        <v>41</v>
      </c>
      <c r="O19" s="24">
        <v>23</v>
      </c>
      <c r="P19" s="26">
        <v>40</v>
      </c>
      <c r="Q19" s="24">
        <v>44</v>
      </c>
      <c r="R19" s="25">
        <v>22</v>
      </c>
      <c r="S19" s="25">
        <v>30</v>
      </c>
      <c r="T19" s="27">
        <f t="shared" ref="T19:T70" si="3">SUM(E19:S19)</f>
        <v>603</v>
      </c>
      <c r="U19" s="25">
        <f t="shared" ref="U19:U70" si="4">ROUNDUP(((T19*100)/800),2)</f>
        <v>75.38000000000001</v>
      </c>
      <c r="V19" s="83" t="s">
        <v>51</v>
      </c>
      <c r="W19" s="83">
        <v>1170</v>
      </c>
      <c r="X19" s="25">
        <f t="shared" ref="X19:X70" si="5">ROUNDUP(((W19*100)/1600),2)</f>
        <v>73.13000000000001</v>
      </c>
      <c r="Y19">
        <v>73.13</v>
      </c>
      <c r="AA19" s="77"/>
    </row>
    <row r="20" spans="1:27" ht="26.25" customHeight="1">
      <c r="A20" s="25">
        <v>16</v>
      </c>
      <c r="B20" s="195">
        <v>510437</v>
      </c>
      <c r="C20" s="195">
        <v>1501360104</v>
      </c>
      <c r="D20" s="125" t="s">
        <v>191</v>
      </c>
      <c r="E20" s="25">
        <v>32</v>
      </c>
      <c r="F20" s="26">
        <v>81</v>
      </c>
      <c r="G20" s="22">
        <v>45</v>
      </c>
      <c r="H20" s="24">
        <v>22</v>
      </c>
      <c r="I20" s="26">
        <v>78</v>
      </c>
      <c r="J20" s="22">
        <v>44</v>
      </c>
      <c r="K20" s="24">
        <v>45</v>
      </c>
      <c r="L20" s="26">
        <v>83</v>
      </c>
      <c r="M20" s="24">
        <v>23</v>
      </c>
      <c r="N20" s="26">
        <v>42</v>
      </c>
      <c r="O20" s="24">
        <v>23</v>
      </c>
      <c r="P20" s="26">
        <v>44</v>
      </c>
      <c r="Q20" s="24">
        <v>44</v>
      </c>
      <c r="R20" s="25">
        <v>23</v>
      </c>
      <c r="S20" s="25">
        <v>40</v>
      </c>
      <c r="T20" s="27">
        <f t="shared" si="3"/>
        <v>669</v>
      </c>
      <c r="U20" s="25">
        <f t="shared" si="4"/>
        <v>83.63000000000001</v>
      </c>
      <c r="V20" s="83" t="s">
        <v>51</v>
      </c>
      <c r="W20" s="83">
        <v>1261</v>
      </c>
      <c r="X20" s="25">
        <f t="shared" si="5"/>
        <v>78.820000000000007</v>
      </c>
      <c r="Y20">
        <v>78.819999999999993</v>
      </c>
      <c r="AA20" s="77"/>
    </row>
    <row r="21" spans="1:27" ht="26.25" customHeight="1">
      <c r="A21" s="25">
        <v>17</v>
      </c>
      <c r="B21" s="195">
        <v>510438</v>
      </c>
      <c r="C21" s="195">
        <v>1501360109</v>
      </c>
      <c r="D21" s="196" t="s">
        <v>192</v>
      </c>
      <c r="E21" s="25">
        <v>31</v>
      </c>
      <c r="F21" s="26">
        <v>73</v>
      </c>
      <c r="G21" s="22">
        <v>47</v>
      </c>
      <c r="H21" s="24">
        <v>20</v>
      </c>
      <c r="I21" s="26">
        <v>75</v>
      </c>
      <c r="J21" s="22">
        <v>46</v>
      </c>
      <c r="K21" s="24">
        <v>48</v>
      </c>
      <c r="L21" s="26">
        <v>85</v>
      </c>
      <c r="M21" s="24">
        <v>23</v>
      </c>
      <c r="N21" s="26">
        <v>46</v>
      </c>
      <c r="O21" s="24">
        <v>24</v>
      </c>
      <c r="P21" s="26">
        <v>41</v>
      </c>
      <c r="Q21" s="24">
        <v>45</v>
      </c>
      <c r="R21" s="25">
        <v>23</v>
      </c>
      <c r="S21" s="25">
        <v>42</v>
      </c>
      <c r="T21" s="27">
        <f t="shared" si="3"/>
        <v>669</v>
      </c>
      <c r="U21" s="25">
        <f t="shared" si="4"/>
        <v>83.63000000000001</v>
      </c>
      <c r="V21" s="83" t="s">
        <v>51</v>
      </c>
      <c r="W21" s="83">
        <v>1302</v>
      </c>
      <c r="X21" s="25">
        <f t="shared" si="5"/>
        <v>81.38000000000001</v>
      </c>
      <c r="Y21">
        <v>81.38</v>
      </c>
      <c r="AA21" s="77"/>
    </row>
    <row r="22" spans="1:27" ht="26.25" customHeight="1">
      <c r="A22" s="25">
        <v>18</v>
      </c>
      <c r="B22" s="195">
        <v>510439</v>
      </c>
      <c r="C22" s="195">
        <v>1501360111</v>
      </c>
      <c r="D22" s="196" t="s">
        <v>193</v>
      </c>
      <c r="E22" s="25">
        <v>21</v>
      </c>
      <c r="F22" s="26">
        <v>83</v>
      </c>
      <c r="G22" s="22">
        <v>45</v>
      </c>
      <c r="H22" s="24">
        <v>22</v>
      </c>
      <c r="I22" s="26">
        <v>66</v>
      </c>
      <c r="J22" s="22">
        <v>46</v>
      </c>
      <c r="K22" s="24">
        <v>48</v>
      </c>
      <c r="L22" s="26">
        <v>87</v>
      </c>
      <c r="M22" s="24">
        <v>23</v>
      </c>
      <c r="N22" s="26">
        <v>46</v>
      </c>
      <c r="O22" s="24">
        <v>24</v>
      </c>
      <c r="P22" s="26">
        <v>46</v>
      </c>
      <c r="Q22" s="24">
        <v>47</v>
      </c>
      <c r="R22" s="25">
        <v>23</v>
      </c>
      <c r="S22" s="25">
        <v>40</v>
      </c>
      <c r="T22" s="27">
        <f t="shared" si="3"/>
        <v>667</v>
      </c>
      <c r="U22" s="25">
        <f t="shared" si="4"/>
        <v>83.38000000000001</v>
      </c>
      <c r="V22" s="83" t="s">
        <v>51</v>
      </c>
      <c r="W22" s="83">
        <v>1300</v>
      </c>
      <c r="X22" s="25">
        <f t="shared" si="5"/>
        <v>81.25</v>
      </c>
      <c r="Y22">
        <v>81.25</v>
      </c>
      <c r="AA22" s="77"/>
    </row>
    <row r="23" spans="1:27" ht="26.25" customHeight="1">
      <c r="A23" s="25">
        <v>19</v>
      </c>
      <c r="B23" s="195">
        <v>510440</v>
      </c>
      <c r="C23" s="195">
        <v>1501360112</v>
      </c>
      <c r="D23" s="125" t="s">
        <v>194</v>
      </c>
      <c r="E23" s="25">
        <v>24</v>
      </c>
      <c r="F23" s="26">
        <v>76</v>
      </c>
      <c r="G23" s="22">
        <v>44</v>
      </c>
      <c r="H23" s="24">
        <v>22</v>
      </c>
      <c r="I23" s="26">
        <v>61</v>
      </c>
      <c r="J23" s="22">
        <v>43</v>
      </c>
      <c r="K23" s="24">
        <v>44</v>
      </c>
      <c r="L23" s="26">
        <v>75</v>
      </c>
      <c r="M23" s="24">
        <v>23</v>
      </c>
      <c r="N23" s="26">
        <v>44</v>
      </c>
      <c r="O23" s="24">
        <v>22</v>
      </c>
      <c r="P23" s="26">
        <v>40</v>
      </c>
      <c r="Q23" s="24">
        <v>42</v>
      </c>
      <c r="R23" s="25">
        <v>22</v>
      </c>
      <c r="S23" s="25">
        <v>37</v>
      </c>
      <c r="T23" s="27">
        <f t="shared" si="3"/>
        <v>619</v>
      </c>
      <c r="U23" s="25">
        <f t="shared" si="4"/>
        <v>77.38000000000001</v>
      </c>
      <c r="V23" s="83" t="s">
        <v>51</v>
      </c>
      <c r="W23" s="83">
        <v>1200</v>
      </c>
      <c r="X23" s="25">
        <f t="shared" si="5"/>
        <v>75</v>
      </c>
      <c r="Y23">
        <v>75</v>
      </c>
      <c r="AA23" s="77"/>
    </row>
    <row r="24" spans="1:27" ht="26.25" customHeight="1">
      <c r="A24" s="25">
        <v>20</v>
      </c>
      <c r="B24" s="195">
        <v>510441</v>
      </c>
      <c r="C24" s="195">
        <v>1501360113</v>
      </c>
      <c r="D24" s="125" t="s">
        <v>195</v>
      </c>
      <c r="E24" s="25">
        <v>34</v>
      </c>
      <c r="F24" s="26">
        <v>79</v>
      </c>
      <c r="G24" s="22">
        <v>47</v>
      </c>
      <c r="H24" s="24">
        <v>23</v>
      </c>
      <c r="I24" s="26">
        <v>75</v>
      </c>
      <c r="J24" s="22">
        <v>48</v>
      </c>
      <c r="K24" s="24">
        <v>49</v>
      </c>
      <c r="L24" s="26">
        <v>85</v>
      </c>
      <c r="M24" s="24">
        <v>23</v>
      </c>
      <c r="N24" s="26">
        <v>47</v>
      </c>
      <c r="O24" s="24">
        <v>24</v>
      </c>
      <c r="P24" s="26">
        <v>47</v>
      </c>
      <c r="Q24" s="24">
        <v>47</v>
      </c>
      <c r="R24" s="25">
        <v>24</v>
      </c>
      <c r="S24" s="25">
        <v>41</v>
      </c>
      <c r="T24" s="27">
        <f t="shared" si="3"/>
        <v>693</v>
      </c>
      <c r="U24" s="25">
        <f t="shared" si="4"/>
        <v>86.63000000000001</v>
      </c>
      <c r="V24" s="83" t="s">
        <v>51</v>
      </c>
      <c r="W24" s="83">
        <v>1351</v>
      </c>
      <c r="X24" s="25">
        <f t="shared" si="5"/>
        <v>84.440000000000012</v>
      </c>
      <c r="Y24">
        <v>84.44</v>
      </c>
      <c r="AA24" s="77"/>
    </row>
    <row r="25" spans="1:27" ht="26.25" customHeight="1">
      <c r="A25" s="25">
        <v>21</v>
      </c>
      <c r="B25" s="195">
        <v>510442</v>
      </c>
      <c r="C25" s="195">
        <v>1501360122</v>
      </c>
      <c r="D25" s="125" t="s">
        <v>196</v>
      </c>
      <c r="E25" s="25">
        <v>33</v>
      </c>
      <c r="F25" s="26">
        <v>72</v>
      </c>
      <c r="G25" s="22">
        <v>46</v>
      </c>
      <c r="H25" s="24">
        <v>21</v>
      </c>
      <c r="I25" s="26">
        <v>68</v>
      </c>
      <c r="J25" s="22">
        <v>44</v>
      </c>
      <c r="K25" s="24">
        <v>46</v>
      </c>
      <c r="L25" s="26">
        <v>79</v>
      </c>
      <c r="M25" s="24">
        <v>23</v>
      </c>
      <c r="N25" s="26">
        <v>45</v>
      </c>
      <c r="O25" s="24">
        <v>23</v>
      </c>
      <c r="P25" s="26">
        <v>44</v>
      </c>
      <c r="Q25" s="24">
        <v>44</v>
      </c>
      <c r="R25" s="25">
        <v>23</v>
      </c>
      <c r="S25" s="25">
        <v>39</v>
      </c>
      <c r="T25" s="27">
        <f t="shared" si="3"/>
        <v>650</v>
      </c>
      <c r="U25" s="25">
        <f t="shared" si="4"/>
        <v>81.25</v>
      </c>
      <c r="V25" s="83" t="s">
        <v>51</v>
      </c>
      <c r="W25" s="83">
        <v>1250</v>
      </c>
      <c r="X25" s="25">
        <f t="shared" si="5"/>
        <v>78.13000000000001</v>
      </c>
      <c r="Y25">
        <v>78.13</v>
      </c>
      <c r="AA25" s="77"/>
    </row>
    <row r="26" spans="1:27" ht="26.25" customHeight="1">
      <c r="A26" s="25">
        <v>22</v>
      </c>
      <c r="B26" s="195">
        <v>510443</v>
      </c>
      <c r="C26" s="195">
        <v>1501360123</v>
      </c>
      <c r="D26" s="196" t="s">
        <v>197</v>
      </c>
      <c r="E26" s="25">
        <v>33</v>
      </c>
      <c r="F26" s="26">
        <v>86</v>
      </c>
      <c r="G26" s="22">
        <v>44</v>
      </c>
      <c r="H26" s="24">
        <v>23</v>
      </c>
      <c r="I26" s="26">
        <v>49</v>
      </c>
      <c r="J26" s="22">
        <v>45</v>
      </c>
      <c r="K26" s="24">
        <v>47</v>
      </c>
      <c r="L26" s="26">
        <v>86</v>
      </c>
      <c r="M26" s="24">
        <v>23</v>
      </c>
      <c r="N26" s="26">
        <v>45</v>
      </c>
      <c r="O26" s="24">
        <v>24</v>
      </c>
      <c r="P26" s="26">
        <v>47</v>
      </c>
      <c r="Q26" s="24">
        <v>47</v>
      </c>
      <c r="R26" s="25">
        <v>24</v>
      </c>
      <c r="S26" s="25">
        <v>41</v>
      </c>
      <c r="T26" s="27">
        <f t="shared" si="3"/>
        <v>664</v>
      </c>
      <c r="U26" s="25">
        <f t="shared" si="4"/>
        <v>83</v>
      </c>
      <c r="V26" s="83" t="s">
        <v>51</v>
      </c>
      <c r="W26" s="83">
        <v>1317</v>
      </c>
      <c r="X26" s="25">
        <f t="shared" si="5"/>
        <v>82.320000000000007</v>
      </c>
      <c r="Y26">
        <v>82.32</v>
      </c>
      <c r="AA26" s="77"/>
    </row>
    <row r="27" spans="1:27" ht="26.25" customHeight="1">
      <c r="A27" s="25">
        <v>23</v>
      </c>
      <c r="B27" s="195">
        <v>510444</v>
      </c>
      <c r="C27" s="195">
        <v>1501360125</v>
      </c>
      <c r="D27" s="125" t="s">
        <v>198</v>
      </c>
      <c r="E27" s="25">
        <v>28</v>
      </c>
      <c r="F27" s="26">
        <v>62</v>
      </c>
      <c r="G27" s="22">
        <v>46</v>
      </c>
      <c r="H27" s="24">
        <v>22</v>
      </c>
      <c r="I27" s="26">
        <v>55</v>
      </c>
      <c r="J27" s="22">
        <v>47</v>
      </c>
      <c r="K27" s="24">
        <v>46</v>
      </c>
      <c r="L27" s="26">
        <v>72</v>
      </c>
      <c r="M27" s="24">
        <v>23</v>
      </c>
      <c r="N27" s="26">
        <v>46</v>
      </c>
      <c r="O27" s="24">
        <v>24</v>
      </c>
      <c r="P27" s="26">
        <v>43</v>
      </c>
      <c r="Q27" s="24">
        <v>44</v>
      </c>
      <c r="R27" s="25">
        <v>23</v>
      </c>
      <c r="S27" s="25">
        <v>38</v>
      </c>
      <c r="T27" s="27">
        <f t="shared" si="3"/>
        <v>619</v>
      </c>
      <c r="U27" s="25">
        <f t="shared" si="4"/>
        <v>77.38000000000001</v>
      </c>
      <c r="V27" s="83" t="s">
        <v>51</v>
      </c>
      <c r="W27" s="83">
        <v>1220</v>
      </c>
      <c r="X27" s="25">
        <f t="shared" si="5"/>
        <v>76.25</v>
      </c>
      <c r="Y27">
        <v>76.25</v>
      </c>
      <c r="AA27" s="77"/>
    </row>
    <row r="28" spans="1:27" ht="26.25" customHeight="1">
      <c r="A28" s="25">
        <v>24</v>
      </c>
      <c r="B28" s="195">
        <v>510445</v>
      </c>
      <c r="C28" s="195">
        <v>1501360126</v>
      </c>
      <c r="D28" s="125" t="s">
        <v>199</v>
      </c>
      <c r="E28" s="25">
        <v>35</v>
      </c>
      <c r="F28" s="26">
        <v>70</v>
      </c>
      <c r="G28" s="22">
        <v>49</v>
      </c>
      <c r="H28" s="24">
        <v>24</v>
      </c>
      <c r="I28" s="26">
        <v>86</v>
      </c>
      <c r="J28" s="22">
        <v>49</v>
      </c>
      <c r="K28" s="24">
        <v>50</v>
      </c>
      <c r="L28" s="26">
        <v>95</v>
      </c>
      <c r="M28" s="24">
        <v>23</v>
      </c>
      <c r="N28" s="26">
        <v>47</v>
      </c>
      <c r="O28" s="24">
        <v>25</v>
      </c>
      <c r="P28" s="26">
        <v>48</v>
      </c>
      <c r="Q28" s="24">
        <v>48</v>
      </c>
      <c r="R28" s="25">
        <v>24</v>
      </c>
      <c r="S28" s="25">
        <v>45</v>
      </c>
      <c r="T28" s="27">
        <f t="shared" si="3"/>
        <v>718</v>
      </c>
      <c r="U28" s="25">
        <f t="shared" si="4"/>
        <v>89.75</v>
      </c>
      <c r="V28" s="83" t="s">
        <v>51</v>
      </c>
      <c r="W28" s="83">
        <v>1416</v>
      </c>
      <c r="X28" s="25">
        <f t="shared" si="5"/>
        <v>88.5</v>
      </c>
      <c r="Y28">
        <v>88.5</v>
      </c>
      <c r="AA28" s="77"/>
    </row>
    <row r="29" spans="1:27" ht="26.25" customHeight="1">
      <c r="A29" s="25">
        <v>25</v>
      </c>
      <c r="B29" s="195">
        <v>510446</v>
      </c>
      <c r="C29" s="195">
        <v>1501360134</v>
      </c>
      <c r="D29" s="125" t="s">
        <v>200</v>
      </c>
      <c r="E29" s="25">
        <v>30</v>
      </c>
      <c r="F29" s="26">
        <v>45</v>
      </c>
      <c r="G29" s="22">
        <v>41</v>
      </c>
      <c r="H29" s="24">
        <v>19</v>
      </c>
      <c r="I29" s="26">
        <v>57</v>
      </c>
      <c r="J29" s="22">
        <v>43</v>
      </c>
      <c r="K29" s="24">
        <v>44</v>
      </c>
      <c r="L29" s="26">
        <v>49</v>
      </c>
      <c r="M29" s="24">
        <v>23</v>
      </c>
      <c r="N29" s="26">
        <v>42</v>
      </c>
      <c r="O29" s="24">
        <v>22</v>
      </c>
      <c r="P29" s="26">
        <v>36</v>
      </c>
      <c r="Q29" s="24">
        <v>40</v>
      </c>
      <c r="R29" s="25">
        <v>21</v>
      </c>
      <c r="S29" s="25">
        <v>25</v>
      </c>
      <c r="T29" s="27">
        <f t="shared" si="3"/>
        <v>537</v>
      </c>
      <c r="U29" s="25">
        <f t="shared" si="4"/>
        <v>67.13000000000001</v>
      </c>
      <c r="V29" s="83" t="s">
        <v>10</v>
      </c>
      <c r="W29" s="83">
        <v>1017</v>
      </c>
      <c r="X29" s="25">
        <f t="shared" si="5"/>
        <v>63.57</v>
      </c>
      <c r="Y29">
        <v>63.57</v>
      </c>
      <c r="AA29" s="77"/>
    </row>
    <row r="30" spans="1:27" ht="26.25" customHeight="1">
      <c r="A30" s="25">
        <v>26</v>
      </c>
      <c r="B30" s="195">
        <v>510447</v>
      </c>
      <c r="C30" s="195">
        <v>1501360137</v>
      </c>
      <c r="D30" s="196" t="s">
        <v>201</v>
      </c>
      <c r="E30" s="25">
        <v>26</v>
      </c>
      <c r="F30" s="26">
        <v>63</v>
      </c>
      <c r="G30" s="22">
        <v>42</v>
      </c>
      <c r="H30" s="24">
        <v>23</v>
      </c>
      <c r="I30" s="26">
        <v>58</v>
      </c>
      <c r="J30" s="22">
        <v>44</v>
      </c>
      <c r="K30" s="24">
        <v>48</v>
      </c>
      <c r="L30" s="26">
        <v>92</v>
      </c>
      <c r="M30" s="24">
        <v>23</v>
      </c>
      <c r="N30" s="26">
        <v>43</v>
      </c>
      <c r="O30" s="24">
        <v>23</v>
      </c>
      <c r="P30" s="26">
        <v>42</v>
      </c>
      <c r="Q30" s="24">
        <v>43</v>
      </c>
      <c r="R30" s="25">
        <v>24</v>
      </c>
      <c r="S30" s="25">
        <v>43</v>
      </c>
      <c r="T30" s="27">
        <f t="shared" si="3"/>
        <v>637</v>
      </c>
      <c r="U30" s="25">
        <f t="shared" si="4"/>
        <v>79.63000000000001</v>
      </c>
      <c r="V30" s="83" t="s">
        <v>51</v>
      </c>
      <c r="W30" s="83">
        <v>1296</v>
      </c>
      <c r="X30" s="25">
        <f t="shared" si="5"/>
        <v>81</v>
      </c>
      <c r="Y30">
        <v>81</v>
      </c>
      <c r="AA30" s="77"/>
    </row>
    <row r="31" spans="1:27" ht="26.25" customHeight="1">
      <c r="A31" s="25">
        <v>27</v>
      </c>
      <c r="B31" s="195">
        <v>510448</v>
      </c>
      <c r="C31" s="195">
        <v>1501360140</v>
      </c>
      <c r="D31" s="125" t="s">
        <v>202</v>
      </c>
      <c r="E31" s="25">
        <v>31</v>
      </c>
      <c r="F31" s="26">
        <v>65</v>
      </c>
      <c r="G31" s="22">
        <v>40</v>
      </c>
      <c r="H31" s="24">
        <v>21</v>
      </c>
      <c r="I31" s="26">
        <v>57</v>
      </c>
      <c r="J31" s="22">
        <v>43</v>
      </c>
      <c r="K31" s="24">
        <v>45</v>
      </c>
      <c r="L31" s="26">
        <v>64</v>
      </c>
      <c r="M31" s="24">
        <v>23</v>
      </c>
      <c r="N31" s="26">
        <v>41</v>
      </c>
      <c r="O31" s="24">
        <v>22</v>
      </c>
      <c r="P31" s="26">
        <v>44</v>
      </c>
      <c r="Q31" s="24">
        <v>45</v>
      </c>
      <c r="R31" s="25">
        <v>23</v>
      </c>
      <c r="S31" s="25">
        <v>31</v>
      </c>
      <c r="T31" s="27">
        <f t="shared" si="3"/>
        <v>595</v>
      </c>
      <c r="U31" s="25">
        <f t="shared" si="4"/>
        <v>74.38000000000001</v>
      </c>
      <c r="V31" s="83" t="s">
        <v>10</v>
      </c>
      <c r="W31" s="83">
        <v>1158</v>
      </c>
      <c r="X31" s="25">
        <f t="shared" si="5"/>
        <v>72.38000000000001</v>
      </c>
      <c r="Y31">
        <v>72.38</v>
      </c>
      <c r="AA31" s="77"/>
    </row>
    <row r="32" spans="1:27" ht="26.25" customHeight="1">
      <c r="A32" s="25">
        <v>28</v>
      </c>
      <c r="B32" s="195">
        <v>510449</v>
      </c>
      <c r="C32" s="195">
        <v>1501360144</v>
      </c>
      <c r="D32" s="125" t="s">
        <v>203</v>
      </c>
      <c r="E32" s="25">
        <v>30</v>
      </c>
      <c r="F32" s="26">
        <v>60</v>
      </c>
      <c r="G32" s="22">
        <v>45</v>
      </c>
      <c r="H32" s="24">
        <v>22</v>
      </c>
      <c r="I32" s="26">
        <v>56</v>
      </c>
      <c r="J32" s="22">
        <v>45</v>
      </c>
      <c r="K32" s="24">
        <v>45</v>
      </c>
      <c r="L32" s="26">
        <v>64</v>
      </c>
      <c r="M32" s="24">
        <v>23</v>
      </c>
      <c r="N32" s="26">
        <v>41</v>
      </c>
      <c r="O32" s="24">
        <v>20</v>
      </c>
      <c r="P32" s="26">
        <v>41</v>
      </c>
      <c r="Q32" s="24">
        <v>44</v>
      </c>
      <c r="R32" s="25">
        <v>22</v>
      </c>
      <c r="S32" s="25">
        <v>42</v>
      </c>
      <c r="T32" s="27">
        <f t="shared" si="3"/>
        <v>600</v>
      </c>
      <c r="U32" s="25">
        <f t="shared" si="4"/>
        <v>75</v>
      </c>
      <c r="V32" s="83" t="s">
        <v>51</v>
      </c>
      <c r="W32" s="83">
        <v>1141</v>
      </c>
      <c r="X32" s="25">
        <f t="shared" si="5"/>
        <v>71.320000000000007</v>
      </c>
      <c r="Y32">
        <v>71.319999999999993</v>
      </c>
      <c r="AA32" s="77"/>
    </row>
    <row r="33" spans="1:27" ht="26.25" customHeight="1">
      <c r="A33" s="25">
        <v>29</v>
      </c>
      <c r="B33" s="195">
        <v>510450</v>
      </c>
      <c r="C33" s="195">
        <v>1501360148</v>
      </c>
      <c r="D33" s="125" t="s">
        <v>204</v>
      </c>
      <c r="E33" s="25">
        <v>25</v>
      </c>
      <c r="F33" s="26">
        <v>54</v>
      </c>
      <c r="G33" s="22">
        <v>45</v>
      </c>
      <c r="H33" s="24">
        <v>21</v>
      </c>
      <c r="I33" s="26">
        <v>44</v>
      </c>
      <c r="J33" s="22">
        <v>46</v>
      </c>
      <c r="K33" s="24">
        <v>46</v>
      </c>
      <c r="L33" s="26">
        <v>56</v>
      </c>
      <c r="M33" s="24">
        <v>23</v>
      </c>
      <c r="N33" s="26">
        <v>43</v>
      </c>
      <c r="O33" s="24">
        <v>21</v>
      </c>
      <c r="P33" s="26">
        <v>45</v>
      </c>
      <c r="Q33" s="24">
        <v>46</v>
      </c>
      <c r="R33" s="25">
        <v>22</v>
      </c>
      <c r="S33" s="25">
        <v>27</v>
      </c>
      <c r="T33" s="27">
        <f t="shared" si="3"/>
        <v>564</v>
      </c>
      <c r="U33" s="25">
        <f t="shared" si="4"/>
        <v>70.5</v>
      </c>
      <c r="V33" s="83" t="s">
        <v>10</v>
      </c>
      <c r="W33" s="83">
        <v>1092</v>
      </c>
      <c r="X33" s="25">
        <f t="shared" si="5"/>
        <v>68.25</v>
      </c>
      <c r="Y33">
        <v>68.25</v>
      </c>
      <c r="AA33" s="77"/>
    </row>
    <row r="34" spans="1:27" ht="26.25" customHeight="1">
      <c r="A34" s="25">
        <v>30</v>
      </c>
      <c r="B34" s="195">
        <v>510451</v>
      </c>
      <c r="C34" s="195">
        <v>1501360151</v>
      </c>
      <c r="D34" s="196" t="s">
        <v>205</v>
      </c>
      <c r="E34" s="25">
        <v>32</v>
      </c>
      <c r="F34" s="26">
        <v>81</v>
      </c>
      <c r="G34" s="22">
        <v>45</v>
      </c>
      <c r="H34" s="24">
        <v>23</v>
      </c>
      <c r="I34" s="26">
        <v>67</v>
      </c>
      <c r="J34" s="22">
        <v>45</v>
      </c>
      <c r="K34" s="24">
        <v>44</v>
      </c>
      <c r="L34" s="26">
        <v>73</v>
      </c>
      <c r="M34" s="24">
        <v>23</v>
      </c>
      <c r="N34" s="26">
        <v>43</v>
      </c>
      <c r="O34" s="24">
        <v>22</v>
      </c>
      <c r="P34" s="26">
        <v>43</v>
      </c>
      <c r="Q34" s="24">
        <v>46</v>
      </c>
      <c r="R34" s="25">
        <v>23</v>
      </c>
      <c r="S34" s="25">
        <v>41</v>
      </c>
      <c r="T34" s="27">
        <f t="shared" si="3"/>
        <v>651</v>
      </c>
      <c r="U34" s="25">
        <f t="shared" si="4"/>
        <v>81.38000000000001</v>
      </c>
      <c r="V34" s="83" t="s">
        <v>51</v>
      </c>
      <c r="W34" s="83">
        <v>1277</v>
      </c>
      <c r="X34" s="25">
        <f t="shared" si="5"/>
        <v>79.820000000000007</v>
      </c>
      <c r="Y34">
        <v>79.819999999999993</v>
      </c>
      <c r="AA34" s="77"/>
    </row>
    <row r="35" spans="1:27" ht="26.25" customHeight="1">
      <c r="A35" s="25">
        <v>31</v>
      </c>
      <c r="B35" s="195">
        <v>510452</v>
      </c>
      <c r="C35" s="195">
        <v>1501360162</v>
      </c>
      <c r="D35" s="125" t="s">
        <v>206</v>
      </c>
      <c r="E35" s="25">
        <v>24</v>
      </c>
      <c r="F35" s="26">
        <v>47</v>
      </c>
      <c r="G35" s="22">
        <v>43</v>
      </c>
      <c r="H35" s="24">
        <v>22</v>
      </c>
      <c r="I35" s="26">
        <v>43</v>
      </c>
      <c r="J35" s="22">
        <v>44</v>
      </c>
      <c r="K35" s="24">
        <v>43</v>
      </c>
      <c r="L35" s="26">
        <v>42</v>
      </c>
      <c r="M35" s="24">
        <v>23</v>
      </c>
      <c r="N35" s="26">
        <v>42</v>
      </c>
      <c r="O35" s="24">
        <v>21</v>
      </c>
      <c r="P35" s="26">
        <v>36</v>
      </c>
      <c r="Q35" s="24">
        <v>40</v>
      </c>
      <c r="R35" s="25">
        <v>21</v>
      </c>
      <c r="S35" s="25">
        <v>27</v>
      </c>
      <c r="T35" s="27">
        <f t="shared" si="3"/>
        <v>518</v>
      </c>
      <c r="U35" s="25">
        <f t="shared" si="4"/>
        <v>64.75</v>
      </c>
      <c r="V35" s="83" t="s">
        <v>243</v>
      </c>
      <c r="W35" s="83"/>
      <c r="X35" s="25">
        <f t="shared" si="5"/>
        <v>0</v>
      </c>
      <c r="Y35">
        <v>0</v>
      </c>
      <c r="AA35" s="77"/>
    </row>
    <row r="36" spans="1:27" ht="26.25" customHeight="1">
      <c r="A36" s="25">
        <v>32</v>
      </c>
      <c r="B36" s="195">
        <v>510453</v>
      </c>
      <c r="C36" s="195">
        <v>1501360164</v>
      </c>
      <c r="D36" s="125" t="s">
        <v>207</v>
      </c>
      <c r="E36" s="25">
        <v>36</v>
      </c>
      <c r="F36" s="26">
        <v>69</v>
      </c>
      <c r="G36" s="22">
        <v>43</v>
      </c>
      <c r="H36" s="24">
        <v>23</v>
      </c>
      <c r="I36" s="26">
        <v>80</v>
      </c>
      <c r="J36" s="22">
        <v>43</v>
      </c>
      <c r="K36" s="24">
        <v>46</v>
      </c>
      <c r="L36" s="26">
        <v>89</v>
      </c>
      <c r="M36" s="24">
        <v>23</v>
      </c>
      <c r="N36" s="26">
        <v>42</v>
      </c>
      <c r="O36" s="24">
        <v>23</v>
      </c>
      <c r="P36" s="26">
        <v>44</v>
      </c>
      <c r="Q36" s="24">
        <v>46</v>
      </c>
      <c r="R36" s="25">
        <v>23</v>
      </c>
      <c r="S36" s="25">
        <v>40</v>
      </c>
      <c r="T36" s="27">
        <f t="shared" si="3"/>
        <v>670</v>
      </c>
      <c r="U36" s="25">
        <f t="shared" si="4"/>
        <v>83.75</v>
      </c>
      <c r="V36" s="83" t="s">
        <v>51</v>
      </c>
      <c r="W36" s="83">
        <v>1256</v>
      </c>
      <c r="X36" s="25">
        <f t="shared" si="5"/>
        <v>78.5</v>
      </c>
      <c r="Y36">
        <v>78.5</v>
      </c>
      <c r="AA36" s="77"/>
    </row>
    <row r="37" spans="1:27" ht="26.25" customHeight="1">
      <c r="A37" s="25">
        <v>33</v>
      </c>
      <c r="B37" s="195">
        <v>510454</v>
      </c>
      <c r="C37" s="195">
        <v>1501360166</v>
      </c>
      <c r="D37" s="196" t="s">
        <v>208</v>
      </c>
      <c r="E37" s="25">
        <v>15</v>
      </c>
      <c r="F37" s="26">
        <v>67</v>
      </c>
      <c r="G37" s="22">
        <v>42</v>
      </c>
      <c r="H37" s="24">
        <v>22</v>
      </c>
      <c r="I37" s="26">
        <v>51</v>
      </c>
      <c r="J37" s="22">
        <v>45</v>
      </c>
      <c r="K37" s="24">
        <v>47</v>
      </c>
      <c r="L37" s="26">
        <v>74</v>
      </c>
      <c r="M37" s="24">
        <v>22</v>
      </c>
      <c r="N37" s="26">
        <v>43</v>
      </c>
      <c r="O37" s="24">
        <v>21</v>
      </c>
      <c r="P37" s="26">
        <v>40</v>
      </c>
      <c r="Q37" s="24">
        <v>44</v>
      </c>
      <c r="R37" s="25">
        <v>22</v>
      </c>
      <c r="S37" s="25">
        <v>30</v>
      </c>
      <c r="T37" s="27">
        <f t="shared" si="3"/>
        <v>585</v>
      </c>
      <c r="U37" s="25">
        <f t="shared" si="4"/>
        <v>73.13000000000001</v>
      </c>
      <c r="V37" s="83" t="s">
        <v>52</v>
      </c>
      <c r="W37" s="83">
        <v>1129</v>
      </c>
      <c r="X37" s="25">
        <f t="shared" si="5"/>
        <v>70.570000000000007</v>
      </c>
      <c r="Y37">
        <v>70.569999999999993</v>
      </c>
      <c r="AA37" s="77"/>
    </row>
    <row r="38" spans="1:27" ht="26.25" customHeight="1">
      <c r="A38" s="25">
        <v>34</v>
      </c>
      <c r="B38" s="195">
        <v>510455</v>
      </c>
      <c r="C38" s="195">
        <v>1501360169</v>
      </c>
      <c r="D38" s="125" t="s">
        <v>209</v>
      </c>
      <c r="E38" s="25">
        <v>30</v>
      </c>
      <c r="F38" s="26">
        <v>58</v>
      </c>
      <c r="G38" s="22">
        <v>42</v>
      </c>
      <c r="H38" s="24">
        <v>21</v>
      </c>
      <c r="I38" s="26">
        <v>51</v>
      </c>
      <c r="J38" s="22">
        <v>44</v>
      </c>
      <c r="K38" s="24">
        <v>46</v>
      </c>
      <c r="L38" s="26">
        <v>59</v>
      </c>
      <c r="M38" s="24">
        <v>23</v>
      </c>
      <c r="N38" s="26">
        <v>44</v>
      </c>
      <c r="O38" s="24">
        <v>22</v>
      </c>
      <c r="P38" s="26">
        <v>38</v>
      </c>
      <c r="Q38" s="24">
        <v>43</v>
      </c>
      <c r="R38" s="25">
        <v>21</v>
      </c>
      <c r="S38" s="25">
        <v>32</v>
      </c>
      <c r="T38" s="27">
        <f t="shared" si="3"/>
        <v>574</v>
      </c>
      <c r="U38" s="25">
        <f t="shared" si="4"/>
        <v>71.75</v>
      </c>
      <c r="V38" s="83" t="s">
        <v>10</v>
      </c>
      <c r="W38" s="83">
        <v>1076</v>
      </c>
      <c r="X38" s="25">
        <f t="shared" si="5"/>
        <v>67.25</v>
      </c>
      <c r="Y38">
        <v>67.25</v>
      </c>
      <c r="AA38" s="77"/>
    </row>
    <row r="39" spans="1:27" ht="26.25" customHeight="1">
      <c r="A39" s="25">
        <v>35</v>
      </c>
      <c r="B39" s="195">
        <v>510456</v>
      </c>
      <c r="C39" s="195">
        <v>1501360184</v>
      </c>
      <c r="D39" s="125" t="s">
        <v>210</v>
      </c>
      <c r="E39" s="25">
        <v>30</v>
      </c>
      <c r="F39" s="26">
        <v>87</v>
      </c>
      <c r="G39" s="22">
        <v>45</v>
      </c>
      <c r="H39" s="24">
        <v>23</v>
      </c>
      <c r="I39" s="26">
        <v>74</v>
      </c>
      <c r="J39" s="22">
        <v>47</v>
      </c>
      <c r="K39" s="24">
        <v>47</v>
      </c>
      <c r="L39" s="26">
        <v>84</v>
      </c>
      <c r="M39" s="24">
        <v>23</v>
      </c>
      <c r="N39" s="26">
        <v>45</v>
      </c>
      <c r="O39" s="24">
        <v>23</v>
      </c>
      <c r="P39" s="26">
        <v>48</v>
      </c>
      <c r="Q39" s="24">
        <v>47</v>
      </c>
      <c r="R39" s="25">
        <v>23</v>
      </c>
      <c r="S39" s="25">
        <v>44</v>
      </c>
      <c r="T39" s="27">
        <f t="shared" si="3"/>
        <v>690</v>
      </c>
      <c r="U39" s="25">
        <f t="shared" si="4"/>
        <v>86.25</v>
      </c>
      <c r="V39" s="83" t="s">
        <v>51</v>
      </c>
      <c r="W39" s="83">
        <v>1318</v>
      </c>
      <c r="X39" s="25">
        <f t="shared" si="5"/>
        <v>82.38000000000001</v>
      </c>
      <c r="Y39">
        <v>82.38</v>
      </c>
      <c r="AA39" s="77"/>
    </row>
    <row r="40" spans="1:27" ht="26.25" customHeight="1">
      <c r="A40" s="25">
        <v>36</v>
      </c>
      <c r="B40" s="195">
        <v>510457</v>
      </c>
      <c r="C40" s="195">
        <v>1501360186</v>
      </c>
      <c r="D40" s="125" t="s">
        <v>211</v>
      </c>
      <c r="E40" s="25">
        <v>25</v>
      </c>
      <c r="F40" s="26">
        <v>53</v>
      </c>
      <c r="G40" s="22">
        <v>42</v>
      </c>
      <c r="H40" s="24">
        <v>21</v>
      </c>
      <c r="I40" s="26">
        <v>50</v>
      </c>
      <c r="J40" s="22">
        <v>46</v>
      </c>
      <c r="K40" s="24">
        <v>46</v>
      </c>
      <c r="L40" s="26">
        <v>65</v>
      </c>
      <c r="M40" s="24">
        <v>23</v>
      </c>
      <c r="N40" s="26">
        <v>44</v>
      </c>
      <c r="O40" s="24">
        <v>22</v>
      </c>
      <c r="P40" s="26">
        <v>41</v>
      </c>
      <c r="Q40" s="24">
        <v>42</v>
      </c>
      <c r="R40" s="25">
        <v>22</v>
      </c>
      <c r="S40" s="25">
        <v>34</v>
      </c>
      <c r="T40" s="27">
        <f t="shared" si="3"/>
        <v>576</v>
      </c>
      <c r="U40" s="25">
        <f t="shared" si="4"/>
        <v>72</v>
      </c>
      <c r="V40" s="83" t="s">
        <v>10</v>
      </c>
      <c r="W40" s="83">
        <v>1099</v>
      </c>
      <c r="X40" s="25">
        <f t="shared" si="5"/>
        <v>68.690000000000012</v>
      </c>
      <c r="Y40">
        <v>68.69</v>
      </c>
      <c r="AA40" s="77"/>
    </row>
    <row r="41" spans="1:27" ht="26.25" customHeight="1">
      <c r="A41" s="25">
        <v>37</v>
      </c>
      <c r="B41" s="195">
        <v>510458</v>
      </c>
      <c r="C41" s="195">
        <v>1501360188</v>
      </c>
      <c r="D41" s="196" t="s">
        <v>212</v>
      </c>
      <c r="E41" s="25">
        <v>21</v>
      </c>
      <c r="F41" s="26">
        <v>47</v>
      </c>
      <c r="G41" s="22">
        <v>40</v>
      </c>
      <c r="H41" s="24">
        <v>20</v>
      </c>
      <c r="I41" s="26">
        <v>54</v>
      </c>
      <c r="J41" s="22">
        <v>44</v>
      </c>
      <c r="K41" s="24">
        <v>44</v>
      </c>
      <c r="L41" s="26">
        <v>45</v>
      </c>
      <c r="M41" s="24">
        <v>21</v>
      </c>
      <c r="N41" s="26">
        <v>43</v>
      </c>
      <c r="O41" s="24">
        <v>20</v>
      </c>
      <c r="P41" s="26">
        <v>40</v>
      </c>
      <c r="Q41" s="24">
        <v>43</v>
      </c>
      <c r="R41" s="25">
        <v>21</v>
      </c>
      <c r="S41" s="25">
        <v>18</v>
      </c>
      <c r="T41" s="27">
        <f t="shared" si="3"/>
        <v>521</v>
      </c>
      <c r="U41" s="25">
        <f t="shared" si="4"/>
        <v>65.13000000000001</v>
      </c>
      <c r="V41" s="83" t="s">
        <v>243</v>
      </c>
      <c r="W41" s="83"/>
      <c r="X41" s="25">
        <f t="shared" si="5"/>
        <v>0</v>
      </c>
      <c r="Y41">
        <v>0</v>
      </c>
      <c r="AA41" s="77"/>
    </row>
    <row r="42" spans="1:27" ht="26.25" customHeight="1">
      <c r="A42" s="25">
        <v>38</v>
      </c>
      <c r="B42" s="195">
        <v>510459</v>
      </c>
      <c r="C42" s="195">
        <v>1501360189</v>
      </c>
      <c r="D42" s="125" t="s">
        <v>213</v>
      </c>
      <c r="E42" s="25">
        <v>27</v>
      </c>
      <c r="F42" s="26">
        <v>51</v>
      </c>
      <c r="G42" s="22">
        <v>38</v>
      </c>
      <c r="H42" s="24">
        <v>20</v>
      </c>
      <c r="I42" s="26">
        <v>54</v>
      </c>
      <c r="J42" s="22">
        <v>36</v>
      </c>
      <c r="K42" s="24">
        <v>39</v>
      </c>
      <c r="L42" s="26">
        <v>64</v>
      </c>
      <c r="M42" s="24">
        <v>23</v>
      </c>
      <c r="N42" s="26">
        <v>38</v>
      </c>
      <c r="O42" s="24">
        <v>20</v>
      </c>
      <c r="P42" s="26">
        <v>38</v>
      </c>
      <c r="Q42" s="24">
        <v>42</v>
      </c>
      <c r="R42" s="25">
        <v>21</v>
      </c>
      <c r="S42" s="25">
        <v>26</v>
      </c>
      <c r="T42" s="27">
        <f t="shared" si="3"/>
        <v>537</v>
      </c>
      <c r="U42" s="25">
        <f t="shared" si="4"/>
        <v>67.13000000000001</v>
      </c>
      <c r="V42" s="83" t="s">
        <v>10</v>
      </c>
      <c r="W42" s="83">
        <v>1023</v>
      </c>
      <c r="X42" s="25">
        <f t="shared" si="5"/>
        <v>63.94</v>
      </c>
      <c r="Y42">
        <v>63.94</v>
      </c>
      <c r="AA42" s="77"/>
    </row>
    <row r="43" spans="1:27" ht="26.25" customHeight="1">
      <c r="A43" s="25">
        <v>39</v>
      </c>
      <c r="B43" s="195">
        <v>510460</v>
      </c>
      <c r="C43" s="195">
        <v>1501360191</v>
      </c>
      <c r="D43" s="125" t="s">
        <v>214</v>
      </c>
      <c r="E43" s="25">
        <v>25</v>
      </c>
      <c r="F43" s="26">
        <v>65</v>
      </c>
      <c r="G43" s="22">
        <v>40</v>
      </c>
      <c r="H43" s="24">
        <v>41</v>
      </c>
      <c r="I43" s="26">
        <v>54</v>
      </c>
      <c r="J43" s="22">
        <v>40</v>
      </c>
      <c r="K43" s="24">
        <v>44</v>
      </c>
      <c r="L43" s="26">
        <v>76</v>
      </c>
      <c r="M43" s="24">
        <v>23</v>
      </c>
      <c r="N43" s="26">
        <v>42</v>
      </c>
      <c r="O43" s="24">
        <v>22</v>
      </c>
      <c r="P43" s="26">
        <v>42</v>
      </c>
      <c r="Q43" s="24">
        <v>43</v>
      </c>
      <c r="R43" s="25">
        <v>22</v>
      </c>
      <c r="S43" s="25">
        <v>31</v>
      </c>
      <c r="T43" s="27">
        <f t="shared" si="3"/>
        <v>610</v>
      </c>
      <c r="U43" s="25">
        <f t="shared" si="4"/>
        <v>76.25</v>
      </c>
      <c r="V43" s="83" t="s">
        <v>243</v>
      </c>
      <c r="W43" s="83"/>
      <c r="X43" s="25">
        <f t="shared" si="5"/>
        <v>0</v>
      </c>
      <c r="Y43">
        <v>0</v>
      </c>
      <c r="AA43" s="77"/>
    </row>
    <row r="44" spans="1:27" ht="26.25" customHeight="1">
      <c r="A44" s="25">
        <v>40</v>
      </c>
      <c r="B44" s="195">
        <v>510461</v>
      </c>
      <c r="C44" s="195">
        <v>1501360193</v>
      </c>
      <c r="D44" s="196" t="s">
        <v>215</v>
      </c>
      <c r="E44" s="25">
        <v>28</v>
      </c>
      <c r="F44" s="26">
        <v>73</v>
      </c>
      <c r="G44" s="22">
        <v>47</v>
      </c>
      <c r="H44" s="24">
        <v>23</v>
      </c>
      <c r="I44" s="26">
        <v>60</v>
      </c>
      <c r="J44" s="22">
        <v>48</v>
      </c>
      <c r="K44" s="24">
        <v>47</v>
      </c>
      <c r="L44" s="26">
        <v>86</v>
      </c>
      <c r="M44" s="24">
        <v>23</v>
      </c>
      <c r="N44" s="26">
        <v>46</v>
      </c>
      <c r="O44" s="24">
        <v>23</v>
      </c>
      <c r="P44" s="26">
        <v>43</v>
      </c>
      <c r="Q44" s="24">
        <v>45</v>
      </c>
      <c r="R44" s="25">
        <v>24</v>
      </c>
      <c r="S44" s="25">
        <v>43</v>
      </c>
      <c r="T44" s="27">
        <f t="shared" si="3"/>
        <v>659</v>
      </c>
      <c r="U44" s="25">
        <f t="shared" si="4"/>
        <v>82.38000000000001</v>
      </c>
      <c r="V44" s="83" t="s">
        <v>51</v>
      </c>
      <c r="W44" s="83">
        <v>1335</v>
      </c>
      <c r="X44" s="25">
        <f t="shared" si="5"/>
        <v>83.440000000000012</v>
      </c>
      <c r="Y44">
        <v>83.44</v>
      </c>
      <c r="AA44" s="77"/>
    </row>
    <row r="45" spans="1:27" ht="26.25" customHeight="1">
      <c r="A45" s="25">
        <v>41</v>
      </c>
      <c r="B45" s="195">
        <v>510462</v>
      </c>
      <c r="C45" s="195">
        <v>1501360194</v>
      </c>
      <c r="D45" s="196" t="s">
        <v>216</v>
      </c>
      <c r="E45" s="25">
        <v>20</v>
      </c>
      <c r="F45" s="26">
        <v>55</v>
      </c>
      <c r="G45" s="22">
        <v>42</v>
      </c>
      <c r="H45" s="24">
        <v>22</v>
      </c>
      <c r="I45" s="26">
        <v>40</v>
      </c>
      <c r="J45" s="22">
        <v>45</v>
      </c>
      <c r="K45" s="24">
        <v>44</v>
      </c>
      <c r="L45" s="26">
        <v>61</v>
      </c>
      <c r="M45" s="24">
        <v>20</v>
      </c>
      <c r="N45" s="26">
        <v>44</v>
      </c>
      <c r="O45" s="24">
        <v>20</v>
      </c>
      <c r="P45" s="26">
        <v>40</v>
      </c>
      <c r="Q45" s="24">
        <v>44</v>
      </c>
      <c r="R45" s="25">
        <v>21</v>
      </c>
      <c r="S45" s="25">
        <v>18</v>
      </c>
      <c r="T45" s="27">
        <f t="shared" si="3"/>
        <v>536</v>
      </c>
      <c r="U45" s="25">
        <f t="shared" si="4"/>
        <v>67</v>
      </c>
      <c r="V45" s="83" t="s">
        <v>10</v>
      </c>
      <c r="W45" s="83">
        <v>1016</v>
      </c>
      <c r="X45" s="25">
        <f t="shared" si="5"/>
        <v>63.5</v>
      </c>
      <c r="Y45">
        <v>63.5</v>
      </c>
      <c r="AA45" s="77"/>
    </row>
    <row r="46" spans="1:27" ht="26.25" customHeight="1">
      <c r="A46" s="25">
        <v>42</v>
      </c>
      <c r="B46" s="195">
        <v>510463</v>
      </c>
      <c r="C46" s="195">
        <v>1501360196</v>
      </c>
      <c r="D46" s="125" t="s">
        <v>217</v>
      </c>
      <c r="E46" s="25">
        <v>32</v>
      </c>
      <c r="F46" s="26">
        <v>79</v>
      </c>
      <c r="G46" s="22">
        <v>44</v>
      </c>
      <c r="H46" s="24">
        <v>20</v>
      </c>
      <c r="I46" s="26">
        <v>44</v>
      </c>
      <c r="J46" s="22">
        <v>40</v>
      </c>
      <c r="K46" s="24">
        <v>44</v>
      </c>
      <c r="L46" s="26">
        <v>84</v>
      </c>
      <c r="M46" s="24">
        <v>23</v>
      </c>
      <c r="N46" s="26">
        <v>42</v>
      </c>
      <c r="O46" s="24">
        <v>21</v>
      </c>
      <c r="P46" s="26">
        <v>40</v>
      </c>
      <c r="Q46" s="24">
        <v>43</v>
      </c>
      <c r="R46" s="25">
        <v>22</v>
      </c>
      <c r="S46" s="25">
        <v>34</v>
      </c>
      <c r="T46" s="27">
        <f t="shared" si="3"/>
        <v>612</v>
      </c>
      <c r="U46" s="25">
        <f t="shared" si="4"/>
        <v>76.5</v>
      </c>
      <c r="V46" s="83" t="s">
        <v>10</v>
      </c>
      <c r="W46" s="83">
        <v>1104</v>
      </c>
      <c r="X46" s="25">
        <f t="shared" si="5"/>
        <v>69</v>
      </c>
      <c r="Y46">
        <v>69</v>
      </c>
      <c r="AA46" s="77"/>
    </row>
    <row r="47" spans="1:27" ht="26.25" customHeight="1">
      <c r="A47" s="25">
        <v>43</v>
      </c>
      <c r="B47" s="195">
        <v>510464</v>
      </c>
      <c r="C47" s="195">
        <v>1501360199</v>
      </c>
      <c r="D47" s="196" t="s">
        <v>218</v>
      </c>
      <c r="E47" s="25">
        <v>26</v>
      </c>
      <c r="F47" s="26">
        <v>50</v>
      </c>
      <c r="G47" s="22">
        <v>43</v>
      </c>
      <c r="H47" s="24">
        <v>23</v>
      </c>
      <c r="I47" s="26">
        <v>71</v>
      </c>
      <c r="J47" s="22">
        <v>43</v>
      </c>
      <c r="K47" s="24">
        <v>45</v>
      </c>
      <c r="L47" s="26">
        <v>40</v>
      </c>
      <c r="M47" s="24">
        <v>23</v>
      </c>
      <c r="N47" s="26">
        <v>42</v>
      </c>
      <c r="O47" s="24">
        <v>21</v>
      </c>
      <c r="P47" s="26">
        <v>45</v>
      </c>
      <c r="Q47" s="24">
        <v>45</v>
      </c>
      <c r="R47" s="25">
        <v>22</v>
      </c>
      <c r="S47" s="25">
        <v>33</v>
      </c>
      <c r="T47" s="27">
        <f t="shared" si="3"/>
        <v>572</v>
      </c>
      <c r="U47" s="25">
        <f t="shared" si="4"/>
        <v>71.5</v>
      </c>
      <c r="V47" s="83" t="s">
        <v>10</v>
      </c>
      <c r="W47" s="83">
        <v>1055</v>
      </c>
      <c r="X47" s="25">
        <f t="shared" si="5"/>
        <v>65.940000000000012</v>
      </c>
      <c r="Y47">
        <v>65.94</v>
      </c>
      <c r="AA47" s="77"/>
    </row>
    <row r="48" spans="1:27" ht="26.25" customHeight="1">
      <c r="A48" s="25">
        <v>44</v>
      </c>
      <c r="B48" s="195">
        <v>510465</v>
      </c>
      <c r="C48" s="195">
        <v>1501360200</v>
      </c>
      <c r="D48" s="196" t="s">
        <v>219</v>
      </c>
      <c r="E48" s="25">
        <v>20</v>
      </c>
      <c r="F48" s="26">
        <v>64</v>
      </c>
      <c r="G48" s="22">
        <v>45</v>
      </c>
      <c r="H48" s="24">
        <v>22</v>
      </c>
      <c r="I48" s="26">
        <v>41</v>
      </c>
      <c r="J48" s="22">
        <v>46</v>
      </c>
      <c r="K48" s="24">
        <v>47</v>
      </c>
      <c r="L48" s="26">
        <v>64</v>
      </c>
      <c r="M48" s="24">
        <v>23</v>
      </c>
      <c r="N48" s="26">
        <v>45</v>
      </c>
      <c r="O48" s="24">
        <v>22</v>
      </c>
      <c r="P48" s="26">
        <v>43</v>
      </c>
      <c r="Q48" s="24">
        <v>45</v>
      </c>
      <c r="R48" s="25">
        <v>23</v>
      </c>
      <c r="S48" s="25">
        <v>35</v>
      </c>
      <c r="T48" s="27">
        <f t="shared" si="3"/>
        <v>585</v>
      </c>
      <c r="U48" s="25">
        <f t="shared" si="4"/>
        <v>73.13000000000001</v>
      </c>
      <c r="V48" s="83" t="s">
        <v>10</v>
      </c>
      <c r="W48" s="83">
        <v>1145</v>
      </c>
      <c r="X48" s="25">
        <f t="shared" si="5"/>
        <v>71.570000000000007</v>
      </c>
      <c r="Y48">
        <v>71.569999999999993</v>
      </c>
      <c r="AA48" s="77"/>
    </row>
    <row r="49" spans="1:27" ht="26.25" customHeight="1">
      <c r="A49" s="25">
        <v>45</v>
      </c>
      <c r="B49" s="195">
        <v>510466</v>
      </c>
      <c r="C49" s="195">
        <v>1501360201</v>
      </c>
      <c r="D49" s="125" t="s">
        <v>220</v>
      </c>
      <c r="E49" s="25">
        <v>26</v>
      </c>
      <c r="F49" s="26">
        <v>53</v>
      </c>
      <c r="G49" s="22">
        <v>42</v>
      </c>
      <c r="H49" s="24">
        <v>20</v>
      </c>
      <c r="I49" s="26">
        <v>40</v>
      </c>
      <c r="J49" s="22">
        <v>44</v>
      </c>
      <c r="K49" s="24">
        <v>43</v>
      </c>
      <c r="L49" s="26">
        <v>74</v>
      </c>
      <c r="M49" s="24">
        <v>22</v>
      </c>
      <c r="N49" s="26">
        <v>44</v>
      </c>
      <c r="O49" s="24">
        <v>21</v>
      </c>
      <c r="P49" s="26">
        <v>36</v>
      </c>
      <c r="Q49" s="24">
        <v>43</v>
      </c>
      <c r="R49" s="25">
        <v>21</v>
      </c>
      <c r="S49" s="25">
        <v>37</v>
      </c>
      <c r="T49" s="27">
        <f t="shared" si="3"/>
        <v>566</v>
      </c>
      <c r="U49" s="25">
        <f t="shared" si="4"/>
        <v>70.75</v>
      </c>
      <c r="V49" s="83" t="s">
        <v>243</v>
      </c>
      <c r="W49" s="83"/>
      <c r="X49" s="25">
        <f t="shared" si="5"/>
        <v>0</v>
      </c>
      <c r="Y49">
        <v>0</v>
      </c>
      <c r="AA49" s="77"/>
    </row>
    <row r="50" spans="1:27" ht="26.25" customHeight="1">
      <c r="A50" s="25">
        <v>46</v>
      </c>
      <c r="B50" s="195">
        <v>510467</v>
      </c>
      <c r="C50" s="195">
        <v>1501360202</v>
      </c>
      <c r="D50" s="125" t="s">
        <v>221</v>
      </c>
      <c r="E50" s="25">
        <v>31</v>
      </c>
      <c r="F50" s="26">
        <v>91</v>
      </c>
      <c r="G50" s="22">
        <v>46</v>
      </c>
      <c r="H50" s="24">
        <v>23</v>
      </c>
      <c r="I50" s="26">
        <v>74</v>
      </c>
      <c r="J50" s="22">
        <v>48</v>
      </c>
      <c r="K50" s="24">
        <v>49</v>
      </c>
      <c r="L50" s="26">
        <v>87</v>
      </c>
      <c r="M50" s="24">
        <v>23</v>
      </c>
      <c r="N50" s="26">
        <v>46</v>
      </c>
      <c r="O50" s="24">
        <v>22</v>
      </c>
      <c r="P50" s="26">
        <v>47</v>
      </c>
      <c r="Q50" s="24">
        <v>48</v>
      </c>
      <c r="R50" s="25">
        <v>23</v>
      </c>
      <c r="S50" s="25">
        <v>40</v>
      </c>
      <c r="T50" s="27">
        <f t="shared" si="3"/>
        <v>698</v>
      </c>
      <c r="U50" s="25">
        <f t="shared" si="4"/>
        <v>87.25</v>
      </c>
      <c r="V50" s="83" t="s">
        <v>51</v>
      </c>
      <c r="W50" s="83">
        <v>1340</v>
      </c>
      <c r="X50" s="25">
        <f t="shared" si="5"/>
        <v>83.75</v>
      </c>
      <c r="Y50">
        <v>83.75</v>
      </c>
      <c r="AA50" s="77"/>
    </row>
    <row r="51" spans="1:27" ht="26.25" customHeight="1">
      <c r="A51" s="25">
        <v>47</v>
      </c>
      <c r="B51" s="195">
        <v>510468</v>
      </c>
      <c r="C51" s="195">
        <v>1501360203</v>
      </c>
      <c r="D51" s="125" t="s">
        <v>222</v>
      </c>
      <c r="E51" s="25">
        <v>30</v>
      </c>
      <c r="F51" s="26">
        <v>91</v>
      </c>
      <c r="G51" s="22">
        <v>49</v>
      </c>
      <c r="H51" s="24">
        <v>23</v>
      </c>
      <c r="I51" s="26">
        <v>74</v>
      </c>
      <c r="J51" s="22">
        <v>49</v>
      </c>
      <c r="K51" s="24">
        <v>50</v>
      </c>
      <c r="L51" s="26">
        <v>90</v>
      </c>
      <c r="M51" s="24">
        <v>21</v>
      </c>
      <c r="N51" s="26">
        <v>47</v>
      </c>
      <c r="O51" s="24">
        <v>22</v>
      </c>
      <c r="P51" s="26">
        <v>47</v>
      </c>
      <c r="Q51" s="24">
        <v>48</v>
      </c>
      <c r="R51" s="25">
        <v>24</v>
      </c>
      <c r="S51" s="25">
        <v>45</v>
      </c>
      <c r="T51" s="27">
        <f t="shared" si="3"/>
        <v>710</v>
      </c>
      <c r="U51" s="25">
        <f t="shared" si="4"/>
        <v>88.75</v>
      </c>
      <c r="V51" s="83" t="s">
        <v>51</v>
      </c>
      <c r="W51" s="83">
        <v>1384</v>
      </c>
      <c r="X51" s="25">
        <f t="shared" si="5"/>
        <v>86.5</v>
      </c>
      <c r="Y51">
        <v>86.5</v>
      </c>
      <c r="AA51" s="77"/>
    </row>
    <row r="52" spans="1:27" ht="26.25" customHeight="1">
      <c r="A52" s="25">
        <v>48</v>
      </c>
      <c r="B52" s="195">
        <v>510469</v>
      </c>
      <c r="C52" s="195">
        <v>1501360204</v>
      </c>
      <c r="D52" s="125" t="s">
        <v>223</v>
      </c>
      <c r="E52" s="25">
        <v>30</v>
      </c>
      <c r="F52" s="26">
        <v>66</v>
      </c>
      <c r="G52" s="22">
        <v>42</v>
      </c>
      <c r="H52" s="24">
        <v>21</v>
      </c>
      <c r="I52" s="26">
        <v>51</v>
      </c>
      <c r="J52" s="22">
        <v>44</v>
      </c>
      <c r="K52" s="24">
        <v>45</v>
      </c>
      <c r="L52" s="26">
        <v>82</v>
      </c>
      <c r="M52" s="24">
        <v>23</v>
      </c>
      <c r="N52" s="26">
        <v>44</v>
      </c>
      <c r="O52" s="24">
        <v>21</v>
      </c>
      <c r="P52" s="26">
        <v>36</v>
      </c>
      <c r="Q52" s="24">
        <v>40</v>
      </c>
      <c r="R52" s="25">
        <v>21</v>
      </c>
      <c r="S52" s="25">
        <v>27</v>
      </c>
      <c r="T52" s="27">
        <f t="shared" si="3"/>
        <v>593</v>
      </c>
      <c r="U52" s="25">
        <f t="shared" si="4"/>
        <v>74.13000000000001</v>
      </c>
      <c r="V52" s="83" t="s">
        <v>10</v>
      </c>
      <c r="W52" s="83">
        <v>1128</v>
      </c>
      <c r="X52" s="25">
        <f t="shared" si="5"/>
        <v>70.5</v>
      </c>
      <c r="Y52">
        <v>70.5</v>
      </c>
      <c r="AA52" s="77"/>
    </row>
    <row r="53" spans="1:27" ht="26.25" customHeight="1">
      <c r="A53" s="25">
        <v>49</v>
      </c>
      <c r="B53" s="195">
        <v>510470</v>
      </c>
      <c r="C53" s="195">
        <v>1501360206</v>
      </c>
      <c r="D53" s="125" t="s">
        <v>224</v>
      </c>
      <c r="E53" s="25">
        <v>23</v>
      </c>
      <c r="F53" s="26">
        <v>53</v>
      </c>
      <c r="G53" s="22">
        <v>42</v>
      </c>
      <c r="H53" s="24">
        <v>21</v>
      </c>
      <c r="I53" s="26">
        <v>55</v>
      </c>
      <c r="J53" s="22">
        <v>45</v>
      </c>
      <c r="K53" s="24">
        <v>47</v>
      </c>
      <c r="L53" s="26">
        <v>51</v>
      </c>
      <c r="M53" s="24">
        <v>23</v>
      </c>
      <c r="N53" s="26">
        <v>45</v>
      </c>
      <c r="O53" s="24">
        <v>22</v>
      </c>
      <c r="P53" s="26">
        <v>43</v>
      </c>
      <c r="Q53" s="24">
        <v>43</v>
      </c>
      <c r="R53" s="25">
        <v>22</v>
      </c>
      <c r="S53" s="25">
        <v>27</v>
      </c>
      <c r="T53" s="27">
        <f t="shared" si="3"/>
        <v>562</v>
      </c>
      <c r="U53" s="25">
        <f t="shared" si="4"/>
        <v>70.25</v>
      </c>
      <c r="V53" s="83" t="s">
        <v>10</v>
      </c>
      <c r="W53" s="83">
        <v>1066</v>
      </c>
      <c r="X53" s="25">
        <f t="shared" si="5"/>
        <v>66.63000000000001</v>
      </c>
      <c r="Y53">
        <v>66.63</v>
      </c>
      <c r="AA53" s="77"/>
    </row>
    <row r="54" spans="1:27" ht="26.25" customHeight="1">
      <c r="A54" s="25">
        <v>50</v>
      </c>
      <c r="B54" s="195">
        <v>510471</v>
      </c>
      <c r="C54" s="195">
        <v>1501360207</v>
      </c>
      <c r="D54" s="125" t="s">
        <v>225</v>
      </c>
      <c r="E54" s="25">
        <v>31</v>
      </c>
      <c r="F54" s="26">
        <v>58</v>
      </c>
      <c r="G54" s="22">
        <v>43</v>
      </c>
      <c r="H54" s="24">
        <v>21</v>
      </c>
      <c r="I54" s="26">
        <v>56</v>
      </c>
      <c r="J54" s="22">
        <v>45</v>
      </c>
      <c r="K54" s="24">
        <v>45</v>
      </c>
      <c r="L54" s="26">
        <v>56</v>
      </c>
      <c r="M54" s="24">
        <v>23</v>
      </c>
      <c r="N54" s="26">
        <v>42</v>
      </c>
      <c r="O54" s="24">
        <v>21</v>
      </c>
      <c r="P54" s="26">
        <v>41</v>
      </c>
      <c r="Q54" s="24">
        <v>41</v>
      </c>
      <c r="R54" s="25">
        <v>23</v>
      </c>
      <c r="S54" s="25">
        <v>28</v>
      </c>
      <c r="T54" s="27">
        <f t="shared" si="3"/>
        <v>574</v>
      </c>
      <c r="U54" s="25">
        <f t="shared" si="4"/>
        <v>71.75</v>
      </c>
      <c r="V54" s="83" t="s">
        <v>10</v>
      </c>
      <c r="W54" s="83">
        <v>1166</v>
      </c>
      <c r="X54" s="25">
        <f t="shared" si="5"/>
        <v>72.88000000000001</v>
      </c>
      <c r="Y54">
        <v>72.88</v>
      </c>
      <c r="AA54" s="77"/>
    </row>
    <row r="55" spans="1:27" ht="26.25" customHeight="1">
      <c r="A55" s="25">
        <v>51</v>
      </c>
      <c r="B55" s="195">
        <v>510472</v>
      </c>
      <c r="C55" s="195">
        <v>1501360208</v>
      </c>
      <c r="D55" s="125" t="s">
        <v>226</v>
      </c>
      <c r="E55" s="25">
        <v>23</v>
      </c>
      <c r="F55" s="26">
        <v>88</v>
      </c>
      <c r="G55" s="22">
        <v>42</v>
      </c>
      <c r="H55" s="24">
        <v>21</v>
      </c>
      <c r="I55" s="26">
        <v>54</v>
      </c>
      <c r="J55" s="22">
        <v>46</v>
      </c>
      <c r="K55" s="24">
        <v>46</v>
      </c>
      <c r="L55" s="26">
        <v>81</v>
      </c>
      <c r="M55" s="24">
        <v>23</v>
      </c>
      <c r="N55" s="26">
        <v>44</v>
      </c>
      <c r="O55" s="24">
        <v>21</v>
      </c>
      <c r="P55" s="26">
        <v>39</v>
      </c>
      <c r="Q55" s="24">
        <v>43</v>
      </c>
      <c r="R55" s="25">
        <v>23</v>
      </c>
      <c r="S55" s="25">
        <v>34</v>
      </c>
      <c r="T55" s="27">
        <f t="shared" si="3"/>
        <v>628</v>
      </c>
      <c r="U55" s="25">
        <f t="shared" si="4"/>
        <v>78.5</v>
      </c>
      <c r="V55" s="83" t="s">
        <v>51</v>
      </c>
      <c r="W55" s="83">
        <v>1213</v>
      </c>
      <c r="X55" s="25">
        <f t="shared" si="5"/>
        <v>75.820000000000007</v>
      </c>
      <c r="Y55">
        <v>75.819999999999993</v>
      </c>
      <c r="AA55" s="77"/>
    </row>
    <row r="56" spans="1:27" ht="26.25" customHeight="1">
      <c r="A56" s="25">
        <v>52</v>
      </c>
      <c r="B56" s="195">
        <v>510473</v>
      </c>
      <c r="C56" s="195">
        <v>1501360209</v>
      </c>
      <c r="D56" s="125" t="s">
        <v>227</v>
      </c>
      <c r="E56" s="25">
        <v>16</v>
      </c>
      <c r="F56" s="26">
        <v>66</v>
      </c>
      <c r="G56" s="22">
        <v>42</v>
      </c>
      <c r="H56" s="24">
        <v>22</v>
      </c>
      <c r="I56" s="26">
        <v>46</v>
      </c>
      <c r="J56" s="22">
        <v>44</v>
      </c>
      <c r="K56" s="24">
        <v>46</v>
      </c>
      <c r="L56" s="26">
        <v>75</v>
      </c>
      <c r="M56" s="24">
        <v>23</v>
      </c>
      <c r="N56" s="26">
        <v>44</v>
      </c>
      <c r="O56" s="24">
        <v>21</v>
      </c>
      <c r="P56" s="26">
        <v>42</v>
      </c>
      <c r="Q56" s="24">
        <v>44</v>
      </c>
      <c r="R56" s="25">
        <v>23</v>
      </c>
      <c r="S56" s="25">
        <v>37</v>
      </c>
      <c r="T56" s="27">
        <f t="shared" si="3"/>
        <v>591</v>
      </c>
      <c r="U56" s="25">
        <f t="shared" si="4"/>
        <v>73.88000000000001</v>
      </c>
      <c r="V56" s="83" t="s">
        <v>52</v>
      </c>
      <c r="W56" s="83">
        <v>1181</v>
      </c>
      <c r="X56" s="25">
        <f t="shared" si="5"/>
        <v>73.820000000000007</v>
      </c>
      <c r="Y56">
        <v>73.819999999999993</v>
      </c>
      <c r="AA56" s="77"/>
    </row>
    <row r="57" spans="1:27" ht="26.25" customHeight="1">
      <c r="A57" s="25">
        <v>53</v>
      </c>
      <c r="B57" s="195">
        <v>510474</v>
      </c>
      <c r="C57" s="195">
        <v>1501360211</v>
      </c>
      <c r="D57" s="196" t="s">
        <v>228</v>
      </c>
      <c r="E57" s="25">
        <v>22</v>
      </c>
      <c r="F57" s="26">
        <v>66</v>
      </c>
      <c r="G57" s="22">
        <v>44</v>
      </c>
      <c r="H57" s="24">
        <v>22</v>
      </c>
      <c r="I57" s="26">
        <v>65</v>
      </c>
      <c r="J57" s="22">
        <v>43</v>
      </c>
      <c r="K57" s="24">
        <v>44</v>
      </c>
      <c r="L57" s="26">
        <v>74</v>
      </c>
      <c r="M57" s="24">
        <v>23</v>
      </c>
      <c r="N57" s="26">
        <v>41</v>
      </c>
      <c r="O57" s="24">
        <v>21</v>
      </c>
      <c r="P57" s="26">
        <v>44</v>
      </c>
      <c r="Q57" s="24">
        <v>43</v>
      </c>
      <c r="R57" s="25">
        <v>23</v>
      </c>
      <c r="S57" s="25">
        <v>36</v>
      </c>
      <c r="T57" s="27">
        <f t="shared" si="3"/>
        <v>611</v>
      </c>
      <c r="U57" s="25">
        <f t="shared" si="4"/>
        <v>76.38000000000001</v>
      </c>
      <c r="V57" s="83" t="s">
        <v>51</v>
      </c>
      <c r="W57" s="83">
        <v>1200</v>
      </c>
      <c r="X57" s="25">
        <f t="shared" si="5"/>
        <v>75</v>
      </c>
      <c r="Y57">
        <v>75</v>
      </c>
      <c r="AA57" s="77"/>
    </row>
    <row r="58" spans="1:27" ht="26.25" customHeight="1">
      <c r="A58" s="25">
        <v>54</v>
      </c>
      <c r="B58" s="195">
        <v>510475</v>
      </c>
      <c r="C58" s="195">
        <v>1501360212</v>
      </c>
      <c r="D58" s="125" t="s">
        <v>229</v>
      </c>
      <c r="E58" s="25">
        <v>24</v>
      </c>
      <c r="F58" s="26">
        <v>70</v>
      </c>
      <c r="G58" s="22">
        <v>43</v>
      </c>
      <c r="H58" s="24">
        <v>22</v>
      </c>
      <c r="I58" s="26">
        <v>52</v>
      </c>
      <c r="J58" s="22">
        <v>43</v>
      </c>
      <c r="K58" s="24">
        <v>46</v>
      </c>
      <c r="L58" s="26">
        <v>64</v>
      </c>
      <c r="M58" s="24">
        <v>23</v>
      </c>
      <c r="N58" s="26">
        <v>42</v>
      </c>
      <c r="O58" s="24">
        <v>21</v>
      </c>
      <c r="P58" s="26">
        <v>40</v>
      </c>
      <c r="Q58" s="24">
        <v>43</v>
      </c>
      <c r="R58" s="25">
        <v>21</v>
      </c>
      <c r="S58" s="25">
        <v>26</v>
      </c>
      <c r="T58" s="27">
        <f t="shared" si="3"/>
        <v>580</v>
      </c>
      <c r="U58" s="25">
        <f t="shared" si="4"/>
        <v>72.5</v>
      </c>
      <c r="V58" s="83" t="s">
        <v>10</v>
      </c>
      <c r="W58" s="83">
        <v>1097</v>
      </c>
      <c r="X58" s="25">
        <f t="shared" si="5"/>
        <v>68.570000000000007</v>
      </c>
      <c r="Y58">
        <v>68.569999999999993</v>
      </c>
      <c r="AA58" s="77"/>
    </row>
    <row r="59" spans="1:27" ht="26.25" customHeight="1">
      <c r="A59" s="25">
        <v>55</v>
      </c>
      <c r="B59" s="195">
        <v>510476</v>
      </c>
      <c r="C59" s="195">
        <v>1501360214</v>
      </c>
      <c r="D59" s="125" t="s">
        <v>230</v>
      </c>
      <c r="E59" s="25">
        <v>28</v>
      </c>
      <c r="F59" s="26">
        <v>54</v>
      </c>
      <c r="G59" s="22">
        <v>43</v>
      </c>
      <c r="H59" s="24">
        <v>23</v>
      </c>
      <c r="I59" s="26">
        <v>56</v>
      </c>
      <c r="J59" s="22">
        <v>44</v>
      </c>
      <c r="K59" s="24">
        <v>44</v>
      </c>
      <c r="L59" s="26">
        <v>77</v>
      </c>
      <c r="M59" s="24">
        <v>23</v>
      </c>
      <c r="N59" s="26">
        <v>40</v>
      </c>
      <c r="O59" s="24">
        <v>21</v>
      </c>
      <c r="P59" s="26">
        <v>38</v>
      </c>
      <c r="Q59" s="24">
        <v>43</v>
      </c>
      <c r="R59" s="25">
        <v>21</v>
      </c>
      <c r="S59" s="25">
        <v>33</v>
      </c>
      <c r="T59" s="27">
        <f t="shared" si="3"/>
        <v>588</v>
      </c>
      <c r="U59" s="25">
        <f t="shared" si="4"/>
        <v>73.5</v>
      </c>
      <c r="V59" s="83" t="s">
        <v>10</v>
      </c>
      <c r="W59" s="83">
        <v>1087</v>
      </c>
      <c r="X59" s="25">
        <f t="shared" si="5"/>
        <v>67.940000000000012</v>
      </c>
      <c r="Y59">
        <v>67.94</v>
      </c>
      <c r="AA59" s="77"/>
    </row>
    <row r="60" spans="1:27" ht="26.25" customHeight="1">
      <c r="A60" s="25">
        <v>56</v>
      </c>
      <c r="B60" s="195">
        <v>510477</v>
      </c>
      <c r="C60" s="195">
        <v>1501360215</v>
      </c>
      <c r="D60" s="125" t="s">
        <v>231</v>
      </c>
      <c r="E60" s="25">
        <v>32</v>
      </c>
      <c r="F60" s="26">
        <v>84</v>
      </c>
      <c r="G60" s="22">
        <v>46</v>
      </c>
      <c r="H60" s="24">
        <v>23</v>
      </c>
      <c r="I60" s="26">
        <v>82</v>
      </c>
      <c r="J60" s="22">
        <v>46</v>
      </c>
      <c r="K60" s="24">
        <v>48</v>
      </c>
      <c r="L60" s="26">
        <v>74</v>
      </c>
      <c r="M60" s="24">
        <v>23</v>
      </c>
      <c r="N60" s="26">
        <v>46</v>
      </c>
      <c r="O60" s="24">
        <v>22</v>
      </c>
      <c r="P60" s="26">
        <v>47</v>
      </c>
      <c r="Q60" s="24">
        <v>45</v>
      </c>
      <c r="R60" s="25">
        <v>24</v>
      </c>
      <c r="S60" s="25">
        <v>44</v>
      </c>
      <c r="T60" s="27">
        <f t="shared" si="3"/>
        <v>686</v>
      </c>
      <c r="U60" s="25">
        <f t="shared" si="4"/>
        <v>85.75</v>
      </c>
      <c r="V60" s="83" t="s">
        <v>51</v>
      </c>
      <c r="W60" s="83">
        <v>1352</v>
      </c>
      <c r="X60" s="25">
        <f t="shared" si="5"/>
        <v>84.5</v>
      </c>
      <c r="Y60">
        <v>84.5</v>
      </c>
      <c r="AA60" s="77"/>
    </row>
    <row r="61" spans="1:27" ht="26.25" customHeight="1">
      <c r="A61" s="25">
        <v>57</v>
      </c>
      <c r="B61" s="195">
        <v>510479</v>
      </c>
      <c r="C61" s="195">
        <v>1501360306</v>
      </c>
      <c r="D61" s="125" t="s">
        <v>232</v>
      </c>
      <c r="E61" s="25">
        <v>28</v>
      </c>
      <c r="F61" s="26">
        <v>86</v>
      </c>
      <c r="G61" s="22">
        <v>48</v>
      </c>
      <c r="H61" s="24">
        <v>23</v>
      </c>
      <c r="I61" s="26">
        <v>91</v>
      </c>
      <c r="J61" s="22">
        <v>48</v>
      </c>
      <c r="K61" s="24">
        <v>48</v>
      </c>
      <c r="L61" s="26">
        <v>81</v>
      </c>
      <c r="M61" s="24">
        <v>23</v>
      </c>
      <c r="N61" s="26">
        <v>46</v>
      </c>
      <c r="O61" s="24">
        <v>23</v>
      </c>
      <c r="P61" s="26">
        <v>48</v>
      </c>
      <c r="Q61" s="24">
        <v>48</v>
      </c>
      <c r="R61" s="25">
        <v>24</v>
      </c>
      <c r="S61" s="25">
        <v>45</v>
      </c>
      <c r="T61" s="27">
        <f t="shared" si="3"/>
        <v>710</v>
      </c>
      <c r="U61" s="25">
        <f t="shared" si="4"/>
        <v>88.75</v>
      </c>
      <c r="V61" s="83" t="s">
        <v>51</v>
      </c>
      <c r="W61" s="83">
        <v>1394</v>
      </c>
      <c r="X61" s="25">
        <f t="shared" si="5"/>
        <v>87.13000000000001</v>
      </c>
      <c r="Y61">
        <v>87.13</v>
      </c>
      <c r="AA61" s="77"/>
    </row>
    <row r="62" spans="1:27" ht="26.25" customHeight="1">
      <c r="A62" s="25">
        <v>58</v>
      </c>
      <c r="B62" s="195">
        <v>510480</v>
      </c>
      <c r="C62" s="195">
        <v>1511630039</v>
      </c>
      <c r="D62" s="196" t="s">
        <v>233</v>
      </c>
      <c r="E62" s="25">
        <v>27</v>
      </c>
      <c r="F62" s="26">
        <v>62</v>
      </c>
      <c r="G62" s="22">
        <v>44</v>
      </c>
      <c r="H62" s="24">
        <v>22</v>
      </c>
      <c r="I62" s="26">
        <v>50</v>
      </c>
      <c r="J62" s="22">
        <v>44</v>
      </c>
      <c r="K62" s="24">
        <v>47</v>
      </c>
      <c r="L62" s="26">
        <v>82</v>
      </c>
      <c r="M62" s="24">
        <v>23</v>
      </c>
      <c r="N62" s="26">
        <v>45</v>
      </c>
      <c r="O62" s="24">
        <v>21</v>
      </c>
      <c r="P62" s="26">
        <v>45</v>
      </c>
      <c r="Q62" s="24">
        <v>45</v>
      </c>
      <c r="R62" s="25">
        <v>23</v>
      </c>
      <c r="S62" s="25">
        <v>35</v>
      </c>
      <c r="T62" s="27">
        <f t="shared" si="3"/>
        <v>615</v>
      </c>
      <c r="U62" s="25">
        <f t="shared" si="4"/>
        <v>76.88000000000001</v>
      </c>
      <c r="V62" s="83" t="s">
        <v>51</v>
      </c>
      <c r="W62" s="83">
        <v>1163</v>
      </c>
      <c r="X62" s="25">
        <f t="shared" si="5"/>
        <v>72.690000000000012</v>
      </c>
      <c r="Y62">
        <v>72.69</v>
      </c>
      <c r="AA62" s="77"/>
    </row>
    <row r="63" spans="1:27" ht="26.25" customHeight="1">
      <c r="A63" s="25">
        <v>59</v>
      </c>
      <c r="B63" s="195">
        <v>510481</v>
      </c>
      <c r="C63" s="195">
        <v>1601360271</v>
      </c>
      <c r="D63" s="125" t="s">
        <v>234</v>
      </c>
      <c r="E63" s="25">
        <v>20</v>
      </c>
      <c r="F63" s="26">
        <v>68</v>
      </c>
      <c r="G63" s="22">
        <v>42</v>
      </c>
      <c r="H63" s="24">
        <v>22</v>
      </c>
      <c r="I63" s="26">
        <v>45</v>
      </c>
      <c r="J63" s="22">
        <v>40</v>
      </c>
      <c r="K63" s="24">
        <v>43</v>
      </c>
      <c r="L63" s="26">
        <v>71</v>
      </c>
      <c r="M63" s="24">
        <v>23</v>
      </c>
      <c r="N63" s="26">
        <v>41</v>
      </c>
      <c r="O63" s="24">
        <v>20</v>
      </c>
      <c r="P63" s="26">
        <v>38</v>
      </c>
      <c r="Q63" s="24">
        <v>42</v>
      </c>
      <c r="R63" s="25">
        <v>20</v>
      </c>
      <c r="S63" s="25">
        <v>25</v>
      </c>
      <c r="T63" s="27">
        <f t="shared" si="3"/>
        <v>560</v>
      </c>
      <c r="U63" s="25">
        <f t="shared" si="4"/>
        <v>70</v>
      </c>
      <c r="V63" s="83" t="s">
        <v>10</v>
      </c>
      <c r="W63" s="83">
        <v>1058</v>
      </c>
      <c r="X63" s="25">
        <f t="shared" si="5"/>
        <v>66.13000000000001</v>
      </c>
      <c r="Y63">
        <v>66.13</v>
      </c>
      <c r="AA63" s="77"/>
    </row>
    <row r="64" spans="1:27" ht="26.25" customHeight="1">
      <c r="A64" s="25">
        <v>60</v>
      </c>
      <c r="B64" s="195">
        <v>510482</v>
      </c>
      <c r="C64" s="195">
        <v>1601360291</v>
      </c>
      <c r="D64" s="196" t="s">
        <v>235</v>
      </c>
      <c r="E64" s="25">
        <v>31</v>
      </c>
      <c r="F64" s="26">
        <v>54</v>
      </c>
      <c r="G64" s="22">
        <v>44</v>
      </c>
      <c r="H64" s="24">
        <v>21</v>
      </c>
      <c r="I64" s="26">
        <v>55</v>
      </c>
      <c r="J64" s="22">
        <v>44</v>
      </c>
      <c r="K64" s="24">
        <v>46</v>
      </c>
      <c r="L64" s="26">
        <v>47</v>
      </c>
      <c r="M64" s="24">
        <v>23</v>
      </c>
      <c r="N64" s="26">
        <v>43</v>
      </c>
      <c r="O64" s="24">
        <v>22</v>
      </c>
      <c r="P64" s="26">
        <v>43</v>
      </c>
      <c r="Q64" s="24">
        <v>47</v>
      </c>
      <c r="R64" s="25">
        <v>23</v>
      </c>
      <c r="S64" s="25">
        <v>26</v>
      </c>
      <c r="T64" s="27">
        <f t="shared" si="3"/>
        <v>569</v>
      </c>
      <c r="U64" s="25">
        <f t="shared" si="4"/>
        <v>71.13000000000001</v>
      </c>
      <c r="V64" s="83" t="s">
        <v>243</v>
      </c>
      <c r="W64" s="83"/>
      <c r="X64" s="25">
        <f t="shared" si="5"/>
        <v>0</v>
      </c>
      <c r="Y64">
        <v>0</v>
      </c>
      <c r="AA64" s="77"/>
    </row>
    <row r="65" spans="1:27" ht="26.25" customHeight="1">
      <c r="A65" s="25">
        <v>61</v>
      </c>
      <c r="B65" s="195">
        <v>510483</v>
      </c>
      <c r="C65" s="195">
        <v>1601360292</v>
      </c>
      <c r="D65" s="125" t="s">
        <v>236</v>
      </c>
      <c r="E65" s="25">
        <v>21</v>
      </c>
      <c r="F65" s="26">
        <v>43</v>
      </c>
      <c r="G65" s="22">
        <v>40</v>
      </c>
      <c r="H65" s="24">
        <v>19</v>
      </c>
      <c r="I65" s="26">
        <v>42</v>
      </c>
      <c r="J65" s="22">
        <v>43</v>
      </c>
      <c r="K65" s="24">
        <v>44</v>
      </c>
      <c r="L65" s="26">
        <v>45</v>
      </c>
      <c r="M65" s="24">
        <v>23</v>
      </c>
      <c r="N65" s="26">
        <v>42</v>
      </c>
      <c r="O65" s="24">
        <v>22</v>
      </c>
      <c r="P65" s="26">
        <v>36</v>
      </c>
      <c r="Q65" s="24">
        <v>40</v>
      </c>
      <c r="R65" s="25">
        <v>21</v>
      </c>
      <c r="S65" s="25">
        <v>21</v>
      </c>
      <c r="T65" s="27">
        <f t="shared" si="3"/>
        <v>502</v>
      </c>
      <c r="U65" s="25">
        <f t="shared" si="4"/>
        <v>62.75</v>
      </c>
      <c r="V65" s="83" t="s">
        <v>10</v>
      </c>
      <c r="W65" s="83">
        <v>982</v>
      </c>
      <c r="X65" s="25">
        <f t="shared" si="5"/>
        <v>61.379999999999995</v>
      </c>
      <c r="Y65">
        <v>61.38</v>
      </c>
      <c r="AA65" s="77"/>
    </row>
    <row r="66" spans="1:27" ht="26.25" customHeight="1">
      <c r="A66" s="25">
        <v>62</v>
      </c>
      <c r="B66" s="195">
        <v>510484</v>
      </c>
      <c r="C66" s="195">
        <v>1601360299</v>
      </c>
      <c r="D66" s="125" t="s">
        <v>237</v>
      </c>
      <c r="E66" s="25">
        <v>23</v>
      </c>
      <c r="F66" s="26">
        <v>63</v>
      </c>
      <c r="G66" s="22">
        <v>45</v>
      </c>
      <c r="H66" s="24">
        <v>21</v>
      </c>
      <c r="I66" s="26">
        <v>72</v>
      </c>
      <c r="J66" s="22">
        <v>45</v>
      </c>
      <c r="K66" s="24">
        <v>45</v>
      </c>
      <c r="L66" s="26">
        <v>60</v>
      </c>
      <c r="M66" s="24">
        <v>23</v>
      </c>
      <c r="N66" s="26">
        <v>41</v>
      </c>
      <c r="O66" s="24">
        <v>23</v>
      </c>
      <c r="P66" s="26">
        <v>45</v>
      </c>
      <c r="Q66" s="24">
        <v>44</v>
      </c>
      <c r="R66" s="25">
        <v>22</v>
      </c>
      <c r="S66" s="25">
        <v>35</v>
      </c>
      <c r="T66" s="27">
        <f t="shared" si="3"/>
        <v>607</v>
      </c>
      <c r="U66" s="25">
        <f t="shared" si="4"/>
        <v>75.88000000000001</v>
      </c>
      <c r="V66" s="83" t="s">
        <v>51</v>
      </c>
      <c r="W66" s="83">
        <v>1164</v>
      </c>
      <c r="X66" s="25">
        <f t="shared" si="5"/>
        <v>72.75</v>
      </c>
      <c r="Y66">
        <v>72.75</v>
      </c>
      <c r="AA66" s="77"/>
    </row>
    <row r="67" spans="1:27" ht="26.25" customHeight="1">
      <c r="A67" s="25">
        <v>63</v>
      </c>
      <c r="B67" s="195">
        <v>510485</v>
      </c>
      <c r="C67" s="195">
        <v>1601360304</v>
      </c>
      <c r="D67" s="125" t="s">
        <v>238</v>
      </c>
      <c r="E67" s="25">
        <v>25</v>
      </c>
      <c r="F67" s="26">
        <v>77</v>
      </c>
      <c r="G67" s="22">
        <v>45</v>
      </c>
      <c r="H67" s="24">
        <v>20</v>
      </c>
      <c r="I67" s="26">
        <v>68</v>
      </c>
      <c r="J67" s="22">
        <v>46</v>
      </c>
      <c r="K67" s="24">
        <v>46</v>
      </c>
      <c r="L67" s="26">
        <v>77</v>
      </c>
      <c r="M67" s="24">
        <v>23</v>
      </c>
      <c r="N67" s="26">
        <v>44</v>
      </c>
      <c r="O67" s="24">
        <v>23</v>
      </c>
      <c r="P67" s="26">
        <v>44</v>
      </c>
      <c r="Q67" s="24">
        <v>45</v>
      </c>
      <c r="R67" s="25">
        <v>22</v>
      </c>
      <c r="S67" s="25">
        <v>36</v>
      </c>
      <c r="T67" s="27">
        <f t="shared" si="3"/>
        <v>641</v>
      </c>
      <c r="U67" s="25">
        <f t="shared" si="4"/>
        <v>80.13000000000001</v>
      </c>
      <c r="V67" s="83" t="s">
        <v>51</v>
      </c>
      <c r="W67" s="83">
        <v>1225</v>
      </c>
      <c r="X67" s="25">
        <f t="shared" si="5"/>
        <v>76.570000000000007</v>
      </c>
      <c r="Y67">
        <v>76.569999999999993</v>
      </c>
    </row>
    <row r="68" spans="1:27" ht="26.25" customHeight="1">
      <c r="A68" s="25">
        <v>64</v>
      </c>
      <c r="B68" s="195">
        <v>510486</v>
      </c>
      <c r="C68" s="195">
        <v>1601360305</v>
      </c>
      <c r="D68" s="125" t="s">
        <v>239</v>
      </c>
      <c r="E68" s="25">
        <v>23</v>
      </c>
      <c r="F68" s="26">
        <v>68</v>
      </c>
      <c r="G68" s="22">
        <v>45</v>
      </c>
      <c r="H68" s="24">
        <v>21</v>
      </c>
      <c r="I68" s="26">
        <v>48</v>
      </c>
      <c r="J68" s="22">
        <v>45</v>
      </c>
      <c r="K68" s="24">
        <v>45</v>
      </c>
      <c r="L68" s="26">
        <v>66</v>
      </c>
      <c r="M68" s="24">
        <v>23</v>
      </c>
      <c r="N68" s="26">
        <v>43</v>
      </c>
      <c r="O68" s="24">
        <v>22</v>
      </c>
      <c r="P68" s="26">
        <v>45</v>
      </c>
      <c r="Q68" s="24">
        <v>43</v>
      </c>
      <c r="R68" s="25">
        <v>22</v>
      </c>
      <c r="S68" s="25">
        <v>31</v>
      </c>
      <c r="T68" s="27">
        <f t="shared" si="3"/>
        <v>590</v>
      </c>
      <c r="U68" s="25">
        <f t="shared" si="4"/>
        <v>73.75</v>
      </c>
      <c r="V68" s="83" t="s">
        <v>10</v>
      </c>
      <c r="W68" s="83">
        <v>1079</v>
      </c>
      <c r="X68" s="25">
        <f t="shared" si="5"/>
        <v>67.440000000000012</v>
      </c>
      <c r="Y68">
        <v>67.44</v>
      </c>
    </row>
    <row r="69" spans="1:27" ht="26.25" customHeight="1">
      <c r="A69" s="8">
        <v>65</v>
      </c>
      <c r="B69" s="195">
        <v>510487</v>
      </c>
      <c r="C69" s="195">
        <v>1601360312</v>
      </c>
      <c r="D69" s="196" t="s">
        <v>240</v>
      </c>
      <c r="E69" s="25">
        <v>30</v>
      </c>
      <c r="F69" s="25">
        <v>56</v>
      </c>
      <c r="G69" s="25">
        <v>46</v>
      </c>
      <c r="H69" s="25">
        <v>23</v>
      </c>
      <c r="I69" s="25">
        <v>84</v>
      </c>
      <c r="J69" s="25">
        <v>45</v>
      </c>
      <c r="K69" s="25">
        <v>46</v>
      </c>
      <c r="L69" s="25">
        <v>61</v>
      </c>
      <c r="M69" s="25">
        <v>23</v>
      </c>
      <c r="N69" s="25">
        <v>46</v>
      </c>
      <c r="O69" s="25">
        <v>23</v>
      </c>
      <c r="P69" s="25">
        <v>44</v>
      </c>
      <c r="Q69" s="25">
        <v>47</v>
      </c>
      <c r="R69" s="25">
        <v>23</v>
      </c>
      <c r="S69" s="25">
        <v>31</v>
      </c>
      <c r="T69" s="27">
        <f t="shared" si="3"/>
        <v>628</v>
      </c>
      <c r="U69" s="25">
        <f t="shared" si="4"/>
        <v>78.5</v>
      </c>
      <c r="V69" s="25" t="s">
        <v>51</v>
      </c>
      <c r="W69" s="25">
        <v>1176</v>
      </c>
      <c r="X69" s="25">
        <f t="shared" si="5"/>
        <v>73.5</v>
      </c>
      <c r="Y69">
        <v>73.5</v>
      </c>
      <c r="AA69" s="23"/>
    </row>
    <row r="70" spans="1:27" ht="26.25" customHeight="1">
      <c r="A70" s="8">
        <v>66</v>
      </c>
      <c r="B70" s="195">
        <v>510488</v>
      </c>
      <c r="C70" s="195">
        <v>1601360319</v>
      </c>
      <c r="D70" s="125" t="s">
        <v>241</v>
      </c>
      <c r="E70" s="25">
        <v>17</v>
      </c>
      <c r="F70" s="25">
        <v>71</v>
      </c>
      <c r="G70" s="25">
        <v>42</v>
      </c>
      <c r="H70" s="25">
        <v>21</v>
      </c>
      <c r="I70" s="25">
        <v>33</v>
      </c>
      <c r="J70" s="25">
        <v>43</v>
      </c>
      <c r="K70" s="25">
        <v>44</v>
      </c>
      <c r="L70" s="25">
        <v>79</v>
      </c>
      <c r="M70" s="25">
        <v>23</v>
      </c>
      <c r="N70" s="25">
        <v>41</v>
      </c>
      <c r="O70" s="25">
        <v>20</v>
      </c>
      <c r="P70" s="25">
        <v>40</v>
      </c>
      <c r="Q70" s="25">
        <v>41</v>
      </c>
      <c r="R70" s="25">
        <v>21</v>
      </c>
      <c r="S70" s="25">
        <v>27</v>
      </c>
      <c r="T70" s="27">
        <f t="shared" si="3"/>
        <v>563</v>
      </c>
      <c r="U70" s="25">
        <f t="shared" si="4"/>
        <v>70.38000000000001</v>
      </c>
      <c r="V70" s="25" t="s">
        <v>52</v>
      </c>
      <c r="W70" s="25">
        <v>1058</v>
      </c>
      <c r="X70" s="25">
        <f t="shared" si="5"/>
        <v>66.13000000000001</v>
      </c>
      <c r="Y70">
        <v>66.13</v>
      </c>
    </row>
    <row r="71" spans="1:27">
      <c r="F71" s="9"/>
      <c r="L71" s="9"/>
      <c r="T71" s="112">
        <f>SUM(T5:T70)</f>
        <v>39926</v>
      </c>
      <c r="X71" s="77"/>
    </row>
    <row r="72" spans="1:27">
      <c r="E72" s="9"/>
      <c r="F72" s="9"/>
      <c r="L72" s="9"/>
      <c r="T72" s="112">
        <f>39253/66</f>
        <v>594.74242424242425</v>
      </c>
    </row>
    <row r="73" spans="1:27">
      <c r="E73" s="9"/>
      <c r="F73" s="9"/>
      <c r="L73" s="9"/>
    </row>
    <row r="74" spans="1:27">
      <c r="E74" s="9"/>
      <c r="F74" s="9"/>
      <c r="L74" s="9"/>
    </row>
    <row r="75" spans="1:27">
      <c r="E75" s="9"/>
      <c r="F75" s="9"/>
      <c r="L75" s="9"/>
    </row>
    <row r="76" spans="1:27">
      <c r="E76" s="9"/>
      <c r="F76" s="9"/>
      <c r="G76" s="13"/>
      <c r="L76" s="9"/>
    </row>
    <row r="77" spans="1:27">
      <c r="E77" s="9"/>
      <c r="F77" s="9"/>
      <c r="L77" s="9"/>
    </row>
    <row r="78" spans="1:27">
      <c r="E78" s="9"/>
      <c r="F78" s="9"/>
      <c r="L78" s="9"/>
    </row>
    <row r="79" spans="1:27">
      <c r="E79" s="9"/>
      <c r="F79" s="9"/>
      <c r="L79" s="9"/>
    </row>
    <row r="80" spans="1:27">
      <c r="E80" s="9"/>
      <c r="F80" s="9"/>
      <c r="L80" s="9"/>
    </row>
    <row r="81" spans="4:27" customFormat="1">
      <c r="D81" s="123"/>
      <c r="E81" s="9"/>
      <c r="F81" s="9"/>
      <c r="G81" s="1"/>
      <c r="H81" s="1"/>
      <c r="I81" s="1"/>
      <c r="J81" s="1"/>
      <c r="K81" s="1"/>
      <c r="L81" s="9"/>
      <c r="T81" s="113"/>
      <c r="W81" s="118"/>
      <c r="AA81" s="15"/>
    </row>
    <row r="82" spans="4:27" customFormat="1">
      <c r="D82" s="124"/>
      <c r="E82" s="89"/>
      <c r="F82" s="90"/>
      <c r="G82" s="90"/>
      <c r="H82" s="90"/>
      <c r="I82" s="90"/>
      <c r="J82" s="90"/>
      <c r="K82" s="90"/>
      <c r="L82" s="90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AA82" s="15"/>
    </row>
    <row r="83" spans="4:27" customFormat="1">
      <c r="D83" s="124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15"/>
      <c r="V83" s="15"/>
      <c r="W83" s="15"/>
      <c r="X83" s="15"/>
      <c r="AA83" s="15"/>
    </row>
    <row r="84" spans="4:27" customFormat="1">
      <c r="D84" s="124"/>
      <c r="E84" s="90"/>
      <c r="F84" s="90"/>
      <c r="G84" s="90"/>
      <c r="H84" s="90"/>
      <c r="I84" s="90"/>
      <c r="J84" s="90"/>
      <c r="K84" s="90"/>
      <c r="L84" s="90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AA84" s="15"/>
    </row>
    <row r="85" spans="4:27" customFormat="1">
      <c r="D85" s="124"/>
      <c r="E85" s="90"/>
      <c r="F85" s="90"/>
      <c r="G85" s="90"/>
      <c r="H85" s="90"/>
      <c r="I85" s="90"/>
      <c r="J85" s="90"/>
      <c r="K85" s="90"/>
      <c r="L85" s="90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AA85" s="15"/>
    </row>
    <row r="86" spans="4:27" customFormat="1">
      <c r="D86" s="124"/>
      <c r="E86" s="90"/>
      <c r="F86" s="90"/>
      <c r="G86" s="90"/>
      <c r="H86" s="90"/>
      <c r="I86" s="90"/>
      <c r="J86" s="90"/>
      <c r="K86" s="90"/>
      <c r="L86" s="90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AA86" s="15"/>
    </row>
    <row r="87" spans="4:27" customFormat="1">
      <c r="D87" s="124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15"/>
      <c r="V87" s="15"/>
      <c r="W87" s="15"/>
      <c r="X87" s="15"/>
      <c r="AA87" s="15"/>
    </row>
    <row r="88" spans="4:27" customFormat="1">
      <c r="D88" s="124"/>
      <c r="E88" s="90"/>
      <c r="F88" s="90"/>
      <c r="G88" s="90"/>
      <c r="H88" s="90"/>
      <c r="I88" s="90"/>
      <c r="J88" s="90"/>
      <c r="K88" s="90"/>
      <c r="L88" s="90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AA88" s="15"/>
    </row>
    <row r="89" spans="4:27" customFormat="1">
      <c r="D89" s="124"/>
      <c r="E89" s="90"/>
      <c r="F89" s="90"/>
      <c r="G89" s="90"/>
      <c r="H89" s="90"/>
      <c r="I89" s="90"/>
      <c r="J89" s="90"/>
      <c r="K89" s="90"/>
      <c r="L89" s="90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AA89" s="15"/>
    </row>
    <row r="90" spans="4:27" customFormat="1">
      <c r="D90" s="124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15"/>
      <c r="V90" s="15"/>
      <c r="W90" s="15"/>
      <c r="X90" s="15"/>
      <c r="AA90" s="15"/>
    </row>
    <row r="91" spans="4:27" customFormat="1">
      <c r="D91" s="124"/>
      <c r="E91" s="90"/>
      <c r="F91" s="90"/>
      <c r="G91" s="90"/>
      <c r="H91" s="90"/>
      <c r="I91" s="90"/>
      <c r="J91" s="90"/>
      <c r="K91" s="90"/>
      <c r="L91" s="90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AA91" s="15"/>
    </row>
    <row r="92" spans="4:27" customFormat="1">
      <c r="D92" s="124"/>
      <c r="E92" s="90"/>
      <c r="F92" s="90"/>
      <c r="G92" s="90"/>
      <c r="H92" s="90"/>
      <c r="I92" s="90"/>
      <c r="J92" s="90"/>
      <c r="K92" s="90"/>
      <c r="L92" s="90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AA92" s="15"/>
    </row>
    <row r="93" spans="4:27" customFormat="1">
      <c r="D93" s="124"/>
      <c r="E93" s="90"/>
      <c r="F93" s="90"/>
      <c r="G93" s="90"/>
      <c r="H93" s="90"/>
      <c r="I93" s="90"/>
      <c r="J93" s="90"/>
      <c r="K93" s="90"/>
      <c r="L93" s="90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AA93" s="15"/>
    </row>
    <row r="94" spans="4:27" customFormat="1">
      <c r="D94" s="124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15"/>
      <c r="V94" s="15"/>
      <c r="W94" s="15"/>
      <c r="X94" s="15"/>
      <c r="AA94" s="15"/>
    </row>
    <row r="95" spans="4:27" customFormat="1">
      <c r="D95" s="124"/>
      <c r="E95" s="90"/>
      <c r="F95" s="90"/>
      <c r="G95" s="90"/>
      <c r="H95" s="90"/>
      <c r="I95" s="90"/>
      <c r="J95" s="90"/>
      <c r="K95" s="90"/>
      <c r="L95" s="90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AA95" s="15"/>
    </row>
    <row r="96" spans="4:27" customFormat="1">
      <c r="D96" s="124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15"/>
      <c r="V96" s="15"/>
      <c r="W96" s="15"/>
      <c r="X96" s="15"/>
      <c r="AA96" s="15"/>
    </row>
    <row r="97" spans="4:27" customFormat="1">
      <c r="D97" s="124"/>
      <c r="E97" s="90"/>
      <c r="F97" s="90"/>
      <c r="G97" s="90"/>
      <c r="H97" s="90"/>
      <c r="I97" s="90"/>
      <c r="J97" s="90"/>
      <c r="K97" s="90"/>
      <c r="L97" s="90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AA97" s="15"/>
    </row>
    <row r="98" spans="4:27" customFormat="1">
      <c r="D98" s="124"/>
      <c r="E98" s="90"/>
      <c r="F98" s="90"/>
      <c r="G98" s="90"/>
      <c r="H98" s="90"/>
      <c r="I98" s="90"/>
      <c r="J98" s="90"/>
      <c r="K98" s="90"/>
      <c r="L98" s="90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AA98" s="15"/>
    </row>
    <row r="99" spans="4:27" customFormat="1">
      <c r="D99" s="124"/>
      <c r="E99" s="90"/>
      <c r="F99" s="90"/>
      <c r="G99" s="90"/>
      <c r="H99" s="90"/>
      <c r="I99" s="90"/>
      <c r="J99" s="90"/>
      <c r="K99" s="90"/>
      <c r="L99" s="90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AA99" s="15"/>
    </row>
    <row r="100" spans="4:27" customFormat="1">
      <c r="D100" s="124"/>
      <c r="E100" s="90"/>
      <c r="F100" s="90"/>
      <c r="G100" s="90"/>
      <c r="H100" s="90"/>
      <c r="I100" s="90"/>
      <c r="J100" s="90"/>
      <c r="K100" s="90"/>
      <c r="L100" s="90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AA100" s="15"/>
    </row>
    <row r="101" spans="4:27" customFormat="1">
      <c r="D101" s="124"/>
      <c r="E101" s="90"/>
      <c r="F101" s="90"/>
      <c r="G101" s="90"/>
      <c r="H101" s="90"/>
      <c r="I101" s="90"/>
      <c r="J101" s="90"/>
      <c r="K101" s="90"/>
      <c r="L101" s="90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AA101" s="15"/>
    </row>
    <row r="102" spans="4:27" customFormat="1">
      <c r="D102" s="124"/>
      <c r="E102" s="90"/>
      <c r="F102" s="90"/>
      <c r="G102" s="90"/>
      <c r="H102" s="90"/>
      <c r="I102" s="90"/>
      <c r="J102" s="90"/>
      <c r="K102" s="90"/>
      <c r="L102" s="90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AA102" s="15"/>
    </row>
    <row r="103" spans="4:27" customFormat="1">
      <c r="D103" s="124"/>
      <c r="E103" s="90"/>
      <c r="F103" s="90"/>
      <c r="G103" s="90"/>
      <c r="H103" s="90"/>
      <c r="I103" s="90"/>
      <c r="J103" s="90"/>
      <c r="K103" s="90"/>
      <c r="L103" s="90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AA103" s="15"/>
    </row>
    <row r="104" spans="4:27" customFormat="1">
      <c r="D104" s="124"/>
      <c r="E104" s="90"/>
      <c r="F104" s="90"/>
      <c r="G104" s="90"/>
      <c r="H104" s="90"/>
      <c r="I104" s="90"/>
      <c r="J104" s="90"/>
      <c r="K104" s="90"/>
      <c r="L104" s="90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AA104" s="15"/>
    </row>
    <row r="105" spans="4:27" customFormat="1">
      <c r="D105" s="123"/>
      <c r="E105" s="9"/>
      <c r="F105" s="9"/>
      <c r="G105" s="1"/>
      <c r="H105" s="1"/>
      <c r="I105" s="1"/>
      <c r="J105" s="1"/>
      <c r="K105" s="1"/>
      <c r="L105" s="9"/>
      <c r="T105" s="113"/>
      <c r="W105" s="118"/>
      <c r="AA105" s="15"/>
    </row>
    <row r="106" spans="4:27" customFormat="1">
      <c r="D106" s="123"/>
      <c r="E106" s="9"/>
      <c r="F106" s="9"/>
      <c r="G106" s="1"/>
      <c r="H106" s="1"/>
      <c r="I106" s="1"/>
      <c r="J106" s="1"/>
      <c r="K106" s="1"/>
      <c r="L106" s="9"/>
      <c r="T106" s="113"/>
      <c r="W106" s="118"/>
      <c r="AA106" s="15"/>
    </row>
    <row r="107" spans="4:27" customFormat="1">
      <c r="D107" s="123"/>
      <c r="E107" s="9"/>
      <c r="F107" s="9"/>
      <c r="G107" s="1"/>
      <c r="H107" s="1"/>
      <c r="I107" s="1"/>
      <c r="J107" s="1"/>
      <c r="K107" s="1"/>
      <c r="L107" s="9"/>
      <c r="T107" s="113"/>
      <c r="W107" s="118"/>
      <c r="AA107" s="15"/>
    </row>
    <row r="108" spans="4:27" customFormat="1">
      <c r="D108" s="123"/>
      <c r="E108" s="9"/>
      <c r="F108" s="9"/>
      <c r="G108" s="1"/>
      <c r="H108" s="1"/>
      <c r="I108" s="1"/>
      <c r="J108" s="1"/>
      <c r="K108" s="1"/>
      <c r="L108" s="9"/>
      <c r="T108" s="113"/>
      <c r="W108" s="118"/>
      <c r="AA108" s="15"/>
    </row>
    <row r="109" spans="4:27" customFormat="1">
      <c r="D109" s="123"/>
      <c r="E109" s="9"/>
      <c r="F109" s="9"/>
      <c r="G109" s="1"/>
      <c r="H109" s="1"/>
      <c r="I109" s="1"/>
      <c r="J109" s="1"/>
      <c r="K109" s="1"/>
      <c r="L109" s="9"/>
      <c r="T109" s="113"/>
      <c r="W109" s="118"/>
      <c r="AA109" s="15"/>
    </row>
    <row r="110" spans="4:27" customFormat="1">
      <c r="D110" s="123"/>
      <c r="E110" s="9"/>
      <c r="F110" s="9"/>
      <c r="G110" s="1"/>
      <c r="H110" s="1"/>
      <c r="I110" s="1"/>
      <c r="J110" s="1"/>
      <c r="K110" s="1"/>
      <c r="L110" s="9"/>
      <c r="T110" s="113"/>
      <c r="W110" s="118"/>
      <c r="AA110" s="15"/>
    </row>
    <row r="111" spans="4:27" customFormat="1">
      <c r="D111" s="123"/>
      <c r="E111" s="9"/>
      <c r="F111" s="9"/>
      <c r="G111" s="1"/>
      <c r="H111" s="1"/>
      <c r="I111" s="1"/>
      <c r="J111" s="1"/>
      <c r="K111" s="1"/>
      <c r="L111" s="9"/>
      <c r="T111" s="113"/>
      <c r="W111" s="118"/>
      <c r="AA111" s="15"/>
    </row>
    <row r="112" spans="4:27" customFormat="1">
      <c r="D112" s="123"/>
      <c r="E112" s="9"/>
      <c r="F112" s="9"/>
      <c r="G112" s="1"/>
      <c r="H112" s="1"/>
      <c r="I112" s="1"/>
      <c r="J112" s="1"/>
      <c r="K112" s="1"/>
      <c r="L112" s="9"/>
      <c r="T112" s="113"/>
      <c r="W112" s="118"/>
      <c r="AA112" s="15"/>
    </row>
    <row r="113" spans="4:27" customFormat="1">
      <c r="D113" s="123"/>
      <c r="E113" s="9"/>
      <c r="F113" s="9"/>
      <c r="G113" s="1"/>
      <c r="H113" s="1"/>
      <c r="I113" s="1"/>
      <c r="J113" s="1"/>
      <c r="K113" s="1"/>
      <c r="L113" s="9"/>
      <c r="T113" s="113"/>
      <c r="W113" s="118"/>
      <c r="AA113" s="15"/>
    </row>
    <row r="114" spans="4:27" customFormat="1">
      <c r="D114" s="123"/>
      <c r="E114" s="9"/>
      <c r="F114" s="9"/>
      <c r="G114" s="1"/>
      <c r="H114" s="1"/>
      <c r="I114" s="1"/>
      <c r="J114" s="1"/>
      <c r="K114" s="1"/>
      <c r="L114" s="9"/>
      <c r="T114" s="113"/>
      <c r="W114" s="118"/>
      <c r="AA114" s="15"/>
    </row>
    <row r="115" spans="4:27" customFormat="1">
      <c r="D115" s="123"/>
      <c r="E115" s="9"/>
      <c r="F115" s="9"/>
      <c r="G115" s="1"/>
      <c r="H115" s="1"/>
      <c r="I115" s="1"/>
      <c r="J115" s="1"/>
      <c r="K115" s="1"/>
      <c r="L115" s="9"/>
      <c r="T115" s="113"/>
      <c r="W115" s="118"/>
      <c r="AA115" s="15"/>
    </row>
    <row r="116" spans="4:27" customFormat="1">
      <c r="D116" s="123"/>
      <c r="E116" s="9"/>
      <c r="F116" s="9"/>
      <c r="G116" s="1"/>
      <c r="H116" s="1"/>
      <c r="I116" s="1"/>
      <c r="J116" s="1"/>
      <c r="K116" s="1"/>
      <c r="L116" s="9"/>
      <c r="T116" s="113"/>
      <c r="W116" s="118"/>
      <c r="AA116" s="15"/>
    </row>
    <row r="117" spans="4:27" customFormat="1">
      <c r="D117" s="123"/>
      <c r="E117" s="9"/>
      <c r="F117" s="9"/>
      <c r="G117" s="1"/>
      <c r="H117" s="1"/>
      <c r="I117" s="1"/>
      <c r="J117" s="1"/>
      <c r="K117" s="1"/>
      <c r="L117" s="9"/>
      <c r="T117" s="113"/>
      <c r="W117" s="118"/>
      <c r="AA117" s="15"/>
    </row>
    <row r="118" spans="4:27" customFormat="1">
      <c r="D118" s="123"/>
      <c r="E118" s="9"/>
      <c r="F118" s="9"/>
      <c r="G118" s="1"/>
      <c r="H118" s="1"/>
      <c r="I118" s="1"/>
      <c r="J118" s="1"/>
      <c r="K118" s="1"/>
      <c r="L118" s="9"/>
      <c r="T118" s="113"/>
      <c r="W118" s="118"/>
      <c r="AA118" s="15"/>
    </row>
    <row r="119" spans="4:27" customFormat="1">
      <c r="D119" s="123"/>
      <c r="E119" s="9"/>
      <c r="F119" s="9"/>
      <c r="G119" s="1"/>
      <c r="H119" s="1"/>
      <c r="I119" s="1"/>
      <c r="J119" s="1"/>
      <c r="K119" s="1"/>
      <c r="L119" s="9"/>
      <c r="T119" s="113"/>
      <c r="W119" s="118"/>
      <c r="AA119" s="15"/>
    </row>
    <row r="120" spans="4:27" customFormat="1">
      <c r="D120" s="123"/>
      <c r="E120" s="9"/>
      <c r="F120" s="9"/>
      <c r="G120" s="1"/>
      <c r="H120" s="1"/>
      <c r="I120" s="1"/>
      <c r="J120" s="1"/>
      <c r="K120" s="1"/>
      <c r="L120" s="9"/>
      <c r="T120" s="113"/>
      <c r="W120" s="118"/>
      <c r="AA120" s="15"/>
    </row>
    <row r="121" spans="4:27" customFormat="1">
      <c r="D121" s="123"/>
      <c r="E121" s="9"/>
      <c r="F121" s="9"/>
      <c r="G121" s="1"/>
      <c r="H121" s="1"/>
      <c r="I121" s="1"/>
      <c r="J121" s="1"/>
      <c r="K121" s="1"/>
      <c r="L121" s="9"/>
      <c r="T121" s="113"/>
      <c r="W121" s="118"/>
      <c r="AA121" s="15"/>
    </row>
    <row r="122" spans="4:27" customFormat="1">
      <c r="D122" s="123"/>
      <c r="E122" s="9"/>
      <c r="F122" s="9"/>
      <c r="G122" s="1"/>
      <c r="H122" s="1"/>
      <c r="I122" s="1"/>
      <c r="J122" s="1"/>
      <c r="K122" s="1"/>
      <c r="L122" s="9"/>
      <c r="T122" s="113"/>
      <c r="W122" s="118"/>
      <c r="AA122" s="15"/>
    </row>
    <row r="123" spans="4:27" customFormat="1">
      <c r="D123" s="123"/>
      <c r="E123" s="9"/>
      <c r="F123" s="9"/>
      <c r="G123" s="1"/>
      <c r="H123" s="1"/>
      <c r="I123" s="1"/>
      <c r="J123" s="1"/>
      <c r="K123" s="1"/>
      <c r="L123" s="9"/>
      <c r="T123" s="113"/>
      <c r="W123" s="118"/>
      <c r="AA123" s="15"/>
    </row>
    <row r="124" spans="4:27" customFormat="1">
      <c r="D124" s="123"/>
      <c r="E124" s="9"/>
      <c r="F124" s="9"/>
      <c r="G124" s="1"/>
      <c r="H124" s="1"/>
      <c r="I124" s="1"/>
      <c r="J124" s="1"/>
      <c r="K124" s="1"/>
      <c r="L124" s="9"/>
      <c r="T124" s="113"/>
      <c r="W124" s="118"/>
      <c r="AA124" s="15"/>
    </row>
    <row r="125" spans="4:27" customFormat="1">
      <c r="D125" s="123"/>
      <c r="E125" s="9"/>
      <c r="F125" s="9"/>
      <c r="G125" s="1"/>
      <c r="H125" s="1"/>
      <c r="I125" s="1"/>
      <c r="J125" s="1"/>
      <c r="K125" s="1"/>
      <c r="L125" s="9"/>
      <c r="T125" s="113"/>
      <c r="W125" s="118"/>
      <c r="AA125" s="15"/>
    </row>
    <row r="126" spans="4:27" customFormat="1">
      <c r="D126" s="123"/>
      <c r="E126" s="9"/>
      <c r="F126" s="9"/>
      <c r="G126" s="1"/>
      <c r="H126" s="1"/>
      <c r="I126" s="1"/>
      <c r="J126" s="1"/>
      <c r="K126" s="1"/>
      <c r="L126" s="9"/>
      <c r="T126" s="113"/>
      <c r="W126" s="118"/>
      <c r="AA126" s="15"/>
    </row>
    <row r="127" spans="4:27" customFormat="1">
      <c r="D127" s="123"/>
      <c r="E127" s="9"/>
      <c r="F127" s="9"/>
      <c r="G127" s="1"/>
      <c r="H127" s="1"/>
      <c r="I127" s="1"/>
      <c r="J127" s="1"/>
      <c r="K127" s="1"/>
      <c r="L127" s="9"/>
      <c r="T127" s="113"/>
      <c r="W127" s="118"/>
      <c r="AA127" s="15"/>
    </row>
    <row r="128" spans="4:27" customFormat="1">
      <c r="D128" s="123"/>
      <c r="E128" s="9"/>
      <c r="F128" s="9"/>
      <c r="G128" s="1"/>
      <c r="H128" s="1"/>
      <c r="I128" s="1"/>
      <c r="J128" s="1"/>
      <c r="K128" s="1"/>
      <c r="L128" s="9"/>
      <c r="T128" s="113"/>
      <c r="W128" s="118"/>
      <c r="AA128" s="15"/>
    </row>
    <row r="129" spans="4:27" customFormat="1">
      <c r="D129" s="123"/>
      <c r="E129" s="9"/>
      <c r="F129" s="9"/>
      <c r="G129" s="1"/>
      <c r="H129" s="1"/>
      <c r="I129" s="1"/>
      <c r="J129" s="1"/>
      <c r="K129" s="1"/>
      <c r="L129" s="9"/>
      <c r="T129" s="113"/>
      <c r="W129" s="118"/>
      <c r="AA129" s="15"/>
    </row>
    <row r="130" spans="4:27" customFormat="1">
      <c r="D130" s="123"/>
      <c r="E130" s="9"/>
      <c r="F130" s="9"/>
      <c r="G130" s="1"/>
      <c r="H130" s="1"/>
      <c r="I130" s="1"/>
      <c r="J130" s="1"/>
      <c r="K130" s="1"/>
      <c r="L130" s="9"/>
      <c r="T130" s="113"/>
      <c r="W130" s="118"/>
      <c r="AA130" s="15"/>
    </row>
    <row r="131" spans="4:27" customFormat="1">
      <c r="D131" s="123"/>
      <c r="E131" s="9"/>
      <c r="F131" s="9"/>
      <c r="G131" s="1"/>
      <c r="H131" s="1"/>
      <c r="I131" s="1"/>
      <c r="J131" s="1"/>
      <c r="K131" s="1"/>
      <c r="L131" s="9"/>
      <c r="T131" s="113"/>
      <c r="W131" s="118"/>
      <c r="AA131" s="15"/>
    </row>
    <row r="132" spans="4:27" customFormat="1">
      <c r="D132" s="123"/>
      <c r="E132" s="9"/>
      <c r="F132" s="9"/>
      <c r="G132" s="1"/>
      <c r="H132" s="1"/>
      <c r="I132" s="1"/>
      <c r="J132" s="1"/>
      <c r="K132" s="1"/>
      <c r="L132" s="9"/>
      <c r="T132" s="113"/>
      <c r="W132" s="118"/>
      <c r="AA132" s="15"/>
    </row>
    <row r="133" spans="4:27" customFormat="1">
      <c r="D133" s="123"/>
      <c r="E133" s="9"/>
      <c r="F133" s="9"/>
      <c r="G133" s="1"/>
      <c r="H133" s="1"/>
      <c r="I133" s="1"/>
      <c r="J133" s="1"/>
      <c r="K133" s="1"/>
      <c r="L133" s="9"/>
      <c r="T133" s="113"/>
      <c r="W133" s="118"/>
      <c r="AA133" s="15"/>
    </row>
    <row r="134" spans="4:27" customFormat="1">
      <c r="D134" s="123"/>
      <c r="E134" s="9"/>
      <c r="F134" s="9"/>
      <c r="G134" s="1"/>
      <c r="H134" s="1"/>
      <c r="I134" s="1"/>
      <c r="J134" s="1"/>
      <c r="K134" s="1"/>
      <c r="L134" s="9"/>
      <c r="T134" s="113"/>
      <c r="W134" s="118"/>
      <c r="AA134" s="15"/>
    </row>
    <row r="135" spans="4:27" customFormat="1">
      <c r="D135" s="123"/>
      <c r="E135" s="9"/>
      <c r="F135" s="9"/>
      <c r="G135" s="1"/>
      <c r="H135" s="1"/>
      <c r="I135" s="1"/>
      <c r="J135" s="1"/>
      <c r="K135" s="1"/>
      <c r="L135" s="9"/>
      <c r="T135" s="113"/>
      <c r="W135" s="118"/>
      <c r="AA135" s="15"/>
    </row>
    <row r="136" spans="4:27" customFormat="1">
      <c r="D136" s="123"/>
      <c r="E136" s="9"/>
      <c r="F136" s="9"/>
      <c r="G136" s="1"/>
      <c r="H136" s="1"/>
      <c r="I136" s="1"/>
      <c r="J136" s="1"/>
      <c r="K136" s="1"/>
      <c r="L136" s="9"/>
      <c r="T136" s="113"/>
      <c r="W136" s="118"/>
      <c r="AA136" s="15"/>
    </row>
    <row r="137" spans="4:27" customFormat="1">
      <c r="D137" s="123"/>
      <c r="E137" s="9"/>
      <c r="F137" s="9"/>
      <c r="G137" s="1"/>
      <c r="H137" s="1"/>
      <c r="I137" s="1"/>
      <c r="J137" s="1"/>
      <c r="K137" s="1"/>
      <c r="L137" s="9"/>
      <c r="T137" s="113"/>
      <c r="W137" s="118"/>
      <c r="AA137" s="15"/>
    </row>
    <row r="138" spans="4:27" customFormat="1">
      <c r="D138" s="123"/>
      <c r="E138" s="9"/>
      <c r="F138" s="9"/>
      <c r="G138" s="1"/>
      <c r="H138" s="1"/>
      <c r="I138" s="1"/>
      <c r="J138" s="1"/>
      <c r="K138" s="1"/>
      <c r="L138" s="9"/>
      <c r="T138" s="113"/>
      <c r="W138" s="118"/>
      <c r="AA138" s="15"/>
    </row>
    <row r="139" spans="4:27" customFormat="1">
      <c r="D139" s="123"/>
      <c r="E139" s="9"/>
      <c r="F139" s="9"/>
      <c r="G139" s="1"/>
      <c r="H139" s="1"/>
      <c r="I139" s="1"/>
      <c r="J139" s="1"/>
      <c r="K139" s="1"/>
      <c r="L139" s="9"/>
      <c r="T139" s="113"/>
      <c r="W139" s="118"/>
      <c r="AA139" s="15"/>
    </row>
    <row r="140" spans="4:27" customFormat="1">
      <c r="D140" s="123"/>
      <c r="E140" s="9"/>
      <c r="F140" s="9"/>
      <c r="G140" s="1"/>
      <c r="H140" s="1"/>
      <c r="I140" s="1"/>
      <c r="J140" s="1"/>
      <c r="K140" s="1"/>
      <c r="L140" s="9"/>
      <c r="T140" s="113"/>
      <c r="W140" s="118"/>
      <c r="AA140" s="15"/>
    </row>
    <row r="141" spans="4:27" customFormat="1">
      <c r="D141" s="123"/>
      <c r="E141" s="9"/>
      <c r="F141" s="9"/>
      <c r="G141" s="1"/>
      <c r="H141" s="1"/>
      <c r="I141" s="1"/>
      <c r="J141" s="1"/>
      <c r="K141" s="1"/>
      <c r="L141" s="9"/>
      <c r="T141" s="113"/>
      <c r="W141" s="118"/>
      <c r="AA141" s="15"/>
    </row>
    <row r="142" spans="4:27" customFormat="1">
      <c r="D142" s="123"/>
      <c r="E142" s="9"/>
      <c r="F142" s="9"/>
      <c r="G142" s="1"/>
      <c r="H142" s="1"/>
      <c r="I142" s="1"/>
      <c r="J142" s="1"/>
      <c r="K142" s="1"/>
      <c r="L142" s="9"/>
      <c r="T142" s="113"/>
      <c r="W142" s="118"/>
      <c r="AA142" s="15"/>
    </row>
    <row r="143" spans="4:27" customFormat="1">
      <c r="D143" s="123"/>
      <c r="E143" s="9"/>
      <c r="F143" s="9"/>
      <c r="G143" s="1"/>
      <c r="H143" s="1"/>
      <c r="I143" s="1"/>
      <c r="J143" s="1"/>
      <c r="K143" s="1"/>
      <c r="L143" s="9"/>
      <c r="T143" s="113"/>
      <c r="W143" s="118"/>
      <c r="AA143" s="15"/>
    </row>
    <row r="144" spans="4:27" customFormat="1">
      <c r="D144" s="123"/>
      <c r="E144" s="9"/>
      <c r="F144" s="9"/>
      <c r="G144" s="1"/>
      <c r="H144" s="1"/>
      <c r="I144" s="1"/>
      <c r="J144" s="1"/>
      <c r="K144" s="1"/>
      <c r="L144" s="9"/>
      <c r="T144" s="113"/>
      <c r="W144" s="118"/>
      <c r="AA144" s="15"/>
    </row>
    <row r="145" spans="4:27" customFormat="1">
      <c r="D145" s="123"/>
      <c r="E145" s="9"/>
      <c r="F145" s="9"/>
      <c r="T145" s="113"/>
      <c r="W145" s="118"/>
      <c r="AA145" s="15"/>
    </row>
    <row r="146" spans="4:27" customFormat="1">
      <c r="D146" s="123"/>
      <c r="E146" s="1"/>
      <c r="F146" s="9"/>
      <c r="T146" s="113"/>
      <c r="W146" s="118"/>
      <c r="AA146" s="15"/>
    </row>
  </sheetData>
  <sortState ref="AA1:AA146">
    <sortCondition ref="AA1"/>
  </sortState>
  <mergeCells count="7">
    <mergeCell ref="A1:V1"/>
    <mergeCell ref="A2:V2"/>
    <mergeCell ref="F3:H3"/>
    <mergeCell ref="I3:K3"/>
    <mergeCell ref="L3:M3"/>
    <mergeCell ref="N3:O3"/>
    <mergeCell ref="P3:Q3"/>
  </mergeCells>
  <printOptions horizontalCentered="1" verticalCentered="1"/>
  <pageMargins left="0" right="0" top="0" bottom="0" header="0.25" footer="0.3"/>
  <pageSetup paperSize="9" scale="50" orientation="landscape" r:id="rId1"/>
  <rowBreaks count="1" manualBreakCount="1">
    <brk id="37" max="2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S83"/>
  <sheetViews>
    <sheetView workbookViewId="0">
      <selection activeCell="O10" sqref="O10"/>
    </sheetView>
  </sheetViews>
  <sheetFormatPr defaultRowHeight="15"/>
  <cols>
    <col min="1" max="1" width="6.7109375" style="222" customWidth="1"/>
    <col min="2" max="2" width="9" style="223" customWidth="1"/>
    <col min="3" max="3" width="12.7109375" style="223" customWidth="1"/>
    <col min="4" max="4" width="6.7109375" style="223" customWidth="1"/>
    <col min="5" max="6" width="11.140625" style="222" customWidth="1"/>
    <col min="7" max="7" width="11.7109375" style="222" customWidth="1"/>
    <col min="8" max="8" width="10.42578125" style="222" customWidth="1"/>
    <col min="9" max="9" width="9.5703125" style="222" customWidth="1"/>
    <col min="10" max="10" width="10.5703125" style="222" customWidth="1"/>
    <col min="11" max="11" width="9.140625" style="223"/>
    <col min="12" max="12" width="4.7109375" style="223" customWidth="1"/>
    <col min="13" max="13" width="9.140625" style="223" hidden="1" customWidth="1"/>
    <col min="14" max="17" width="9.140625" style="15"/>
    <col min="18" max="16384" width="9.140625" style="223"/>
  </cols>
  <sheetData>
    <row r="1" spans="1:19" ht="18.75">
      <c r="A1" s="256" t="s">
        <v>164</v>
      </c>
      <c r="B1" s="256"/>
      <c r="C1" s="256"/>
      <c r="D1" s="256"/>
      <c r="E1" s="256"/>
      <c r="F1" s="256"/>
      <c r="G1" s="256"/>
      <c r="H1" s="256"/>
      <c r="I1" s="256"/>
      <c r="J1" s="256"/>
      <c r="K1" s="103"/>
      <c r="P1" s="77"/>
      <c r="Q1" s="77"/>
      <c r="R1" s="15"/>
    </row>
    <row r="2" spans="1:19" ht="21.75">
      <c r="A2" s="257" t="s">
        <v>37</v>
      </c>
      <c r="B2" s="257"/>
      <c r="C2" s="257"/>
      <c r="D2" s="257"/>
      <c r="E2" s="257"/>
      <c r="F2" s="257"/>
      <c r="G2" s="257"/>
      <c r="H2" s="257"/>
      <c r="I2" s="257"/>
      <c r="J2" s="257"/>
      <c r="K2" s="10"/>
      <c r="N2" s="77"/>
      <c r="O2" s="77"/>
      <c r="P2" s="77"/>
      <c r="Q2" s="77"/>
      <c r="R2" s="15"/>
    </row>
    <row r="3" spans="1:19" ht="18.75">
      <c r="A3" s="258" t="s">
        <v>23</v>
      </c>
      <c r="B3" s="258"/>
      <c r="C3" s="258"/>
      <c r="D3" s="258"/>
      <c r="E3" s="258"/>
      <c r="F3" s="258"/>
      <c r="G3" s="258"/>
      <c r="H3" s="258"/>
      <c r="I3" s="258"/>
      <c r="J3" s="258"/>
      <c r="K3" s="203"/>
      <c r="N3" s="77"/>
      <c r="O3" s="77"/>
      <c r="P3" s="77"/>
      <c r="Q3" s="77"/>
      <c r="R3" s="15"/>
    </row>
    <row r="4" spans="1:19" ht="18.75">
      <c r="A4" s="258" t="s">
        <v>25</v>
      </c>
      <c r="B4" s="258"/>
      <c r="C4" s="258"/>
      <c r="D4" s="258"/>
      <c r="E4" s="258"/>
      <c r="F4" s="258"/>
      <c r="G4" s="258"/>
      <c r="H4" s="258"/>
      <c r="I4" s="258"/>
      <c r="J4" s="258"/>
      <c r="K4" s="203"/>
      <c r="N4" s="77"/>
      <c r="O4" s="77"/>
      <c r="P4" s="77"/>
      <c r="Q4" s="77"/>
      <c r="R4" s="15"/>
    </row>
    <row r="5" spans="1:19" ht="18.75">
      <c r="A5" s="258" t="s">
        <v>329</v>
      </c>
      <c r="B5" s="258"/>
      <c r="C5" s="258"/>
      <c r="D5" s="258"/>
      <c r="E5" s="258"/>
      <c r="F5" s="258"/>
      <c r="G5" s="258"/>
      <c r="H5" s="258"/>
      <c r="I5" s="258"/>
      <c r="J5" s="258"/>
      <c r="K5" s="221"/>
      <c r="N5" s="77"/>
      <c r="O5" s="77"/>
      <c r="P5" s="77"/>
      <c r="Q5" s="77"/>
      <c r="R5" s="15"/>
    </row>
    <row r="6" spans="1:19" ht="19.5" thickBot="1">
      <c r="A6" s="255" t="s">
        <v>347</v>
      </c>
      <c r="B6" s="255"/>
      <c r="C6" s="255"/>
      <c r="D6" s="255"/>
      <c r="E6" s="255"/>
      <c r="F6" s="255"/>
      <c r="G6" s="255"/>
      <c r="H6" s="255"/>
      <c r="I6" s="255"/>
      <c r="J6" s="255"/>
      <c r="K6" s="202"/>
      <c r="N6" s="77"/>
      <c r="O6" s="77"/>
      <c r="P6" s="77"/>
      <c r="Q6" s="77"/>
      <c r="R6" s="15"/>
    </row>
    <row r="7" spans="1:19" s="4" customFormat="1" ht="48.75" customHeight="1">
      <c r="A7" s="227" t="s">
        <v>0</v>
      </c>
      <c r="B7" s="228" t="s">
        <v>14</v>
      </c>
      <c r="C7" s="228" t="s">
        <v>15</v>
      </c>
      <c r="D7" s="228" t="s">
        <v>16</v>
      </c>
      <c r="E7" s="228" t="s">
        <v>17</v>
      </c>
      <c r="F7" s="228" t="s">
        <v>18</v>
      </c>
      <c r="G7" s="228" t="s">
        <v>19</v>
      </c>
      <c r="H7" s="228" t="s">
        <v>21</v>
      </c>
      <c r="I7" s="228" t="s">
        <v>20</v>
      </c>
      <c r="J7" s="229" t="s">
        <v>22</v>
      </c>
      <c r="K7" s="223"/>
      <c r="M7" s="223"/>
      <c r="N7" s="77"/>
      <c r="O7" s="77"/>
      <c r="P7" s="77"/>
      <c r="Q7" s="77"/>
      <c r="R7" s="23"/>
    </row>
    <row r="8" spans="1:19" ht="18.75" customHeight="1">
      <c r="A8" s="259">
        <v>1</v>
      </c>
      <c r="B8" s="260">
        <v>17401</v>
      </c>
      <c r="C8" s="260" t="s">
        <v>53</v>
      </c>
      <c r="D8" s="3" t="s">
        <v>2</v>
      </c>
      <c r="E8" s="3">
        <v>16</v>
      </c>
      <c r="F8" s="3">
        <v>40</v>
      </c>
      <c r="G8" s="3">
        <v>70</v>
      </c>
      <c r="H8" s="3">
        <v>69</v>
      </c>
      <c r="I8" s="3">
        <f>ROUNDUP(((H8*100)/G8),2)</f>
        <v>98.58</v>
      </c>
      <c r="J8" s="42">
        <f>ROUNDUP(((K8*100)/66),2)</f>
        <v>39.4</v>
      </c>
      <c r="K8" s="7">
        <v>26</v>
      </c>
      <c r="N8" s="77"/>
      <c r="O8" s="77"/>
      <c r="P8" s="77"/>
      <c r="Q8" s="77"/>
      <c r="R8" s="15"/>
    </row>
    <row r="9" spans="1:19" ht="18.75" customHeight="1">
      <c r="A9" s="259"/>
      <c r="B9" s="260"/>
      <c r="C9" s="260"/>
      <c r="D9" s="3" t="s">
        <v>3</v>
      </c>
      <c r="E9" s="3">
        <v>14</v>
      </c>
      <c r="F9" s="3">
        <v>24</v>
      </c>
      <c r="G9" s="3">
        <v>70</v>
      </c>
      <c r="H9" s="3">
        <v>70</v>
      </c>
      <c r="I9" s="3">
        <f>ROUNDUP(((H9*100)/G9),2)</f>
        <v>100</v>
      </c>
      <c r="J9" s="42">
        <v>100</v>
      </c>
      <c r="K9" s="7"/>
      <c r="N9" s="77"/>
      <c r="O9" s="77"/>
      <c r="P9" s="77"/>
      <c r="Q9" s="77"/>
      <c r="R9" s="15"/>
    </row>
    <row r="10" spans="1:19" ht="18.75" customHeight="1">
      <c r="A10" s="259">
        <v>2</v>
      </c>
      <c r="B10" s="260">
        <v>17428</v>
      </c>
      <c r="C10" s="260" t="s">
        <v>54</v>
      </c>
      <c r="D10" s="3" t="s">
        <v>2</v>
      </c>
      <c r="E10" s="3">
        <v>0</v>
      </c>
      <c r="F10" s="3">
        <v>83</v>
      </c>
      <c r="G10" s="3">
        <v>70</v>
      </c>
      <c r="H10" s="3">
        <v>64</v>
      </c>
      <c r="I10" s="3">
        <f t="shared" ref="I10:I24" si="0">ROUNDUP(((H10*100)/G10),2)</f>
        <v>91.43</v>
      </c>
      <c r="J10" s="42">
        <f t="shared" ref="J10:J24" si="1">ROUNDUP(((K10*100)/66),2)</f>
        <v>65.160000000000011</v>
      </c>
      <c r="K10" s="7">
        <v>43</v>
      </c>
      <c r="N10" s="77"/>
      <c r="O10" s="77"/>
      <c r="P10" s="77"/>
      <c r="Q10" s="77"/>
      <c r="R10" s="15"/>
    </row>
    <row r="11" spans="1:19" ht="18.75" customHeight="1">
      <c r="A11" s="259"/>
      <c r="B11" s="260"/>
      <c r="C11" s="260"/>
      <c r="D11" s="3" t="s">
        <v>4</v>
      </c>
      <c r="E11" s="3">
        <v>18</v>
      </c>
      <c r="F11" s="3">
        <v>23</v>
      </c>
      <c r="G11" s="3">
        <v>70</v>
      </c>
      <c r="H11" s="3">
        <v>70</v>
      </c>
      <c r="I11" s="3">
        <f t="shared" si="0"/>
        <v>100</v>
      </c>
      <c r="J11" s="42">
        <f t="shared" si="1"/>
        <v>100</v>
      </c>
      <c r="K11" s="7">
        <v>66</v>
      </c>
      <c r="N11" s="77"/>
      <c r="O11" s="77"/>
      <c r="P11" s="77"/>
      <c r="Q11" s="77"/>
      <c r="R11" s="15"/>
    </row>
    <row r="12" spans="1:19" ht="18.75" customHeight="1">
      <c r="A12" s="259"/>
      <c r="B12" s="260"/>
      <c r="C12" s="260"/>
      <c r="D12" s="3" t="s">
        <v>3</v>
      </c>
      <c r="E12" s="3">
        <v>15</v>
      </c>
      <c r="F12" s="3">
        <v>23</v>
      </c>
      <c r="G12" s="3">
        <v>70</v>
      </c>
      <c r="H12" s="3">
        <v>70</v>
      </c>
      <c r="I12" s="3">
        <f t="shared" si="0"/>
        <v>100</v>
      </c>
      <c r="J12" s="42">
        <f t="shared" si="1"/>
        <v>100</v>
      </c>
      <c r="K12" s="7">
        <v>66</v>
      </c>
      <c r="N12" s="77"/>
      <c r="O12" s="77"/>
      <c r="P12" s="77"/>
      <c r="Q12" s="77"/>
      <c r="R12" s="15"/>
    </row>
    <row r="13" spans="1:19" ht="18.75" customHeight="1">
      <c r="A13" s="259">
        <v>3</v>
      </c>
      <c r="B13" s="260">
        <v>17419</v>
      </c>
      <c r="C13" s="260" t="s">
        <v>55</v>
      </c>
      <c r="D13" s="3" t="s">
        <v>2</v>
      </c>
      <c r="E13" s="3">
        <v>27</v>
      </c>
      <c r="F13" s="3">
        <v>94</v>
      </c>
      <c r="G13" s="3">
        <v>70</v>
      </c>
      <c r="H13" s="3">
        <v>69</v>
      </c>
      <c r="I13" s="3">
        <f t="shared" si="0"/>
        <v>98.58</v>
      </c>
      <c r="J13" s="42">
        <f t="shared" si="1"/>
        <v>39.4</v>
      </c>
      <c r="K13" s="7">
        <v>26</v>
      </c>
      <c r="N13" s="77"/>
      <c r="O13" s="77"/>
      <c r="P13" s="77"/>
      <c r="Q13" s="77"/>
      <c r="R13" s="15"/>
    </row>
    <row r="14" spans="1:19" ht="18.75" customHeight="1">
      <c r="A14" s="259"/>
      <c r="B14" s="260"/>
      <c r="C14" s="260"/>
      <c r="D14" s="3" t="s">
        <v>4</v>
      </c>
      <c r="E14" s="3">
        <v>29</v>
      </c>
      <c r="F14" s="3">
        <v>49</v>
      </c>
      <c r="G14" s="3">
        <v>70</v>
      </c>
      <c r="H14" s="3">
        <v>70</v>
      </c>
      <c r="I14" s="3">
        <f t="shared" si="0"/>
        <v>100</v>
      </c>
      <c r="J14" s="42">
        <f t="shared" si="1"/>
        <v>100</v>
      </c>
      <c r="K14" s="7">
        <v>66</v>
      </c>
      <c r="M14" s="4"/>
      <c r="N14" s="77"/>
      <c r="O14" s="77"/>
      <c r="P14" s="77"/>
      <c r="Q14" s="77"/>
      <c r="R14" s="15"/>
    </row>
    <row r="15" spans="1:19" ht="18.75" customHeight="1">
      <c r="A15" s="259"/>
      <c r="B15" s="260"/>
      <c r="C15" s="260"/>
      <c r="D15" s="3" t="s">
        <v>3</v>
      </c>
      <c r="E15" s="3">
        <v>16</v>
      </c>
      <c r="F15" s="3">
        <v>24</v>
      </c>
      <c r="G15" s="3">
        <v>70</v>
      </c>
      <c r="H15" s="3">
        <v>70</v>
      </c>
      <c r="I15" s="3">
        <f t="shared" si="0"/>
        <v>100</v>
      </c>
      <c r="J15" s="42">
        <f t="shared" si="1"/>
        <v>100</v>
      </c>
      <c r="K15" s="7">
        <v>66</v>
      </c>
      <c r="N15" s="77"/>
      <c r="O15" s="77"/>
      <c r="P15" s="77"/>
      <c r="Q15" s="77"/>
      <c r="R15" s="15"/>
    </row>
    <row r="16" spans="1:19" ht="18.75" customHeight="1">
      <c r="A16" s="259">
        <v>4</v>
      </c>
      <c r="B16" s="260">
        <v>17431</v>
      </c>
      <c r="C16" s="260" t="s">
        <v>56</v>
      </c>
      <c r="D16" s="19" t="s">
        <v>2</v>
      </c>
      <c r="E16" s="3">
        <v>2</v>
      </c>
      <c r="F16" s="3">
        <v>100</v>
      </c>
      <c r="G16" s="3">
        <v>70</v>
      </c>
      <c r="H16" s="3">
        <v>58</v>
      </c>
      <c r="I16" s="3">
        <f t="shared" si="0"/>
        <v>82.86</v>
      </c>
      <c r="J16" s="42">
        <f t="shared" si="1"/>
        <v>75.760000000000005</v>
      </c>
      <c r="K16" s="7">
        <v>50</v>
      </c>
      <c r="L16" s="11"/>
      <c r="N16" s="77"/>
      <c r="O16" s="77"/>
      <c r="P16" s="77"/>
      <c r="Q16" s="77"/>
      <c r="R16" s="12"/>
      <c r="S16" s="12"/>
    </row>
    <row r="17" spans="1:19" ht="18.75" customHeight="1">
      <c r="A17" s="259"/>
      <c r="B17" s="260"/>
      <c r="C17" s="260"/>
      <c r="D17" s="19" t="s">
        <v>4</v>
      </c>
      <c r="E17" s="3">
        <v>19</v>
      </c>
      <c r="F17" s="3">
        <v>24</v>
      </c>
      <c r="G17" s="3">
        <v>70</v>
      </c>
      <c r="H17" s="3">
        <v>70</v>
      </c>
      <c r="I17" s="3">
        <f t="shared" si="0"/>
        <v>100</v>
      </c>
      <c r="J17" s="42">
        <v>100</v>
      </c>
      <c r="K17" s="7"/>
      <c r="L17" s="11"/>
      <c r="N17" s="77"/>
      <c r="O17" s="77"/>
      <c r="P17" s="77"/>
      <c r="Q17" s="77"/>
      <c r="R17" s="12"/>
      <c r="S17" s="12"/>
    </row>
    <row r="18" spans="1:19" ht="18.75" customHeight="1">
      <c r="A18" s="259"/>
      <c r="B18" s="260"/>
      <c r="C18" s="260"/>
      <c r="D18" s="3" t="s">
        <v>3</v>
      </c>
      <c r="E18" s="3">
        <v>21</v>
      </c>
      <c r="F18" s="3">
        <v>25</v>
      </c>
      <c r="G18" s="3">
        <v>70</v>
      </c>
      <c r="H18" s="3">
        <v>70</v>
      </c>
      <c r="I18" s="3">
        <f t="shared" si="0"/>
        <v>100</v>
      </c>
      <c r="J18" s="42">
        <f t="shared" si="1"/>
        <v>100</v>
      </c>
      <c r="K18" s="7">
        <v>66</v>
      </c>
      <c r="N18" s="77"/>
      <c r="O18" s="77"/>
      <c r="P18" s="77"/>
      <c r="Q18" s="77"/>
      <c r="R18" s="15"/>
    </row>
    <row r="19" spans="1:19" ht="18.75" customHeight="1">
      <c r="A19" s="259">
        <v>5</v>
      </c>
      <c r="B19" s="260">
        <v>17432</v>
      </c>
      <c r="C19" s="260" t="s">
        <v>57</v>
      </c>
      <c r="D19" s="226" t="s">
        <v>2</v>
      </c>
      <c r="E19" s="3">
        <v>11</v>
      </c>
      <c r="F19" s="3">
        <v>95</v>
      </c>
      <c r="G19" s="3">
        <v>70</v>
      </c>
      <c r="H19" s="3">
        <v>62</v>
      </c>
      <c r="I19" s="3">
        <f t="shared" si="0"/>
        <v>88.58</v>
      </c>
      <c r="J19" s="42">
        <v>88.57</v>
      </c>
      <c r="K19" s="7">
        <v>66</v>
      </c>
      <c r="N19" s="77"/>
      <c r="O19" s="77"/>
      <c r="P19" s="77"/>
      <c r="Q19" s="77"/>
      <c r="R19" s="15"/>
    </row>
    <row r="20" spans="1:19" ht="18.75" customHeight="1">
      <c r="A20" s="259"/>
      <c r="B20" s="260"/>
      <c r="C20" s="260"/>
      <c r="D20" s="226" t="s">
        <v>4</v>
      </c>
      <c r="E20" s="3">
        <v>28</v>
      </c>
      <c r="F20" s="3">
        <v>49</v>
      </c>
      <c r="G20" s="3">
        <v>70</v>
      </c>
      <c r="H20" s="3">
        <v>70</v>
      </c>
      <c r="I20" s="3">
        <f t="shared" si="0"/>
        <v>100</v>
      </c>
      <c r="J20" s="42">
        <v>100</v>
      </c>
      <c r="K20" s="7"/>
      <c r="N20" s="77"/>
      <c r="O20" s="77"/>
      <c r="P20" s="77"/>
      <c r="Q20" s="77"/>
      <c r="R20" s="15"/>
    </row>
    <row r="21" spans="1:19" ht="18.75" customHeight="1">
      <c r="A21" s="259"/>
      <c r="B21" s="260"/>
      <c r="C21" s="260"/>
      <c r="D21" s="226" t="s">
        <v>3</v>
      </c>
      <c r="E21" s="3">
        <v>13</v>
      </c>
      <c r="F21" s="3">
        <v>25</v>
      </c>
      <c r="G21" s="3">
        <v>70</v>
      </c>
      <c r="H21" s="3">
        <v>70</v>
      </c>
      <c r="I21" s="3">
        <f t="shared" si="0"/>
        <v>100</v>
      </c>
      <c r="J21" s="42">
        <f t="shared" si="1"/>
        <v>100</v>
      </c>
      <c r="K21" s="7">
        <v>66</v>
      </c>
      <c r="N21" s="77"/>
      <c r="O21" s="77"/>
      <c r="P21" s="77"/>
      <c r="Q21" s="77"/>
      <c r="R21" s="15"/>
    </row>
    <row r="22" spans="1:19" ht="18.75" customHeight="1">
      <c r="A22" s="259">
        <v>6</v>
      </c>
      <c r="B22" s="260">
        <v>17056</v>
      </c>
      <c r="C22" s="260" t="s">
        <v>58</v>
      </c>
      <c r="D22" s="226" t="s">
        <v>5</v>
      </c>
      <c r="E22" s="3">
        <v>28</v>
      </c>
      <c r="F22" s="3">
        <v>46</v>
      </c>
      <c r="G22" s="3">
        <v>70</v>
      </c>
      <c r="H22" s="3">
        <v>70</v>
      </c>
      <c r="I22" s="3">
        <f t="shared" si="0"/>
        <v>100</v>
      </c>
      <c r="J22" s="42">
        <f t="shared" si="1"/>
        <v>100</v>
      </c>
      <c r="K22" s="7">
        <v>66</v>
      </c>
      <c r="N22" s="77"/>
      <c r="O22" s="77"/>
      <c r="P22" s="77"/>
      <c r="Q22" s="77"/>
      <c r="R22" s="15"/>
    </row>
    <row r="23" spans="1:19" ht="18.75" customHeight="1">
      <c r="A23" s="259"/>
      <c r="B23" s="260"/>
      <c r="C23" s="260"/>
      <c r="D23" s="226" t="s">
        <v>3</v>
      </c>
      <c r="E23" s="3">
        <v>16</v>
      </c>
      <c r="F23" s="3">
        <v>24</v>
      </c>
      <c r="G23" s="3">
        <v>70</v>
      </c>
      <c r="H23" s="3">
        <v>70</v>
      </c>
      <c r="I23" s="3">
        <f t="shared" si="0"/>
        <v>100</v>
      </c>
      <c r="J23" s="42">
        <f t="shared" si="1"/>
        <v>100</v>
      </c>
      <c r="K23" s="7">
        <v>66</v>
      </c>
      <c r="N23" s="77"/>
      <c r="O23" s="77"/>
      <c r="P23" s="77"/>
      <c r="Q23" s="77"/>
      <c r="R23" s="15"/>
    </row>
    <row r="24" spans="1:19" ht="18.75" customHeight="1" thickBot="1">
      <c r="A24" s="230">
        <v>7</v>
      </c>
      <c r="B24" s="231">
        <v>17042</v>
      </c>
      <c r="C24" s="231" t="s">
        <v>59</v>
      </c>
      <c r="D24" s="177" t="s">
        <v>3</v>
      </c>
      <c r="E24" s="43">
        <v>33</v>
      </c>
      <c r="F24" s="43">
        <v>49</v>
      </c>
      <c r="G24" s="43">
        <v>70</v>
      </c>
      <c r="H24" s="43">
        <v>70</v>
      </c>
      <c r="I24" s="43">
        <f t="shared" si="0"/>
        <v>100</v>
      </c>
      <c r="J24" s="44">
        <f t="shared" si="1"/>
        <v>100</v>
      </c>
      <c r="K24" s="7">
        <v>66</v>
      </c>
      <c r="N24" s="77"/>
      <c r="O24" s="77"/>
      <c r="P24" s="77"/>
      <c r="Q24" s="77"/>
      <c r="R24" s="15"/>
    </row>
    <row r="25" spans="1:19" ht="18.75">
      <c r="N25" s="77"/>
      <c r="O25" s="77"/>
      <c r="P25" s="77"/>
      <c r="Q25" s="77"/>
      <c r="R25" s="15"/>
    </row>
    <row r="26" spans="1:19" ht="18.75">
      <c r="E26" s="223"/>
      <c r="F26" s="223"/>
      <c r="G26" s="261" t="s">
        <v>78</v>
      </c>
      <c r="H26" s="261"/>
      <c r="I26" s="261"/>
      <c r="N26" s="77"/>
      <c r="O26" s="77"/>
      <c r="P26" s="77"/>
      <c r="Q26" s="77"/>
      <c r="R26" s="15"/>
    </row>
    <row r="27" spans="1:19" ht="18.75">
      <c r="E27" s="223"/>
      <c r="F27" s="223"/>
      <c r="G27" s="261" t="s">
        <v>79</v>
      </c>
      <c r="H27" s="261"/>
      <c r="I27" s="261"/>
      <c r="N27" s="77"/>
      <c r="O27" s="77"/>
      <c r="P27" s="77"/>
      <c r="Q27" s="77"/>
      <c r="R27" s="15"/>
    </row>
    <row r="28" spans="1:19" ht="18.75">
      <c r="N28" s="77"/>
      <c r="O28" s="77"/>
      <c r="P28" s="77"/>
      <c r="Q28" s="77"/>
      <c r="R28" s="15"/>
    </row>
    <row r="29" spans="1:19" ht="18.75">
      <c r="N29" s="77"/>
      <c r="O29" s="77"/>
      <c r="P29" s="77"/>
      <c r="Q29" s="77"/>
      <c r="R29" s="15"/>
    </row>
    <row r="30" spans="1:19" ht="18.75">
      <c r="J30" s="104"/>
      <c r="N30" s="77"/>
      <c r="O30" s="77"/>
      <c r="P30" s="77"/>
      <c r="Q30" s="77"/>
      <c r="R30" s="15"/>
    </row>
    <row r="31" spans="1:19" ht="18.75">
      <c r="N31" s="77"/>
      <c r="O31" s="77"/>
      <c r="P31" s="77"/>
      <c r="Q31" s="77"/>
      <c r="R31" s="15"/>
    </row>
    <row r="32" spans="1:19" ht="18.75">
      <c r="N32" s="77"/>
      <c r="O32" s="77"/>
      <c r="P32" s="77"/>
      <c r="Q32" s="77"/>
      <c r="R32" s="15"/>
    </row>
    <row r="33" spans="13:18" ht="18.75">
      <c r="N33" s="77"/>
      <c r="O33" s="77"/>
      <c r="P33" s="77"/>
      <c r="Q33" s="77"/>
      <c r="R33" s="15"/>
    </row>
    <row r="34" spans="13:18" ht="18.75">
      <c r="N34" s="77"/>
      <c r="O34" s="77"/>
      <c r="P34" s="77"/>
      <c r="Q34" s="77"/>
      <c r="R34" s="15"/>
    </row>
    <row r="35" spans="13:18" ht="18.75">
      <c r="N35" s="77"/>
      <c r="O35" s="77"/>
      <c r="P35" s="77"/>
      <c r="Q35" s="77"/>
      <c r="R35" s="15"/>
    </row>
    <row r="36" spans="13:18" ht="18.75">
      <c r="N36" s="77"/>
      <c r="O36" s="77"/>
      <c r="P36" s="77"/>
      <c r="Q36" s="77"/>
      <c r="R36" s="15"/>
    </row>
    <row r="37" spans="13:18" ht="18.75">
      <c r="N37" s="77"/>
      <c r="O37" s="77"/>
      <c r="P37" s="77"/>
      <c r="Q37" s="77"/>
      <c r="R37" s="15"/>
    </row>
    <row r="38" spans="13:18" ht="18.75">
      <c r="N38" s="77"/>
      <c r="O38" s="77"/>
      <c r="P38" s="77"/>
      <c r="Q38" s="77"/>
      <c r="R38" s="15"/>
    </row>
    <row r="39" spans="13:18" ht="18.75">
      <c r="N39" s="77"/>
      <c r="O39" s="77"/>
      <c r="P39" s="77"/>
      <c r="Q39" s="77"/>
      <c r="R39" s="15"/>
    </row>
    <row r="40" spans="13:18" ht="18.75">
      <c r="N40" s="77"/>
      <c r="O40" s="77"/>
      <c r="P40" s="77"/>
      <c r="Q40" s="77"/>
      <c r="R40" s="15"/>
    </row>
    <row r="41" spans="13:18" ht="18.75">
      <c r="N41" s="77"/>
      <c r="O41" s="77"/>
      <c r="P41" s="77"/>
      <c r="Q41" s="77"/>
      <c r="R41" s="15"/>
    </row>
    <row r="42" spans="13:18" ht="18.75">
      <c r="M42" s="223" t="s">
        <v>77</v>
      </c>
      <c r="N42" s="77"/>
      <c r="O42" s="77"/>
      <c r="P42" s="77"/>
      <c r="Q42" s="77"/>
      <c r="R42" s="15"/>
    </row>
    <row r="43" spans="13:18" ht="18.75">
      <c r="N43" s="77"/>
      <c r="O43" s="77"/>
      <c r="P43" s="77"/>
      <c r="Q43" s="77"/>
      <c r="R43" s="15"/>
    </row>
    <row r="44" spans="13:18" ht="18.75">
      <c r="N44" s="77"/>
      <c r="O44" s="77"/>
      <c r="P44" s="77"/>
      <c r="Q44" s="77"/>
      <c r="R44" s="15"/>
    </row>
    <row r="45" spans="13:18" ht="18.75">
      <c r="N45" s="77"/>
      <c r="O45" s="77"/>
      <c r="P45" s="77"/>
      <c r="Q45" s="77"/>
      <c r="R45" s="15"/>
    </row>
    <row r="46" spans="13:18" ht="18.75">
      <c r="N46" s="77"/>
      <c r="O46" s="77"/>
      <c r="P46" s="77"/>
      <c r="Q46" s="77"/>
      <c r="R46" s="15"/>
    </row>
    <row r="47" spans="13:18" ht="18.75">
      <c r="N47" s="77"/>
      <c r="O47" s="77"/>
      <c r="P47" s="77"/>
      <c r="Q47" s="77"/>
      <c r="R47" s="15"/>
    </row>
    <row r="48" spans="13:18" ht="18.75">
      <c r="N48" s="77"/>
      <c r="O48" s="77"/>
      <c r="P48" s="77"/>
      <c r="Q48" s="77"/>
      <c r="R48" s="15"/>
    </row>
    <row r="49" spans="14:18" ht="18.75">
      <c r="N49" s="77"/>
      <c r="O49" s="77"/>
      <c r="P49" s="77"/>
      <c r="Q49" s="77"/>
      <c r="R49" s="15"/>
    </row>
    <row r="50" spans="14:18" ht="18.75">
      <c r="N50" s="77"/>
      <c r="O50" s="77"/>
      <c r="P50" s="77"/>
      <c r="Q50" s="77"/>
      <c r="R50" s="15"/>
    </row>
    <row r="51" spans="14:18" ht="18.75">
      <c r="N51" s="77"/>
      <c r="O51" s="77"/>
      <c r="P51" s="77"/>
      <c r="Q51" s="77"/>
      <c r="R51" s="15"/>
    </row>
    <row r="52" spans="14:18" ht="18.75">
      <c r="N52" s="77"/>
      <c r="O52" s="77"/>
      <c r="P52" s="77"/>
      <c r="Q52" s="77"/>
      <c r="R52" s="15"/>
    </row>
    <row r="53" spans="14:18" ht="18.75">
      <c r="N53" s="77"/>
      <c r="O53" s="77"/>
      <c r="P53" s="77"/>
      <c r="Q53" s="77"/>
      <c r="R53" s="15"/>
    </row>
    <row r="54" spans="14:18" ht="18.75">
      <c r="N54" s="77"/>
      <c r="O54" s="77"/>
      <c r="P54" s="77"/>
      <c r="Q54" s="77"/>
      <c r="R54" s="15"/>
    </row>
    <row r="55" spans="14:18" ht="18.75">
      <c r="N55" s="77"/>
      <c r="O55" s="77"/>
      <c r="P55" s="77"/>
      <c r="Q55" s="77"/>
      <c r="R55" s="15"/>
    </row>
    <row r="56" spans="14:18" ht="18.75">
      <c r="N56" s="77"/>
      <c r="O56" s="77"/>
      <c r="P56" s="77"/>
      <c r="Q56" s="77"/>
      <c r="R56" s="15"/>
    </row>
    <row r="57" spans="14:18" ht="18.75">
      <c r="N57" s="77"/>
      <c r="O57" s="77"/>
      <c r="P57" s="77"/>
      <c r="Q57" s="77"/>
      <c r="R57" s="15"/>
    </row>
    <row r="58" spans="14:18" ht="18.75">
      <c r="N58" s="77"/>
      <c r="O58" s="77"/>
      <c r="P58" s="77"/>
      <c r="Q58" s="77"/>
      <c r="R58" s="15"/>
    </row>
    <row r="59" spans="14:18" ht="18.75">
      <c r="N59" s="77"/>
      <c r="O59" s="77"/>
      <c r="P59" s="77"/>
      <c r="Q59" s="77"/>
      <c r="R59" s="15"/>
    </row>
    <row r="60" spans="14:18" ht="18.75">
      <c r="N60" s="77"/>
      <c r="O60" s="77"/>
      <c r="P60" s="77"/>
      <c r="Q60" s="77"/>
      <c r="R60" s="15"/>
    </row>
    <row r="61" spans="14:18" ht="18.75">
      <c r="N61" s="77"/>
      <c r="O61" s="77"/>
      <c r="P61" s="77"/>
      <c r="Q61" s="77"/>
      <c r="R61" s="15"/>
    </row>
    <row r="62" spans="14:18" ht="18.75">
      <c r="N62" s="77"/>
      <c r="O62" s="77"/>
      <c r="P62" s="77"/>
      <c r="Q62" s="77"/>
      <c r="R62" s="15"/>
    </row>
    <row r="63" spans="14:18" ht="18.75">
      <c r="N63" s="77"/>
      <c r="O63" s="77"/>
      <c r="P63" s="77"/>
      <c r="Q63" s="77"/>
      <c r="R63" s="15"/>
    </row>
    <row r="64" spans="14:18" ht="18.75">
      <c r="N64" s="77"/>
      <c r="O64" s="77"/>
      <c r="P64" s="77"/>
      <c r="Q64" s="77"/>
      <c r="R64" s="15"/>
    </row>
    <row r="65" spans="13:18" ht="18.75">
      <c r="M65" s="12"/>
      <c r="N65" s="77"/>
      <c r="O65" s="77"/>
      <c r="P65" s="77"/>
      <c r="Q65" s="77"/>
      <c r="R65" s="15"/>
    </row>
    <row r="66" spans="13:18" ht="18.75">
      <c r="N66" s="77"/>
      <c r="O66" s="77"/>
      <c r="P66" s="77"/>
      <c r="Q66" s="77"/>
      <c r="R66" s="15"/>
    </row>
    <row r="67" spans="13:18" ht="18.75">
      <c r="N67" s="77"/>
      <c r="O67" s="77"/>
      <c r="P67" s="77"/>
      <c r="Q67" s="77"/>
      <c r="R67" s="15"/>
    </row>
    <row r="68" spans="13:18" ht="18.75">
      <c r="N68" s="77"/>
      <c r="O68" s="77"/>
      <c r="P68" s="77"/>
      <c r="Q68" s="77"/>
      <c r="R68" s="15"/>
    </row>
    <row r="69" spans="13:18" ht="18.75">
      <c r="N69" s="77"/>
      <c r="O69" s="77"/>
      <c r="P69" s="77"/>
      <c r="Q69" s="77"/>
    </row>
    <row r="70" spans="13:18" ht="18.75">
      <c r="O70" s="77"/>
      <c r="P70" s="77"/>
      <c r="Q70" s="77"/>
    </row>
    <row r="71" spans="13:18" ht="18.75">
      <c r="O71" s="77"/>
      <c r="P71" s="77"/>
      <c r="Q71" s="77"/>
    </row>
    <row r="72" spans="13:18" ht="18.75">
      <c r="O72" s="77"/>
      <c r="P72" s="77"/>
      <c r="Q72" s="77"/>
    </row>
    <row r="73" spans="13:18" ht="18.75">
      <c r="O73" s="77"/>
      <c r="P73" s="77"/>
      <c r="Q73" s="77"/>
    </row>
    <row r="74" spans="13:18" ht="18.75">
      <c r="O74" s="77"/>
      <c r="P74" s="77"/>
      <c r="Q74" s="77"/>
    </row>
    <row r="75" spans="13:18" ht="18.75">
      <c r="O75" s="77"/>
      <c r="P75" s="77"/>
      <c r="Q75" s="77"/>
    </row>
    <row r="76" spans="13:18" ht="18.75">
      <c r="O76" s="77"/>
      <c r="P76" s="77"/>
      <c r="Q76" s="77"/>
    </row>
    <row r="77" spans="13:18" ht="18.75">
      <c r="O77" s="77"/>
      <c r="P77" s="77"/>
    </row>
    <row r="78" spans="13:18" ht="18.75">
      <c r="O78" s="77"/>
    </row>
    <row r="79" spans="13:18" ht="18.75">
      <c r="O79" s="77"/>
    </row>
    <row r="80" spans="13:18" ht="18.75">
      <c r="O80" s="77"/>
    </row>
    <row r="81" spans="15:17" ht="18.75">
      <c r="O81" s="77"/>
    </row>
    <row r="83" spans="15:17" ht="18.75">
      <c r="Q83" s="12"/>
    </row>
  </sheetData>
  <mergeCells count="26">
    <mergeCell ref="A22:A23"/>
    <mergeCell ref="B22:B23"/>
    <mergeCell ref="C22:C23"/>
    <mergeCell ref="G26:I26"/>
    <mergeCell ref="G27:I27"/>
    <mergeCell ref="A8:A9"/>
    <mergeCell ref="B8:B9"/>
    <mergeCell ref="C8:C9"/>
    <mergeCell ref="A16:A18"/>
    <mergeCell ref="B16:B18"/>
    <mergeCell ref="C16:C18"/>
    <mergeCell ref="A19:A21"/>
    <mergeCell ref="B19:B21"/>
    <mergeCell ref="C19:C21"/>
    <mergeCell ref="A10:A12"/>
    <mergeCell ref="B10:B12"/>
    <mergeCell ref="C10:C12"/>
    <mergeCell ref="A13:A15"/>
    <mergeCell ref="B13:B15"/>
    <mergeCell ref="C13:C15"/>
    <mergeCell ref="A6:J6"/>
    <mergeCell ref="A1:J1"/>
    <mergeCell ref="A2:J2"/>
    <mergeCell ref="A3:J3"/>
    <mergeCell ref="A4:J4"/>
    <mergeCell ref="A5:J5"/>
  </mergeCells>
  <printOptions horizontalCentered="1" verticalCentered="1"/>
  <pageMargins left="0.2" right="0" top="0" bottom="0" header="0" footer="0"/>
  <pageSetup paperSize="9" scale="10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80"/>
  <sheetViews>
    <sheetView topLeftCell="A7" workbookViewId="0">
      <selection activeCell="R19" sqref="R19"/>
    </sheetView>
  </sheetViews>
  <sheetFormatPr defaultRowHeight="15"/>
  <cols>
    <col min="1" max="1" width="6.7109375" style="1" customWidth="1"/>
    <col min="2" max="2" width="9" customWidth="1"/>
    <col min="3" max="3" width="12.5703125" customWidth="1"/>
    <col min="4" max="4" width="6.7109375" customWidth="1"/>
    <col min="5" max="6" width="11.140625" style="1" customWidth="1"/>
    <col min="7" max="7" width="11.7109375" style="1" customWidth="1"/>
    <col min="8" max="8" width="10.42578125" style="1" customWidth="1"/>
    <col min="9" max="9" width="9.5703125" style="1" customWidth="1"/>
    <col min="10" max="10" width="10.5703125" style="1" customWidth="1"/>
    <col min="12" max="12" width="4.7109375" customWidth="1"/>
    <col min="13" max="13" width="9.140625" hidden="1" customWidth="1"/>
    <col min="14" max="17" width="9.140625" style="15"/>
  </cols>
  <sheetData>
    <row r="1" spans="1:19" s="35" customFormat="1" ht="18.75">
      <c r="A1" s="256" t="s">
        <v>164</v>
      </c>
      <c r="B1" s="256"/>
      <c r="C1" s="256"/>
      <c r="D1" s="256"/>
      <c r="E1" s="256"/>
      <c r="F1" s="256"/>
      <c r="G1" s="256"/>
      <c r="H1" s="256"/>
      <c r="I1" s="256"/>
      <c r="J1" s="256"/>
      <c r="K1" s="103"/>
      <c r="N1" s="15"/>
      <c r="O1" s="15"/>
      <c r="P1" s="77"/>
      <c r="Q1" s="77"/>
      <c r="R1" s="15"/>
    </row>
    <row r="2" spans="1:19" ht="21.75">
      <c r="A2" s="269" t="s">
        <v>37</v>
      </c>
      <c r="B2" s="269"/>
      <c r="C2" s="269"/>
      <c r="D2" s="269"/>
      <c r="E2" s="269"/>
      <c r="F2" s="269"/>
      <c r="G2" s="269"/>
      <c r="H2" s="269"/>
      <c r="I2" s="269"/>
      <c r="J2" s="269"/>
      <c r="K2" s="10"/>
      <c r="N2" s="77"/>
      <c r="O2" s="77"/>
      <c r="P2" s="77"/>
      <c r="Q2" s="77"/>
      <c r="R2" s="15"/>
    </row>
    <row r="3" spans="1:19" ht="25.5">
      <c r="A3" s="270" t="s">
        <v>23</v>
      </c>
      <c r="B3" s="270"/>
      <c r="C3" s="270"/>
      <c r="D3" s="270"/>
      <c r="E3" s="270"/>
      <c r="F3" s="270"/>
      <c r="G3" s="270"/>
      <c r="H3" s="270"/>
      <c r="I3" s="270"/>
      <c r="J3" s="270"/>
      <c r="K3" s="203"/>
      <c r="N3" s="77"/>
      <c r="O3" s="77"/>
      <c r="P3" s="77"/>
      <c r="Q3" s="77"/>
      <c r="R3" s="15"/>
    </row>
    <row r="4" spans="1:19" ht="18.75">
      <c r="A4" s="258" t="s">
        <v>25</v>
      </c>
      <c r="B4" s="258"/>
      <c r="C4" s="258"/>
      <c r="D4" s="258"/>
      <c r="E4" s="258"/>
      <c r="F4" s="258"/>
      <c r="G4" s="258"/>
      <c r="H4" s="258"/>
      <c r="I4" s="258"/>
      <c r="J4" s="258"/>
      <c r="K4" s="203"/>
      <c r="N4" s="77"/>
      <c r="O4" s="77"/>
      <c r="P4" s="77"/>
      <c r="Q4" s="77"/>
      <c r="R4" s="15"/>
    </row>
    <row r="5" spans="1:19" s="93" customFormat="1" ht="18.75">
      <c r="A5" s="258" t="s">
        <v>329</v>
      </c>
      <c r="B5" s="258"/>
      <c r="C5" s="258"/>
      <c r="D5" s="258"/>
      <c r="E5" s="258"/>
      <c r="F5" s="258"/>
      <c r="G5" s="258"/>
      <c r="H5" s="258"/>
      <c r="I5" s="258"/>
      <c r="J5" s="258"/>
      <c r="K5" s="197"/>
      <c r="N5" s="77"/>
      <c r="O5" s="77"/>
      <c r="P5" s="77"/>
      <c r="Q5" s="77"/>
      <c r="R5" s="15"/>
    </row>
    <row r="6" spans="1:19" ht="19.5" thickBot="1">
      <c r="A6" s="268" t="s">
        <v>328</v>
      </c>
      <c r="B6" s="268"/>
      <c r="C6" s="268"/>
      <c r="D6" s="268"/>
      <c r="E6" s="268"/>
      <c r="F6" s="268"/>
      <c r="G6" s="268"/>
      <c r="H6" s="268"/>
      <c r="I6" s="268"/>
      <c r="J6" s="268"/>
      <c r="K6" s="202"/>
      <c r="N6" s="77"/>
      <c r="O6" s="77"/>
      <c r="P6" s="77"/>
      <c r="Q6" s="77"/>
      <c r="R6" s="15"/>
    </row>
    <row r="7" spans="1:19" s="4" customFormat="1" ht="75" customHeight="1" thickBot="1">
      <c r="A7" s="55" t="s">
        <v>0</v>
      </c>
      <c r="B7" s="56" t="s">
        <v>14</v>
      </c>
      <c r="C7" s="56" t="s">
        <v>15</v>
      </c>
      <c r="D7" s="56" t="s">
        <v>16</v>
      </c>
      <c r="E7" s="56" t="s">
        <v>17</v>
      </c>
      <c r="F7" s="56" t="s">
        <v>18</v>
      </c>
      <c r="G7" s="56" t="s">
        <v>19</v>
      </c>
      <c r="H7" s="56" t="s">
        <v>21</v>
      </c>
      <c r="I7" s="56" t="s">
        <v>20</v>
      </c>
      <c r="J7" s="57" t="s">
        <v>22</v>
      </c>
      <c r="K7" s="93"/>
      <c r="M7" s="93"/>
      <c r="N7" s="77"/>
      <c r="O7" s="77"/>
      <c r="P7" s="77"/>
      <c r="Q7" s="77"/>
      <c r="R7" s="23"/>
    </row>
    <row r="8" spans="1:19" ht="18.75" customHeight="1" thickBot="1">
      <c r="A8" s="171">
        <v>1</v>
      </c>
      <c r="B8" s="172">
        <v>17601</v>
      </c>
      <c r="C8" s="172" t="s">
        <v>44</v>
      </c>
      <c r="D8" s="173" t="s">
        <v>2</v>
      </c>
      <c r="E8" s="173">
        <v>15</v>
      </c>
      <c r="F8" s="173">
        <v>36</v>
      </c>
      <c r="G8" s="173">
        <v>66</v>
      </c>
      <c r="H8" s="173">
        <v>62</v>
      </c>
      <c r="I8" s="173">
        <f>ROUNDUP(((H8*100)/G8),2)</f>
        <v>93.940000000000012</v>
      </c>
      <c r="J8" s="174">
        <f>ROUNDUP(((K8*100)/66),2)</f>
        <v>39.4</v>
      </c>
      <c r="K8" s="7">
        <v>26</v>
      </c>
      <c r="N8" s="77"/>
      <c r="O8" s="77"/>
      <c r="P8" s="77"/>
      <c r="Q8" s="77"/>
      <c r="R8" s="15"/>
    </row>
    <row r="9" spans="1:19" ht="18.75" customHeight="1">
      <c r="A9" s="265">
        <v>2</v>
      </c>
      <c r="B9" s="262">
        <v>17624</v>
      </c>
      <c r="C9" s="262" t="s">
        <v>45</v>
      </c>
      <c r="D9" s="40" t="s">
        <v>2</v>
      </c>
      <c r="E9" s="40">
        <v>13</v>
      </c>
      <c r="F9" s="40">
        <v>91</v>
      </c>
      <c r="G9" s="40">
        <v>66</v>
      </c>
      <c r="H9" s="40">
        <v>65</v>
      </c>
      <c r="I9" s="40">
        <f t="shared" ref="I9:I21" si="0">ROUNDUP(((H9*100)/G9),2)</f>
        <v>98.490000000000009</v>
      </c>
      <c r="J9" s="41">
        <f t="shared" ref="J9:J21" si="1">ROUNDUP(((K9*100)/66),2)</f>
        <v>65.160000000000011</v>
      </c>
      <c r="K9" s="7">
        <v>43</v>
      </c>
      <c r="N9" s="77"/>
      <c r="O9" s="77"/>
      <c r="P9" s="77"/>
      <c r="Q9" s="77"/>
      <c r="R9" s="15"/>
    </row>
    <row r="10" spans="1:19" ht="18.75" customHeight="1">
      <c r="A10" s="266"/>
      <c r="B10" s="263"/>
      <c r="C10" s="263"/>
      <c r="D10" s="3" t="s">
        <v>4</v>
      </c>
      <c r="E10" s="3">
        <v>34</v>
      </c>
      <c r="F10" s="3">
        <v>49</v>
      </c>
      <c r="G10" s="3">
        <v>66</v>
      </c>
      <c r="H10" s="3">
        <v>66</v>
      </c>
      <c r="I10" s="3">
        <f t="shared" si="0"/>
        <v>100</v>
      </c>
      <c r="J10" s="42">
        <f t="shared" si="1"/>
        <v>100</v>
      </c>
      <c r="K10" s="7">
        <v>66</v>
      </c>
      <c r="N10" s="77"/>
      <c r="O10" s="77"/>
      <c r="P10" s="77"/>
      <c r="Q10" s="77"/>
      <c r="R10" s="15"/>
    </row>
    <row r="11" spans="1:19" ht="18.75" customHeight="1" thickBot="1">
      <c r="A11" s="267"/>
      <c r="B11" s="264"/>
      <c r="C11" s="264"/>
      <c r="D11" s="43" t="s">
        <v>3</v>
      </c>
      <c r="E11" s="43">
        <v>24</v>
      </c>
      <c r="F11" s="43">
        <v>18</v>
      </c>
      <c r="G11" s="43">
        <v>66</v>
      </c>
      <c r="H11" s="43">
        <v>66</v>
      </c>
      <c r="I11" s="43">
        <f t="shared" si="0"/>
        <v>100</v>
      </c>
      <c r="J11" s="44">
        <f t="shared" si="1"/>
        <v>100</v>
      </c>
      <c r="K11" s="7">
        <v>66</v>
      </c>
      <c r="N11" s="77"/>
      <c r="O11" s="77"/>
      <c r="P11" s="77"/>
      <c r="Q11" s="77"/>
      <c r="R11" s="15"/>
    </row>
    <row r="12" spans="1:19" ht="18.75" customHeight="1">
      <c r="A12" s="265">
        <v>3</v>
      </c>
      <c r="B12" s="262">
        <v>17625</v>
      </c>
      <c r="C12" s="262" t="s">
        <v>46</v>
      </c>
      <c r="D12" s="40" t="s">
        <v>2</v>
      </c>
      <c r="E12" s="40">
        <v>33</v>
      </c>
      <c r="F12" s="40">
        <v>91</v>
      </c>
      <c r="G12" s="40">
        <v>66</v>
      </c>
      <c r="H12" s="40">
        <v>65</v>
      </c>
      <c r="I12" s="40">
        <f t="shared" si="0"/>
        <v>98.490000000000009</v>
      </c>
      <c r="J12" s="41">
        <f t="shared" si="1"/>
        <v>39.4</v>
      </c>
      <c r="K12" s="7">
        <v>26</v>
      </c>
      <c r="N12" s="77"/>
      <c r="O12" s="77"/>
      <c r="P12" s="77"/>
      <c r="Q12" s="77"/>
      <c r="R12" s="15"/>
    </row>
    <row r="13" spans="1:19" ht="18.75" customHeight="1">
      <c r="A13" s="266"/>
      <c r="B13" s="263"/>
      <c r="C13" s="263"/>
      <c r="D13" s="3" t="s">
        <v>4</v>
      </c>
      <c r="E13" s="3">
        <v>30</v>
      </c>
      <c r="F13" s="3">
        <v>49</v>
      </c>
      <c r="G13" s="3">
        <v>66</v>
      </c>
      <c r="H13" s="3">
        <v>66</v>
      </c>
      <c r="I13" s="3">
        <f t="shared" si="0"/>
        <v>100</v>
      </c>
      <c r="J13" s="42">
        <f t="shared" si="1"/>
        <v>100</v>
      </c>
      <c r="K13" s="7">
        <v>66</v>
      </c>
      <c r="M13" s="4"/>
      <c r="N13" s="77"/>
      <c r="O13" s="77"/>
      <c r="P13" s="77"/>
      <c r="Q13" s="77"/>
      <c r="R13" s="15"/>
    </row>
    <row r="14" spans="1:19" ht="18.75" customHeight="1" thickBot="1">
      <c r="A14" s="267"/>
      <c r="B14" s="264"/>
      <c r="C14" s="264"/>
      <c r="D14" s="43" t="s">
        <v>3</v>
      </c>
      <c r="E14" s="43">
        <v>33</v>
      </c>
      <c r="F14" s="43">
        <v>50</v>
      </c>
      <c r="G14" s="43">
        <v>66</v>
      </c>
      <c r="H14" s="43">
        <v>66</v>
      </c>
      <c r="I14" s="43">
        <f t="shared" si="0"/>
        <v>100</v>
      </c>
      <c r="J14" s="44">
        <f t="shared" si="1"/>
        <v>100</v>
      </c>
      <c r="K14" s="7">
        <v>66</v>
      </c>
      <c r="N14" s="77"/>
      <c r="O14" s="77"/>
      <c r="P14" s="77"/>
      <c r="Q14" s="77"/>
      <c r="R14" s="15"/>
    </row>
    <row r="15" spans="1:19" ht="18.75" customHeight="1">
      <c r="A15" s="265">
        <v>4</v>
      </c>
      <c r="B15" s="262">
        <v>17627</v>
      </c>
      <c r="C15" s="262" t="s">
        <v>47</v>
      </c>
      <c r="D15" s="175" t="s">
        <v>2</v>
      </c>
      <c r="E15" s="40">
        <v>20</v>
      </c>
      <c r="F15" s="40">
        <v>95</v>
      </c>
      <c r="G15" s="40">
        <v>66</v>
      </c>
      <c r="H15" s="40">
        <v>65</v>
      </c>
      <c r="I15" s="40">
        <f t="shared" si="0"/>
        <v>98.490000000000009</v>
      </c>
      <c r="J15" s="41">
        <f t="shared" si="1"/>
        <v>75.760000000000005</v>
      </c>
      <c r="K15" s="7">
        <v>50</v>
      </c>
      <c r="L15" s="11"/>
      <c r="M15" s="93"/>
      <c r="N15" s="77"/>
      <c r="O15" s="77"/>
      <c r="P15" s="77"/>
      <c r="Q15" s="77"/>
      <c r="R15" s="12"/>
      <c r="S15" s="12"/>
    </row>
    <row r="16" spans="1:19" ht="18.75" customHeight="1" thickBot="1">
      <c r="A16" s="267"/>
      <c r="B16" s="264"/>
      <c r="C16" s="264"/>
      <c r="D16" s="43" t="s">
        <v>3</v>
      </c>
      <c r="E16" s="43">
        <v>20</v>
      </c>
      <c r="F16" s="43">
        <v>23</v>
      </c>
      <c r="G16" s="43">
        <v>66</v>
      </c>
      <c r="H16" s="43">
        <v>66</v>
      </c>
      <c r="I16" s="43">
        <f t="shared" si="0"/>
        <v>100</v>
      </c>
      <c r="J16" s="44">
        <f t="shared" si="1"/>
        <v>100</v>
      </c>
      <c r="K16" s="7">
        <v>66</v>
      </c>
      <c r="N16" s="77"/>
      <c r="O16" s="77"/>
      <c r="P16" s="77"/>
      <c r="Q16" s="77"/>
      <c r="R16" s="15"/>
    </row>
    <row r="17" spans="1:18" ht="18.75" customHeight="1">
      <c r="A17" s="265">
        <v>5</v>
      </c>
      <c r="B17" s="262">
        <v>17816</v>
      </c>
      <c r="C17" s="262" t="s">
        <v>48</v>
      </c>
      <c r="D17" s="176" t="s">
        <v>4</v>
      </c>
      <c r="E17" s="40">
        <v>35</v>
      </c>
      <c r="F17" s="40">
        <v>47</v>
      </c>
      <c r="G17" s="40">
        <v>66</v>
      </c>
      <c r="H17" s="40">
        <v>66</v>
      </c>
      <c r="I17" s="40">
        <f t="shared" si="0"/>
        <v>100</v>
      </c>
      <c r="J17" s="41">
        <f t="shared" si="1"/>
        <v>100</v>
      </c>
      <c r="K17" s="7">
        <v>66</v>
      </c>
      <c r="N17" s="77"/>
      <c r="O17" s="77"/>
      <c r="P17" s="77"/>
      <c r="Q17" s="77"/>
      <c r="R17" s="15"/>
    </row>
    <row r="18" spans="1:18" ht="18.75" customHeight="1" thickBot="1">
      <c r="A18" s="267"/>
      <c r="B18" s="264"/>
      <c r="C18" s="264"/>
      <c r="D18" s="177" t="s">
        <v>3</v>
      </c>
      <c r="E18" s="43">
        <v>17</v>
      </c>
      <c r="F18" s="43">
        <v>25</v>
      </c>
      <c r="G18" s="43">
        <v>66</v>
      </c>
      <c r="H18" s="43">
        <v>66</v>
      </c>
      <c r="I18" s="43">
        <f t="shared" si="0"/>
        <v>100</v>
      </c>
      <c r="J18" s="44">
        <f t="shared" si="1"/>
        <v>100</v>
      </c>
      <c r="K18" s="7">
        <v>66</v>
      </c>
      <c r="N18" s="77"/>
      <c r="O18" s="77"/>
      <c r="P18" s="77"/>
      <c r="Q18" s="77"/>
      <c r="R18" s="15"/>
    </row>
    <row r="19" spans="1:18" ht="18.75" customHeight="1">
      <c r="A19" s="265">
        <v>6</v>
      </c>
      <c r="B19" s="262">
        <v>17817</v>
      </c>
      <c r="C19" s="262" t="s">
        <v>49</v>
      </c>
      <c r="D19" s="176" t="s">
        <v>5</v>
      </c>
      <c r="E19" s="40">
        <v>35</v>
      </c>
      <c r="F19" s="40">
        <v>48</v>
      </c>
      <c r="G19" s="40">
        <v>66</v>
      </c>
      <c r="H19" s="40">
        <v>66</v>
      </c>
      <c r="I19" s="40">
        <f t="shared" si="0"/>
        <v>100</v>
      </c>
      <c r="J19" s="41">
        <f t="shared" si="1"/>
        <v>100</v>
      </c>
      <c r="K19" s="7">
        <v>66</v>
      </c>
      <c r="N19" s="77"/>
      <c r="O19" s="77"/>
      <c r="P19" s="77"/>
      <c r="Q19" s="77"/>
      <c r="R19" s="15"/>
    </row>
    <row r="20" spans="1:18" ht="18.75" customHeight="1" thickBot="1">
      <c r="A20" s="267"/>
      <c r="B20" s="264"/>
      <c r="C20" s="264"/>
      <c r="D20" s="177" t="s">
        <v>3</v>
      </c>
      <c r="E20" s="43">
        <v>38</v>
      </c>
      <c r="F20" s="43">
        <v>49</v>
      </c>
      <c r="G20" s="43">
        <v>66</v>
      </c>
      <c r="H20" s="43">
        <v>66</v>
      </c>
      <c r="I20" s="43">
        <f t="shared" si="0"/>
        <v>100</v>
      </c>
      <c r="J20" s="44">
        <f t="shared" si="1"/>
        <v>100</v>
      </c>
      <c r="K20" s="7">
        <v>66</v>
      </c>
      <c r="N20" s="77"/>
      <c r="O20" s="77"/>
      <c r="P20" s="77"/>
      <c r="Q20" s="77"/>
      <c r="R20" s="15"/>
    </row>
    <row r="21" spans="1:18" ht="18.75" customHeight="1" thickBot="1">
      <c r="A21" s="178">
        <v>7</v>
      </c>
      <c r="B21" s="179">
        <v>17818</v>
      </c>
      <c r="C21" s="179" t="s">
        <v>50</v>
      </c>
      <c r="D21" s="180" t="s">
        <v>3</v>
      </c>
      <c r="E21" s="170">
        <v>20</v>
      </c>
      <c r="F21" s="170">
        <v>24</v>
      </c>
      <c r="G21" s="170">
        <v>66</v>
      </c>
      <c r="H21" s="170">
        <v>66</v>
      </c>
      <c r="I21" s="170">
        <f t="shared" si="0"/>
        <v>100</v>
      </c>
      <c r="J21" s="181">
        <f t="shared" si="1"/>
        <v>100</v>
      </c>
      <c r="K21" s="7">
        <v>66</v>
      </c>
      <c r="N21" s="77"/>
      <c r="O21" s="77"/>
      <c r="P21" s="77"/>
      <c r="Q21" s="77"/>
      <c r="R21" s="15"/>
    </row>
    <row r="22" spans="1:18" ht="18.75">
      <c r="N22" s="77"/>
      <c r="O22" s="77"/>
      <c r="P22" s="77"/>
      <c r="Q22" s="77"/>
      <c r="R22" s="15"/>
    </row>
    <row r="23" spans="1:18" ht="18.75">
      <c r="E23" s="93"/>
      <c r="F23" s="93"/>
      <c r="G23" s="261" t="s">
        <v>78</v>
      </c>
      <c r="H23" s="261"/>
      <c r="I23" s="261"/>
      <c r="N23" s="77"/>
      <c r="O23" s="77"/>
      <c r="P23" s="77"/>
      <c r="Q23" s="77"/>
      <c r="R23" s="15"/>
    </row>
    <row r="24" spans="1:18" ht="18.75">
      <c r="E24" s="93"/>
      <c r="F24" s="93"/>
      <c r="G24" s="261" t="s">
        <v>79</v>
      </c>
      <c r="H24" s="261"/>
      <c r="I24" s="261"/>
      <c r="N24" s="77"/>
      <c r="O24" s="77"/>
      <c r="P24" s="77"/>
      <c r="Q24" s="77"/>
      <c r="R24" s="15"/>
    </row>
    <row r="25" spans="1:18" ht="18.75">
      <c r="N25" s="77"/>
      <c r="O25" s="77"/>
      <c r="P25" s="77"/>
      <c r="Q25" s="77"/>
      <c r="R25" s="15"/>
    </row>
    <row r="26" spans="1:18" ht="18.75">
      <c r="N26" s="77"/>
      <c r="O26" s="77"/>
      <c r="P26" s="77"/>
      <c r="Q26" s="77"/>
      <c r="R26" s="15"/>
    </row>
    <row r="27" spans="1:18" ht="18.75">
      <c r="J27" s="104"/>
      <c r="N27" s="77"/>
      <c r="O27" s="77"/>
      <c r="P27" s="77"/>
      <c r="Q27" s="77"/>
      <c r="R27" s="15"/>
    </row>
    <row r="28" spans="1:18" ht="18.75">
      <c r="N28" s="77"/>
      <c r="O28" s="77"/>
      <c r="P28" s="77"/>
      <c r="Q28" s="77"/>
      <c r="R28" s="15"/>
    </row>
    <row r="29" spans="1:18" ht="18.75">
      <c r="N29" s="77"/>
      <c r="O29" s="77"/>
      <c r="P29" s="77"/>
      <c r="Q29" s="77"/>
      <c r="R29" s="15"/>
    </row>
    <row r="30" spans="1:18" ht="18.75">
      <c r="N30" s="77"/>
      <c r="O30" s="77"/>
      <c r="P30" s="77"/>
      <c r="Q30" s="77"/>
      <c r="R30" s="15"/>
    </row>
    <row r="31" spans="1:18" ht="18.75">
      <c r="N31" s="77"/>
      <c r="O31" s="77"/>
      <c r="P31" s="77"/>
      <c r="Q31" s="77"/>
      <c r="R31" s="15"/>
    </row>
    <row r="32" spans="1:18" ht="18.75">
      <c r="N32" s="77"/>
      <c r="O32" s="77"/>
      <c r="P32" s="77"/>
      <c r="Q32" s="77"/>
      <c r="R32" s="15"/>
    </row>
    <row r="33" spans="13:18" ht="18.75">
      <c r="N33" s="77"/>
      <c r="O33" s="77"/>
      <c r="P33" s="77"/>
      <c r="Q33" s="77"/>
      <c r="R33" s="15"/>
    </row>
    <row r="34" spans="13:18" ht="18.75">
      <c r="N34" s="77"/>
      <c r="O34" s="77"/>
      <c r="P34" s="77"/>
      <c r="Q34" s="77"/>
      <c r="R34" s="15"/>
    </row>
    <row r="35" spans="13:18" ht="18.75">
      <c r="N35" s="77"/>
      <c r="O35" s="77"/>
      <c r="P35" s="77"/>
      <c r="Q35" s="77"/>
      <c r="R35" s="15"/>
    </row>
    <row r="36" spans="13:18" ht="18.75">
      <c r="N36" s="77"/>
      <c r="O36" s="77"/>
      <c r="P36" s="77"/>
      <c r="Q36" s="77"/>
      <c r="R36" s="15"/>
    </row>
    <row r="37" spans="13:18" ht="18.75">
      <c r="N37" s="77"/>
      <c r="O37" s="77"/>
      <c r="P37" s="77"/>
      <c r="Q37" s="77"/>
      <c r="R37" s="15"/>
    </row>
    <row r="38" spans="13:18" ht="18.75">
      <c r="N38" s="77"/>
      <c r="O38" s="77"/>
      <c r="P38" s="77"/>
      <c r="Q38" s="77"/>
      <c r="R38" s="15"/>
    </row>
    <row r="39" spans="13:18" ht="18.75">
      <c r="M39" t="s">
        <v>77</v>
      </c>
      <c r="N39" s="77"/>
      <c r="O39" s="77"/>
      <c r="P39" s="77"/>
      <c r="Q39" s="77"/>
      <c r="R39" s="15"/>
    </row>
    <row r="40" spans="13:18" ht="18.75">
      <c r="N40" s="77"/>
      <c r="O40" s="77"/>
      <c r="P40" s="77"/>
      <c r="Q40" s="77"/>
      <c r="R40" s="15"/>
    </row>
    <row r="41" spans="13:18" ht="18.75">
      <c r="N41" s="77"/>
      <c r="O41" s="77"/>
      <c r="P41" s="77"/>
      <c r="Q41" s="77"/>
      <c r="R41" s="15"/>
    </row>
    <row r="42" spans="13:18" ht="18.75">
      <c r="N42" s="77"/>
      <c r="O42" s="77"/>
      <c r="P42" s="77"/>
      <c r="Q42" s="77"/>
      <c r="R42" s="15"/>
    </row>
    <row r="43" spans="13:18" ht="18.75">
      <c r="N43" s="77"/>
      <c r="O43" s="77"/>
      <c r="P43" s="77"/>
      <c r="Q43" s="77"/>
      <c r="R43" s="15"/>
    </row>
    <row r="44" spans="13:18" ht="18.75">
      <c r="N44" s="77"/>
      <c r="O44" s="77"/>
      <c r="P44" s="77"/>
      <c r="Q44" s="77"/>
      <c r="R44" s="15"/>
    </row>
    <row r="45" spans="13:18" ht="18.75">
      <c r="N45" s="77"/>
      <c r="O45" s="77"/>
      <c r="P45" s="77"/>
      <c r="Q45" s="77"/>
      <c r="R45" s="15"/>
    </row>
    <row r="46" spans="13:18" ht="18.75">
      <c r="N46" s="77"/>
      <c r="O46" s="77"/>
      <c r="P46" s="77"/>
      <c r="Q46" s="77"/>
      <c r="R46" s="15"/>
    </row>
    <row r="47" spans="13:18" ht="18.75">
      <c r="N47" s="77"/>
      <c r="O47" s="77"/>
      <c r="P47" s="77"/>
      <c r="Q47" s="77"/>
      <c r="R47" s="15"/>
    </row>
    <row r="48" spans="13:18" ht="18.75">
      <c r="N48" s="77"/>
      <c r="O48" s="77"/>
      <c r="P48" s="77"/>
      <c r="Q48" s="77"/>
      <c r="R48" s="15"/>
    </row>
    <row r="49" spans="13:18" ht="18.75">
      <c r="N49" s="77"/>
      <c r="O49" s="77"/>
      <c r="P49" s="77"/>
      <c r="Q49" s="77"/>
      <c r="R49" s="15"/>
    </row>
    <row r="50" spans="13:18" ht="18.75">
      <c r="N50" s="77"/>
      <c r="O50" s="77"/>
      <c r="P50" s="77"/>
      <c r="Q50" s="77"/>
      <c r="R50" s="15"/>
    </row>
    <row r="51" spans="13:18" ht="18.75">
      <c r="N51" s="77"/>
      <c r="O51" s="77"/>
      <c r="P51" s="77"/>
      <c r="Q51" s="77"/>
      <c r="R51" s="15"/>
    </row>
    <row r="52" spans="13:18" ht="18.75">
      <c r="N52" s="77"/>
      <c r="O52" s="77"/>
      <c r="P52" s="77"/>
      <c r="Q52" s="77"/>
      <c r="R52" s="15"/>
    </row>
    <row r="53" spans="13:18" ht="18.75">
      <c r="N53" s="77"/>
      <c r="O53" s="77"/>
      <c r="P53" s="77"/>
      <c r="Q53" s="77"/>
      <c r="R53" s="15"/>
    </row>
    <row r="54" spans="13:18" ht="18.75">
      <c r="N54" s="77"/>
      <c r="O54" s="77"/>
      <c r="P54" s="77"/>
      <c r="Q54" s="77"/>
      <c r="R54" s="15"/>
    </row>
    <row r="55" spans="13:18" ht="18.75">
      <c r="N55" s="77"/>
      <c r="O55" s="77"/>
      <c r="P55" s="77"/>
      <c r="Q55" s="77"/>
      <c r="R55" s="15"/>
    </row>
    <row r="56" spans="13:18" ht="18.75">
      <c r="N56" s="77"/>
      <c r="O56" s="77"/>
      <c r="P56" s="77"/>
      <c r="Q56" s="77"/>
      <c r="R56" s="15"/>
    </row>
    <row r="57" spans="13:18" ht="18.75">
      <c r="N57" s="77"/>
      <c r="O57" s="77"/>
      <c r="P57" s="77"/>
      <c r="Q57" s="77"/>
      <c r="R57" s="15"/>
    </row>
    <row r="58" spans="13:18" ht="18.75">
      <c r="N58" s="77"/>
      <c r="O58" s="77"/>
      <c r="P58" s="77"/>
      <c r="Q58" s="77"/>
      <c r="R58" s="15"/>
    </row>
    <row r="59" spans="13:18" ht="18.75">
      <c r="N59" s="77"/>
      <c r="O59" s="77"/>
      <c r="P59" s="77"/>
      <c r="Q59" s="77"/>
      <c r="R59" s="15"/>
    </row>
    <row r="60" spans="13:18" ht="18.75">
      <c r="N60" s="77"/>
      <c r="O60" s="77"/>
      <c r="P60" s="77"/>
      <c r="Q60" s="77"/>
      <c r="R60" s="15"/>
    </row>
    <row r="61" spans="13:18" ht="18.75">
      <c r="N61" s="77"/>
      <c r="O61" s="77"/>
      <c r="P61" s="77"/>
      <c r="Q61" s="77"/>
      <c r="R61" s="15"/>
    </row>
    <row r="62" spans="13:18" ht="18.75">
      <c r="M62" s="12"/>
      <c r="N62" s="77"/>
      <c r="O62" s="77"/>
      <c r="P62" s="77"/>
      <c r="Q62" s="77"/>
      <c r="R62" s="15"/>
    </row>
    <row r="63" spans="13:18" ht="18.75">
      <c r="N63" s="77"/>
      <c r="O63" s="77"/>
      <c r="P63" s="77"/>
      <c r="Q63" s="77"/>
      <c r="R63" s="15"/>
    </row>
    <row r="64" spans="13:18" ht="18.75">
      <c r="N64" s="77"/>
      <c r="O64" s="77"/>
      <c r="P64" s="77"/>
      <c r="Q64" s="77"/>
      <c r="R64" s="15"/>
    </row>
    <row r="65" spans="14:18" ht="18.75">
      <c r="N65" s="77"/>
      <c r="O65" s="77"/>
      <c r="P65" s="77"/>
      <c r="Q65" s="77"/>
      <c r="R65" s="15"/>
    </row>
    <row r="66" spans="14:18" ht="18.75">
      <c r="N66" s="77"/>
      <c r="O66" s="77"/>
      <c r="P66" s="77"/>
      <c r="Q66" s="77"/>
    </row>
    <row r="67" spans="14:18" ht="18.75">
      <c r="O67" s="77"/>
      <c r="P67" s="77"/>
      <c r="Q67" s="77"/>
    </row>
    <row r="68" spans="14:18" ht="18.75">
      <c r="O68" s="77"/>
      <c r="P68" s="77"/>
      <c r="Q68" s="77"/>
    </row>
    <row r="69" spans="14:18" ht="18.75">
      <c r="O69" s="77"/>
      <c r="P69" s="77"/>
      <c r="Q69" s="77"/>
    </row>
    <row r="70" spans="14:18" ht="18.75">
      <c r="O70" s="77"/>
      <c r="P70" s="77"/>
      <c r="Q70" s="77"/>
    </row>
    <row r="71" spans="14:18" ht="18.75">
      <c r="O71" s="77"/>
      <c r="P71" s="77"/>
      <c r="Q71" s="77"/>
    </row>
    <row r="72" spans="14:18" ht="18.75">
      <c r="O72" s="77"/>
      <c r="P72" s="77"/>
      <c r="Q72" s="77"/>
    </row>
    <row r="73" spans="14:18" ht="18.75">
      <c r="O73" s="77"/>
      <c r="P73" s="77"/>
      <c r="Q73" s="77"/>
    </row>
    <row r="74" spans="14:18" ht="18.75">
      <c r="O74" s="77"/>
      <c r="P74" s="77"/>
    </row>
    <row r="75" spans="14:18" ht="18.75">
      <c r="O75" s="77"/>
    </row>
    <row r="76" spans="14:18" ht="18.75">
      <c r="O76" s="77"/>
    </row>
    <row r="77" spans="14:18" ht="18.75">
      <c r="O77" s="77"/>
    </row>
    <row r="78" spans="14:18" ht="18.75">
      <c r="O78" s="77"/>
    </row>
    <row r="80" spans="14:18" ht="18.75">
      <c r="Q80" s="12"/>
    </row>
  </sheetData>
  <sortState ref="O2:O81">
    <sortCondition ref="O1"/>
  </sortState>
  <mergeCells count="23">
    <mergeCell ref="B17:B18"/>
    <mergeCell ref="A17:A18"/>
    <mergeCell ref="A6:J6"/>
    <mergeCell ref="A2:J2"/>
    <mergeCell ref="A3:J3"/>
    <mergeCell ref="A4:J4"/>
    <mergeCell ref="A5:J5"/>
    <mergeCell ref="G23:I23"/>
    <mergeCell ref="G24:I24"/>
    <mergeCell ref="A1:J1"/>
    <mergeCell ref="C12:C14"/>
    <mergeCell ref="B12:B14"/>
    <mergeCell ref="A12:A14"/>
    <mergeCell ref="A9:A11"/>
    <mergeCell ref="B9:B11"/>
    <mergeCell ref="C9:C11"/>
    <mergeCell ref="B19:B20"/>
    <mergeCell ref="C19:C20"/>
    <mergeCell ref="A19:A20"/>
    <mergeCell ref="A15:A16"/>
    <mergeCell ref="B15:B16"/>
    <mergeCell ref="C15:C16"/>
    <mergeCell ref="C17:C18"/>
  </mergeCells>
  <printOptions horizontalCentered="1" verticalCentered="1"/>
  <pageMargins left="0.2" right="0" top="0" bottom="0" header="0" footer="0"/>
  <pageSetup paperSize="9" scale="1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82"/>
  <sheetViews>
    <sheetView workbookViewId="0">
      <selection activeCell="H9" sqref="H9"/>
    </sheetView>
  </sheetViews>
  <sheetFormatPr defaultRowHeight="15"/>
  <cols>
    <col min="1" max="1" width="7.42578125" style="1" customWidth="1"/>
    <col min="2" max="2" width="9" style="1" customWidth="1"/>
    <col min="3" max="3" width="10.5703125" style="1" customWidth="1"/>
    <col min="4" max="8" width="9.140625" style="1"/>
    <col min="13" max="13" width="9.140625" style="15"/>
  </cols>
  <sheetData>
    <row r="1" spans="1:16" s="35" customFormat="1" ht="18.75">
      <c r="A1" s="34"/>
      <c r="B1" s="34"/>
      <c r="C1" s="34"/>
      <c r="D1" s="34"/>
      <c r="E1" s="34"/>
      <c r="F1" s="34"/>
      <c r="G1" s="34"/>
      <c r="H1" s="34"/>
      <c r="M1" s="77"/>
    </row>
    <row r="2" spans="1:16" ht="21.75">
      <c r="A2" s="258" t="s">
        <v>37</v>
      </c>
      <c r="B2" s="258"/>
      <c r="C2" s="258"/>
      <c r="D2" s="258"/>
      <c r="E2" s="258"/>
      <c r="F2" s="258"/>
      <c r="G2" s="258"/>
      <c r="H2" s="258"/>
      <c r="I2" s="10"/>
      <c r="J2" s="10"/>
      <c r="M2" s="77"/>
    </row>
    <row r="3" spans="1:16" ht="18.75">
      <c r="A3" s="258" t="s">
        <v>23</v>
      </c>
      <c r="B3" s="258"/>
      <c r="C3" s="258"/>
      <c r="D3" s="258"/>
      <c r="E3" s="258"/>
      <c r="F3" s="258"/>
      <c r="G3" s="258"/>
      <c r="H3" s="258"/>
      <c r="M3" s="77"/>
    </row>
    <row r="4" spans="1:16" ht="18.75">
      <c r="A4" s="271" t="s">
        <v>24</v>
      </c>
      <c r="B4" s="271"/>
      <c r="C4" s="271"/>
      <c r="D4" s="271"/>
      <c r="E4" s="271"/>
      <c r="F4" s="271"/>
      <c r="G4" s="271"/>
      <c r="H4" s="271"/>
      <c r="M4" s="77"/>
    </row>
    <row r="5" spans="1:16" ht="18.75">
      <c r="A5" s="271" t="s">
        <v>25</v>
      </c>
      <c r="B5" s="271"/>
      <c r="C5" s="271"/>
      <c r="D5" s="271"/>
      <c r="E5" s="271"/>
      <c r="F5" s="271"/>
      <c r="G5" s="271"/>
      <c r="H5" s="271"/>
      <c r="M5" s="77"/>
    </row>
    <row r="6" spans="1:16" ht="18.75">
      <c r="A6" s="271" t="s">
        <v>91</v>
      </c>
      <c r="B6" s="271"/>
      <c r="C6" s="271"/>
      <c r="D6" s="271"/>
      <c r="E6" s="271"/>
      <c r="F6" s="271"/>
      <c r="G6" s="271"/>
      <c r="H6" s="271"/>
      <c r="M6" s="77"/>
    </row>
    <row r="7" spans="1:16" ht="15.75">
      <c r="M7" s="101"/>
    </row>
    <row r="8" spans="1:16" s="5" customFormat="1" ht="50.25" customHeight="1">
      <c r="A8" s="6" t="s">
        <v>27</v>
      </c>
      <c r="B8" s="6" t="s">
        <v>31</v>
      </c>
      <c r="C8" s="6" t="s">
        <v>28</v>
      </c>
      <c r="D8" s="6" t="s">
        <v>32</v>
      </c>
      <c r="E8" s="6" t="s">
        <v>29</v>
      </c>
      <c r="F8" s="6" t="s">
        <v>13</v>
      </c>
      <c r="G8" s="6" t="s">
        <v>30</v>
      </c>
      <c r="H8" s="6" t="s">
        <v>42</v>
      </c>
      <c r="L8" s="84"/>
      <c r="M8" s="101"/>
      <c r="N8" s="84"/>
      <c r="O8" s="84"/>
      <c r="P8" s="84"/>
    </row>
    <row r="9" spans="1:16" ht="18.75">
      <c r="A9" s="2">
        <v>1</v>
      </c>
      <c r="B9" s="2" t="s">
        <v>88</v>
      </c>
      <c r="C9" s="2"/>
      <c r="D9" s="2"/>
      <c r="E9" s="2"/>
      <c r="F9" s="2"/>
      <c r="G9" s="2"/>
      <c r="H9" s="2"/>
      <c r="I9" s="18"/>
      <c r="L9" s="77"/>
      <c r="M9" s="77"/>
      <c r="N9" s="15"/>
      <c r="O9" s="77"/>
      <c r="P9" s="15"/>
    </row>
    <row r="10" spans="1:16" ht="18.75">
      <c r="A10" s="2">
        <v>2</v>
      </c>
      <c r="B10" s="2" t="s">
        <v>89</v>
      </c>
      <c r="C10" s="21">
        <v>31</v>
      </c>
      <c r="D10" s="21">
        <v>28</v>
      </c>
      <c r="E10" s="21">
        <v>1</v>
      </c>
      <c r="F10" s="21">
        <v>8</v>
      </c>
      <c r="G10" s="21">
        <v>5</v>
      </c>
      <c r="H10" s="21">
        <f>SUM(C10:G10)</f>
        <v>73</v>
      </c>
      <c r="I10" s="9"/>
      <c r="L10" s="77"/>
      <c r="M10" s="101"/>
      <c r="N10" s="15"/>
      <c r="O10" s="77"/>
      <c r="P10" s="15"/>
    </row>
    <row r="11" spans="1:16" ht="18.75">
      <c r="A11" s="2">
        <v>3</v>
      </c>
      <c r="B11" s="2" t="s">
        <v>90</v>
      </c>
      <c r="C11" s="2">
        <v>30</v>
      </c>
      <c r="D11" s="2">
        <v>26</v>
      </c>
      <c r="E11" s="2">
        <v>1</v>
      </c>
      <c r="F11" s="2">
        <v>0</v>
      </c>
      <c r="G11" s="2">
        <v>9</v>
      </c>
      <c r="H11" s="2">
        <f>SUM(C11:G11)</f>
        <v>66</v>
      </c>
      <c r="L11" s="77"/>
      <c r="M11" s="101"/>
      <c r="N11" s="15"/>
      <c r="O11" s="77"/>
      <c r="P11" s="15"/>
    </row>
    <row r="12" spans="1:16" ht="18.75">
      <c r="L12" s="77"/>
      <c r="M12" s="101"/>
      <c r="N12" s="15"/>
      <c r="O12" s="77"/>
      <c r="P12" s="15"/>
    </row>
    <row r="13" spans="1:16" ht="18.75">
      <c r="L13" s="77"/>
      <c r="M13" s="101"/>
      <c r="N13" s="15"/>
      <c r="O13" s="77"/>
      <c r="P13" s="15"/>
    </row>
    <row r="14" spans="1:16" ht="18.75">
      <c r="L14" s="77"/>
      <c r="M14" s="77"/>
      <c r="N14" s="15"/>
      <c r="O14" s="77"/>
      <c r="P14" s="15"/>
    </row>
    <row r="15" spans="1:16" ht="18.75">
      <c r="L15" s="77"/>
      <c r="M15" s="77"/>
      <c r="N15" s="15"/>
      <c r="O15" s="77"/>
      <c r="P15" s="15"/>
    </row>
    <row r="16" spans="1:16" ht="18.75">
      <c r="L16" s="77"/>
      <c r="M16" s="77"/>
      <c r="N16" s="15"/>
      <c r="O16" s="77"/>
      <c r="P16" s="15"/>
    </row>
    <row r="17" spans="12:16" ht="18.75">
      <c r="L17" s="77"/>
      <c r="M17" s="77"/>
      <c r="N17" s="15"/>
      <c r="O17" s="77"/>
      <c r="P17" s="15"/>
    </row>
    <row r="18" spans="12:16" ht="18.75">
      <c r="L18" s="77"/>
      <c r="M18" s="77"/>
      <c r="N18" s="15"/>
      <c r="O18" s="77"/>
      <c r="P18" s="15"/>
    </row>
    <row r="19" spans="12:16" ht="18.75">
      <c r="L19" s="77"/>
      <c r="M19" s="77"/>
      <c r="N19" s="15"/>
      <c r="O19" s="77"/>
      <c r="P19" s="15"/>
    </row>
    <row r="20" spans="12:16" ht="18.75">
      <c r="L20" s="77"/>
      <c r="M20" s="77"/>
      <c r="N20" s="15"/>
      <c r="O20" s="77"/>
      <c r="P20" s="15"/>
    </row>
    <row r="21" spans="12:16" ht="18.75">
      <c r="L21" s="77"/>
      <c r="M21" s="77"/>
      <c r="N21" s="15"/>
      <c r="O21" s="77"/>
      <c r="P21" s="15"/>
    </row>
    <row r="22" spans="12:16" ht="18.75">
      <c r="L22" s="77"/>
      <c r="M22" s="77"/>
      <c r="N22" s="15"/>
      <c r="O22" s="77"/>
      <c r="P22" s="15"/>
    </row>
    <row r="23" spans="12:16" ht="18.75">
      <c r="L23" s="77"/>
      <c r="M23" s="77"/>
      <c r="N23" s="15"/>
      <c r="O23" s="77"/>
      <c r="P23" s="15"/>
    </row>
    <row r="24" spans="12:16" ht="18.75">
      <c r="L24" s="77"/>
      <c r="M24" s="77"/>
      <c r="N24" s="15"/>
      <c r="O24" s="77"/>
      <c r="P24" s="15"/>
    </row>
    <row r="25" spans="12:16" ht="18.75">
      <c r="L25" s="77"/>
      <c r="M25" s="77"/>
      <c r="N25" s="15"/>
      <c r="O25" s="77"/>
      <c r="P25" s="15"/>
    </row>
    <row r="26" spans="12:16" ht="18.75">
      <c r="L26" s="77"/>
      <c r="M26" s="77"/>
      <c r="N26" s="15"/>
      <c r="O26" s="77"/>
      <c r="P26" s="15"/>
    </row>
    <row r="27" spans="12:16" ht="18.75">
      <c r="L27" s="77"/>
      <c r="M27" s="77"/>
      <c r="N27" s="15"/>
      <c r="O27" s="77"/>
      <c r="P27" s="15"/>
    </row>
    <row r="28" spans="12:16" ht="18.75">
      <c r="L28" s="77"/>
      <c r="M28" s="77"/>
      <c r="N28" s="15"/>
      <c r="O28" s="77"/>
      <c r="P28" s="15"/>
    </row>
    <row r="29" spans="12:16" ht="18.75">
      <c r="L29" s="77"/>
      <c r="M29" s="77"/>
      <c r="N29" s="15"/>
      <c r="O29" s="77"/>
      <c r="P29" s="15"/>
    </row>
    <row r="30" spans="12:16" ht="18.75">
      <c r="L30" s="77"/>
      <c r="M30" s="77"/>
      <c r="N30" s="15"/>
      <c r="O30" s="77"/>
      <c r="P30" s="15"/>
    </row>
    <row r="31" spans="12:16" ht="18.75">
      <c r="L31" s="77"/>
      <c r="M31" s="77"/>
      <c r="N31" s="15"/>
      <c r="O31" s="77"/>
      <c r="P31" s="15"/>
    </row>
    <row r="32" spans="12:16" ht="18.75">
      <c r="L32" s="77"/>
      <c r="M32" s="77"/>
      <c r="N32" s="15"/>
      <c r="O32" s="77"/>
      <c r="P32" s="15"/>
    </row>
    <row r="33" spans="12:16" ht="18.75">
      <c r="L33" s="77"/>
      <c r="M33" s="77"/>
      <c r="N33" s="15"/>
      <c r="O33" s="77"/>
      <c r="P33" s="15"/>
    </row>
    <row r="34" spans="12:16" ht="18.75">
      <c r="L34" s="77"/>
      <c r="M34" s="77"/>
      <c r="N34" s="15"/>
      <c r="O34" s="77"/>
      <c r="P34" s="15"/>
    </row>
    <row r="35" spans="12:16" ht="18.75">
      <c r="L35" s="77"/>
      <c r="M35" s="101"/>
      <c r="N35" s="15"/>
      <c r="O35" s="77"/>
      <c r="P35" s="15"/>
    </row>
    <row r="36" spans="12:16" ht="18.75">
      <c r="L36" s="77"/>
      <c r="M36" s="101"/>
      <c r="N36" s="15"/>
      <c r="O36" s="77"/>
      <c r="P36" s="15"/>
    </row>
    <row r="37" spans="12:16" ht="18.75">
      <c r="L37" s="77"/>
      <c r="M37" s="101"/>
      <c r="N37" s="15"/>
      <c r="O37" s="77"/>
      <c r="P37" s="15"/>
    </row>
    <row r="38" spans="12:16" ht="18.75">
      <c r="L38" s="77"/>
      <c r="M38" s="77"/>
      <c r="N38" s="15"/>
      <c r="O38" s="77"/>
      <c r="P38" s="15"/>
    </row>
    <row r="39" spans="12:16" ht="18.75">
      <c r="L39" s="77"/>
      <c r="M39" s="77"/>
      <c r="N39" s="15"/>
      <c r="O39" s="77"/>
      <c r="P39" s="15"/>
    </row>
    <row r="40" spans="12:16" ht="18.75">
      <c r="L40" s="77"/>
      <c r="M40" s="77"/>
      <c r="N40" s="15"/>
      <c r="O40" s="77"/>
      <c r="P40" s="15"/>
    </row>
    <row r="41" spans="12:16" ht="18.75">
      <c r="L41" s="77"/>
      <c r="M41" s="77"/>
      <c r="N41" s="15"/>
      <c r="O41" s="77"/>
      <c r="P41" s="15"/>
    </row>
    <row r="42" spans="12:16" ht="18.75">
      <c r="L42" s="77"/>
      <c r="M42" s="77"/>
      <c r="N42" s="15"/>
      <c r="O42" s="77"/>
      <c r="P42" s="15"/>
    </row>
    <row r="43" spans="12:16" ht="18.75">
      <c r="L43" s="77"/>
      <c r="M43" s="77"/>
      <c r="N43" s="15"/>
      <c r="O43" s="77"/>
      <c r="P43" s="15"/>
    </row>
    <row r="44" spans="12:16" ht="18.75">
      <c r="L44" s="77"/>
      <c r="M44" s="77"/>
      <c r="N44" s="15"/>
      <c r="O44" s="77"/>
      <c r="P44" s="15"/>
    </row>
    <row r="45" spans="12:16" ht="18.75">
      <c r="L45" s="77"/>
      <c r="M45" s="77"/>
      <c r="N45" s="15"/>
      <c r="O45" s="77"/>
      <c r="P45" s="15"/>
    </row>
    <row r="46" spans="12:16" ht="18.75">
      <c r="L46" s="77"/>
      <c r="M46" s="77"/>
      <c r="N46" s="15"/>
      <c r="O46" s="77"/>
      <c r="P46" s="15"/>
    </row>
    <row r="47" spans="12:16" ht="18.75">
      <c r="L47" s="77"/>
      <c r="M47" s="77"/>
      <c r="N47" s="15"/>
      <c r="O47" s="77"/>
      <c r="P47" s="15"/>
    </row>
    <row r="48" spans="12:16" ht="18.75">
      <c r="L48" s="77"/>
      <c r="M48" s="77"/>
      <c r="N48" s="15"/>
      <c r="O48" s="77"/>
      <c r="P48" s="15"/>
    </row>
    <row r="49" spans="12:16" ht="18.75">
      <c r="L49" s="77"/>
      <c r="M49" s="77"/>
      <c r="N49" s="15"/>
      <c r="O49" s="77"/>
      <c r="P49" s="15"/>
    </row>
    <row r="50" spans="12:16" ht="18.75">
      <c r="L50" s="77"/>
      <c r="M50" s="77"/>
      <c r="N50" s="15"/>
      <c r="O50" s="77"/>
      <c r="P50" s="15"/>
    </row>
    <row r="51" spans="12:16" ht="18.75">
      <c r="L51" s="77"/>
      <c r="M51" s="77"/>
      <c r="N51" s="15"/>
      <c r="O51" s="77"/>
      <c r="P51" s="15"/>
    </row>
    <row r="52" spans="12:16" ht="18.75">
      <c r="L52" s="77"/>
      <c r="M52" s="77"/>
      <c r="N52" s="15"/>
      <c r="O52" s="77"/>
      <c r="P52" s="15"/>
    </row>
    <row r="53" spans="12:16" ht="18.75">
      <c r="L53" s="77"/>
      <c r="M53" s="77"/>
      <c r="N53" s="15"/>
      <c r="O53" s="77"/>
      <c r="P53" s="15"/>
    </row>
    <row r="54" spans="12:16" ht="18.75">
      <c r="L54" s="77"/>
      <c r="M54" s="77"/>
      <c r="N54" s="15"/>
      <c r="O54" s="77"/>
      <c r="P54" s="15"/>
    </row>
    <row r="55" spans="12:16" ht="18.75">
      <c r="L55" s="77"/>
      <c r="M55" s="77"/>
      <c r="N55" s="15"/>
      <c r="O55" s="77"/>
      <c r="P55" s="15"/>
    </row>
    <row r="56" spans="12:16" ht="18.75">
      <c r="L56" s="77"/>
      <c r="M56" s="77"/>
      <c r="N56" s="15"/>
      <c r="O56" s="77"/>
      <c r="P56" s="15"/>
    </row>
    <row r="57" spans="12:16" ht="18.75">
      <c r="L57" s="77"/>
      <c r="M57" s="77"/>
      <c r="N57" s="15"/>
      <c r="O57" s="77"/>
      <c r="P57" s="15"/>
    </row>
    <row r="58" spans="12:16" ht="18.75">
      <c r="L58" s="77"/>
      <c r="M58" s="77"/>
      <c r="N58" s="15"/>
      <c r="O58" s="77"/>
      <c r="P58" s="15"/>
    </row>
    <row r="59" spans="12:16" ht="18.75">
      <c r="L59" s="77"/>
      <c r="M59" s="77"/>
      <c r="N59" s="15"/>
      <c r="O59" s="77"/>
      <c r="P59" s="15"/>
    </row>
    <row r="60" spans="12:16" ht="18.75">
      <c r="L60" s="77"/>
      <c r="M60" s="77"/>
      <c r="N60" s="15"/>
      <c r="O60" s="77"/>
      <c r="P60" s="15"/>
    </row>
    <row r="61" spans="12:16" ht="18.75">
      <c r="L61" s="77"/>
      <c r="M61" s="77"/>
      <c r="N61" s="15"/>
      <c r="O61" s="77"/>
      <c r="P61" s="15"/>
    </row>
    <row r="62" spans="12:16" ht="18.75">
      <c r="L62" s="77"/>
      <c r="M62" s="77"/>
      <c r="N62" s="15"/>
      <c r="O62" s="77"/>
      <c r="P62" s="15"/>
    </row>
    <row r="63" spans="12:16" ht="18.75">
      <c r="L63" s="77"/>
      <c r="M63" s="77"/>
      <c r="N63" s="15"/>
      <c r="O63" s="77"/>
      <c r="P63" s="15"/>
    </row>
    <row r="64" spans="12:16" ht="18.75">
      <c r="L64" s="77"/>
      <c r="M64" s="77"/>
      <c r="N64" s="15"/>
      <c r="O64" s="77"/>
      <c r="P64" s="15"/>
    </row>
    <row r="65" spans="1:22" ht="18.75">
      <c r="L65" s="77"/>
      <c r="M65" s="77"/>
      <c r="N65" s="15"/>
      <c r="O65" s="77"/>
      <c r="P65" s="15"/>
    </row>
    <row r="66" spans="1:22" ht="18.75">
      <c r="L66" s="77"/>
      <c r="M66" s="77"/>
      <c r="N66" s="15"/>
      <c r="O66" s="77"/>
      <c r="P66" s="15"/>
    </row>
    <row r="67" spans="1:22" ht="18.75">
      <c r="L67" s="77"/>
      <c r="M67" s="77"/>
      <c r="N67" s="15"/>
      <c r="O67" s="77"/>
      <c r="P67" s="15"/>
    </row>
    <row r="68" spans="1:22" ht="18.75">
      <c r="L68" s="77"/>
      <c r="M68" s="77"/>
      <c r="N68" s="15"/>
      <c r="O68" s="77"/>
      <c r="P68" s="15"/>
    </row>
    <row r="69" spans="1:22" ht="18.75">
      <c r="L69" s="77"/>
      <c r="M69" s="77"/>
      <c r="N69" s="15"/>
      <c r="O69" s="77"/>
      <c r="P69" s="15"/>
    </row>
    <row r="70" spans="1:22" ht="18.75">
      <c r="L70" s="77"/>
      <c r="M70" s="77"/>
      <c r="N70" s="15"/>
      <c r="O70" s="77"/>
      <c r="P70" s="15"/>
    </row>
    <row r="71" spans="1:22" ht="18.75">
      <c r="L71" s="77"/>
      <c r="M71" s="77"/>
      <c r="N71" s="15"/>
      <c r="O71" s="77"/>
      <c r="P71" s="15"/>
    </row>
    <row r="72" spans="1:22" ht="18.75">
      <c r="L72" s="77"/>
      <c r="M72" s="101"/>
      <c r="N72" s="15"/>
      <c r="O72" s="77"/>
      <c r="P72" s="15"/>
    </row>
    <row r="73" spans="1:22" ht="18.75">
      <c r="L73" s="77"/>
      <c r="M73" s="77"/>
      <c r="N73" s="15"/>
      <c r="O73" s="81"/>
      <c r="P73" s="15"/>
    </row>
    <row r="74" spans="1:22" ht="18.75">
      <c r="L74" s="77"/>
      <c r="N74" s="15"/>
      <c r="O74" s="81"/>
      <c r="P74" s="15"/>
    </row>
    <row r="75" spans="1:22">
      <c r="L75" s="15"/>
      <c r="N75" s="15"/>
      <c r="O75" s="81"/>
      <c r="P75" s="15"/>
    </row>
    <row r="76" spans="1:22">
      <c r="L76" s="15"/>
      <c r="N76" s="15"/>
      <c r="O76" s="81"/>
      <c r="P76" s="15"/>
    </row>
    <row r="77" spans="1:22">
      <c r="A77" s="81"/>
      <c r="B77" s="81"/>
      <c r="C77" s="81"/>
      <c r="D77" s="81"/>
      <c r="E77" s="81"/>
      <c r="F77" s="81"/>
      <c r="G77" s="81"/>
      <c r="H77" s="81"/>
      <c r="I77" s="15"/>
      <c r="J77" s="15"/>
      <c r="K77" s="15"/>
      <c r="L77" s="15"/>
      <c r="N77" s="15"/>
      <c r="O77" s="81"/>
      <c r="P77" s="15"/>
      <c r="Q77" s="15"/>
      <c r="R77" s="15"/>
      <c r="S77" s="15"/>
      <c r="T77" s="15"/>
      <c r="U77" s="15"/>
      <c r="V77" s="15"/>
    </row>
    <row r="78" spans="1:22">
      <c r="A78" s="81"/>
      <c r="B78" s="81"/>
      <c r="C78" s="81"/>
      <c r="D78" s="81"/>
      <c r="E78" s="81"/>
      <c r="F78" s="81"/>
      <c r="G78" s="81"/>
      <c r="H78" s="81"/>
      <c r="I78" s="15"/>
      <c r="J78" s="15"/>
      <c r="K78" s="15"/>
      <c r="L78" s="15"/>
      <c r="N78" s="15"/>
      <c r="O78" s="81"/>
      <c r="P78" s="15"/>
      <c r="Q78" s="15"/>
      <c r="R78" s="15"/>
      <c r="S78" s="15"/>
      <c r="T78" s="15"/>
      <c r="U78" s="15"/>
      <c r="V78" s="15"/>
    </row>
    <row r="79" spans="1:22">
      <c r="A79" s="81"/>
      <c r="B79" s="81"/>
      <c r="C79" s="81"/>
      <c r="D79" s="81"/>
      <c r="E79" s="81"/>
      <c r="F79" s="81"/>
      <c r="G79" s="81"/>
      <c r="H79" s="81"/>
      <c r="I79" s="15"/>
      <c r="J79" s="15"/>
      <c r="K79" s="15"/>
      <c r="L79" s="15"/>
      <c r="N79" s="15"/>
      <c r="O79" s="81"/>
      <c r="P79" s="15"/>
      <c r="Q79" s="15"/>
      <c r="R79" s="15"/>
      <c r="S79" s="15"/>
      <c r="T79" s="15"/>
      <c r="U79" s="15"/>
      <c r="V79" s="15"/>
    </row>
    <row r="80" spans="1:22">
      <c r="A80" s="81"/>
      <c r="B80" s="81"/>
      <c r="C80" s="81"/>
      <c r="D80" s="81"/>
      <c r="E80" s="81"/>
      <c r="F80" s="81"/>
      <c r="G80" s="81"/>
      <c r="H80" s="81"/>
      <c r="I80" s="15"/>
      <c r="J80" s="15"/>
      <c r="K80" s="15"/>
      <c r="L80" s="15"/>
      <c r="N80" s="15"/>
      <c r="O80" s="81"/>
      <c r="P80" s="15"/>
      <c r="Q80" s="15"/>
      <c r="R80" s="15"/>
      <c r="S80" s="15"/>
      <c r="T80" s="15"/>
      <c r="U80" s="15"/>
      <c r="V80" s="15"/>
    </row>
    <row r="81" spans="1:22" ht="18.75">
      <c r="A81" s="81"/>
      <c r="B81" s="81"/>
      <c r="C81" s="81"/>
      <c r="D81" s="81"/>
      <c r="E81" s="81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15"/>
      <c r="V81" s="15"/>
    </row>
    <row r="82" spans="1:22">
      <c r="A82" s="81"/>
      <c r="B82" s="81"/>
      <c r="C82" s="81"/>
      <c r="D82" s="81"/>
      <c r="E82" s="81"/>
      <c r="F82" s="81"/>
      <c r="G82" s="81"/>
      <c r="H82" s="81"/>
      <c r="I82" s="15"/>
      <c r="J82" s="15"/>
      <c r="K82" s="15"/>
      <c r="L82" s="15"/>
      <c r="M82" s="92"/>
      <c r="N82" s="15"/>
      <c r="O82" s="81"/>
      <c r="P82" s="15"/>
      <c r="Q82" s="15"/>
      <c r="R82" s="15"/>
      <c r="S82" s="15"/>
      <c r="T82" s="15"/>
      <c r="U82" s="15"/>
      <c r="V82" s="15"/>
    </row>
  </sheetData>
  <autoFilter ref="L1:L82"/>
  <sortState ref="M1:M82">
    <sortCondition ref="M1"/>
  </sortState>
  <mergeCells count="5">
    <mergeCell ref="A2:H2"/>
    <mergeCell ref="A3:H3"/>
    <mergeCell ref="A4:H4"/>
    <mergeCell ref="A5:H5"/>
    <mergeCell ref="A6:H6"/>
  </mergeCells>
  <printOptions horizontalCentere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F23"/>
  <sheetViews>
    <sheetView view="pageBreakPreview" zoomScale="60" workbookViewId="0">
      <selection activeCell="I14" sqref="I14"/>
    </sheetView>
  </sheetViews>
  <sheetFormatPr defaultRowHeight="15"/>
  <cols>
    <col min="1" max="1" width="5.7109375" style="143" customWidth="1"/>
    <col min="2" max="2" width="48.140625" style="143" customWidth="1"/>
    <col min="3" max="3" width="8" style="143" customWidth="1"/>
    <col min="4" max="4" width="10.140625" style="146" customWidth="1"/>
    <col min="5" max="5" width="12.85546875" style="143" customWidth="1"/>
    <col min="6" max="6" width="7" style="143" customWidth="1"/>
    <col min="7" max="16384" width="9.140625" style="143"/>
  </cols>
  <sheetData>
    <row r="2" spans="1:6" ht="19.5">
      <c r="A2" s="257" t="s">
        <v>37</v>
      </c>
      <c r="B2" s="257"/>
      <c r="C2" s="257"/>
      <c r="D2" s="257"/>
      <c r="E2" s="257"/>
      <c r="F2" s="257"/>
    </row>
    <row r="3" spans="1:6" ht="19.5">
      <c r="A3" s="257" t="s">
        <v>23</v>
      </c>
      <c r="B3" s="257"/>
      <c r="C3" s="257"/>
      <c r="D3" s="257"/>
      <c r="E3" s="257"/>
      <c r="F3" s="257"/>
    </row>
    <row r="4" spans="1:6" ht="18.75">
      <c r="A4" s="272" t="s">
        <v>25</v>
      </c>
      <c r="B4" s="272"/>
      <c r="C4" s="272"/>
      <c r="D4" s="272"/>
      <c r="E4" s="272"/>
      <c r="F4" s="272"/>
    </row>
    <row r="5" spans="1:6" ht="18.75">
      <c r="A5" s="272" t="s">
        <v>316</v>
      </c>
      <c r="B5" s="272"/>
      <c r="C5" s="272"/>
      <c r="D5" s="272"/>
      <c r="E5" s="272"/>
      <c r="F5" s="272"/>
    </row>
    <row r="6" spans="1:6" ht="18.75">
      <c r="A6" s="144"/>
      <c r="B6" s="144"/>
      <c r="C6" s="144"/>
      <c r="D6" s="144"/>
      <c r="E6" s="144"/>
      <c r="F6" s="144"/>
    </row>
    <row r="7" spans="1:6" ht="15.75" thickBot="1">
      <c r="A7" s="145" t="s">
        <v>60</v>
      </c>
      <c r="B7" s="145"/>
    </row>
    <row r="8" spans="1:6" ht="32.25" thickBot="1">
      <c r="A8" s="37" t="s">
        <v>0</v>
      </c>
      <c r="B8" s="38" t="s">
        <v>33</v>
      </c>
      <c r="C8" s="38" t="s">
        <v>34</v>
      </c>
      <c r="D8" s="147" t="s">
        <v>35</v>
      </c>
      <c r="E8" s="38" t="s">
        <v>36</v>
      </c>
      <c r="F8" s="39" t="s">
        <v>38</v>
      </c>
    </row>
    <row r="9" spans="1:6" ht="15.75">
      <c r="A9" s="148">
        <v>1</v>
      </c>
      <c r="B9" s="149" t="s">
        <v>268</v>
      </c>
      <c r="C9" s="150">
        <v>900</v>
      </c>
      <c r="D9" s="151">
        <v>797</v>
      </c>
      <c r="E9" s="150">
        <v>88.56</v>
      </c>
      <c r="F9" s="152" t="s">
        <v>39</v>
      </c>
    </row>
    <row r="10" spans="1:6" ht="15.75">
      <c r="A10" s="153">
        <v>2</v>
      </c>
      <c r="B10" s="154" t="s">
        <v>278</v>
      </c>
      <c r="C10" s="155">
        <v>900</v>
      </c>
      <c r="D10" s="156">
        <v>790</v>
      </c>
      <c r="E10" s="155">
        <v>87.78</v>
      </c>
      <c r="F10" s="157" t="s">
        <v>40</v>
      </c>
    </row>
    <row r="11" spans="1:6" ht="16.5" thickBot="1">
      <c r="A11" s="158">
        <v>3</v>
      </c>
      <c r="B11" s="159" t="s">
        <v>259</v>
      </c>
      <c r="C11" s="160">
        <v>900</v>
      </c>
      <c r="D11" s="161">
        <v>786</v>
      </c>
      <c r="E11" s="160">
        <v>87.33</v>
      </c>
      <c r="F11" s="162" t="s">
        <v>41</v>
      </c>
    </row>
    <row r="12" spans="1:6" ht="18" customHeight="1">
      <c r="A12" s="163"/>
      <c r="B12" s="163"/>
      <c r="C12" s="163"/>
      <c r="D12" s="164"/>
      <c r="E12" s="163"/>
      <c r="F12" s="163"/>
    </row>
    <row r="13" spans="1:6" ht="16.5" thickBot="1">
      <c r="A13" s="165" t="s">
        <v>174</v>
      </c>
      <c r="B13" s="165"/>
      <c r="C13" s="163"/>
      <c r="D13" s="164"/>
      <c r="E13" s="163"/>
      <c r="F13" s="163"/>
    </row>
    <row r="14" spans="1:6" ht="32.25" thickBot="1">
      <c r="A14" s="37" t="s">
        <v>0</v>
      </c>
      <c r="B14" s="38" t="s">
        <v>33</v>
      </c>
      <c r="C14" s="38" t="s">
        <v>34</v>
      </c>
      <c r="D14" s="147" t="s">
        <v>35</v>
      </c>
      <c r="E14" s="38" t="s">
        <v>36</v>
      </c>
      <c r="F14" s="39" t="s">
        <v>38</v>
      </c>
    </row>
    <row r="15" spans="1:6" ht="15.75">
      <c r="A15" s="148">
        <v>1</v>
      </c>
      <c r="B15" s="166" t="s">
        <v>199</v>
      </c>
      <c r="C15" s="150">
        <v>1600</v>
      </c>
      <c r="D15" s="151">
        <v>1416</v>
      </c>
      <c r="E15" s="150">
        <v>88.5</v>
      </c>
      <c r="F15" s="152" t="s">
        <v>39</v>
      </c>
    </row>
    <row r="16" spans="1:6" ht="15.75">
      <c r="A16" s="153">
        <v>2</v>
      </c>
      <c r="B16" s="167" t="s">
        <v>189</v>
      </c>
      <c r="C16" s="155">
        <v>1600</v>
      </c>
      <c r="D16" s="156">
        <v>1408</v>
      </c>
      <c r="E16" s="155">
        <v>88</v>
      </c>
      <c r="F16" s="157" t="s">
        <v>40</v>
      </c>
    </row>
    <row r="17" spans="1:6" ht="16.5" thickBot="1">
      <c r="A17" s="158">
        <v>3</v>
      </c>
      <c r="B17" s="168" t="s">
        <v>232</v>
      </c>
      <c r="C17" s="160">
        <v>1600</v>
      </c>
      <c r="D17" s="161">
        <v>1394</v>
      </c>
      <c r="E17" s="160">
        <v>87.13</v>
      </c>
      <c r="F17" s="162" t="s">
        <v>41</v>
      </c>
    </row>
    <row r="22" spans="1:6">
      <c r="A22" s="46" t="s">
        <v>317</v>
      </c>
      <c r="B22" s="46"/>
      <c r="D22" s="169" t="s">
        <v>318</v>
      </c>
      <c r="E22" s="46"/>
    </row>
    <row r="23" spans="1:6">
      <c r="A23" s="46" t="s">
        <v>79</v>
      </c>
      <c r="B23" s="46"/>
      <c r="D23" s="169" t="s">
        <v>79</v>
      </c>
      <c r="E23" s="46"/>
    </row>
  </sheetData>
  <mergeCells count="4">
    <mergeCell ref="A2:F2"/>
    <mergeCell ref="A3:F3"/>
    <mergeCell ref="A4:F4"/>
    <mergeCell ref="A5:F5"/>
  </mergeCells>
  <printOptions horizontalCentered="1" verticalCentered="1"/>
  <pageMargins left="0.7" right="0" top="0" bottom="0" header="0" footer="0"/>
  <pageSetup paperSize="9" scale="135" orientation="landscape" r:id="rId1"/>
  <colBreaks count="1" manualBreakCount="1">
    <brk id="6" min="1" max="24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L23"/>
  <sheetViews>
    <sheetView topLeftCell="A4" workbookViewId="0">
      <selection activeCell="H17" sqref="H17"/>
    </sheetView>
  </sheetViews>
  <sheetFormatPr defaultRowHeight="15"/>
  <cols>
    <col min="1" max="1" width="5.7109375" customWidth="1"/>
    <col min="2" max="2" width="39.140625" customWidth="1"/>
    <col min="3" max="3" width="8" customWidth="1"/>
    <col min="4" max="4" width="10.140625" customWidth="1"/>
    <col min="5" max="5" width="11" customWidth="1"/>
    <col min="6" max="6" width="7" customWidth="1"/>
    <col min="8" max="8" width="12.7109375" customWidth="1"/>
    <col min="9" max="9" width="13" customWidth="1"/>
    <col min="10" max="10" width="32" customWidth="1"/>
  </cols>
  <sheetData>
    <row r="1" spans="1:12" s="35" customFormat="1"/>
    <row r="2" spans="1:12" ht="17.25">
      <c r="A2" s="258" t="s">
        <v>37</v>
      </c>
      <c r="B2" s="258"/>
      <c r="C2" s="258"/>
      <c r="D2" s="258"/>
      <c r="E2" s="258"/>
      <c r="F2" s="258"/>
    </row>
    <row r="3" spans="1:12" ht="15.75">
      <c r="A3" s="274" t="s">
        <v>23</v>
      </c>
      <c r="B3" s="274"/>
      <c r="C3" s="274"/>
      <c r="D3" s="274"/>
      <c r="E3" s="274"/>
      <c r="F3" s="274"/>
    </row>
    <row r="4" spans="1:12" ht="15.75">
      <c r="A4" s="276" t="s">
        <v>25</v>
      </c>
      <c r="B4" s="276"/>
      <c r="C4" s="276"/>
      <c r="D4" s="276"/>
      <c r="E4" s="276"/>
      <c r="F4" s="276"/>
    </row>
    <row r="5" spans="1:12">
      <c r="A5" s="275" t="s">
        <v>61</v>
      </c>
      <c r="B5" s="275"/>
      <c r="C5" s="275"/>
      <c r="D5" s="275"/>
      <c r="E5" s="275"/>
      <c r="F5" s="275"/>
    </row>
    <row r="7" spans="1:12" ht="16.5" customHeight="1">
      <c r="A7" s="273" t="s">
        <v>319</v>
      </c>
      <c r="B7" s="273"/>
    </row>
    <row r="8" spans="1:12" s="5" customFormat="1" ht="30">
      <c r="A8" s="6" t="s">
        <v>0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38</v>
      </c>
    </row>
    <row r="9" spans="1:12">
      <c r="A9" s="2">
        <v>1</v>
      </c>
      <c r="B9" s="20"/>
      <c r="C9" s="2"/>
      <c r="D9" s="2"/>
      <c r="E9" s="2"/>
      <c r="F9" s="2" t="s">
        <v>39</v>
      </c>
    </row>
    <row r="10" spans="1:12">
      <c r="A10" s="2">
        <v>2</v>
      </c>
      <c r="B10" s="20"/>
      <c r="C10" s="2"/>
      <c r="D10" s="2"/>
      <c r="E10" s="2"/>
      <c r="F10" s="2" t="s">
        <v>40</v>
      </c>
    </row>
    <row r="11" spans="1:12">
      <c r="A11" s="2">
        <v>3</v>
      </c>
      <c r="B11" s="20"/>
      <c r="C11" s="2"/>
      <c r="D11" s="2"/>
      <c r="E11" s="2"/>
      <c r="F11" s="2" t="s">
        <v>41</v>
      </c>
    </row>
    <row r="13" spans="1:12">
      <c r="A13" s="273" t="s">
        <v>325</v>
      </c>
      <c r="B13" s="273"/>
    </row>
    <row r="14" spans="1:12" ht="30">
      <c r="A14" s="6" t="s">
        <v>0</v>
      </c>
      <c r="B14" s="6" t="s">
        <v>33</v>
      </c>
      <c r="C14" s="6" t="s">
        <v>34</v>
      </c>
      <c r="D14" s="6" t="s">
        <v>35</v>
      </c>
      <c r="E14" s="6" t="s">
        <v>36</v>
      </c>
      <c r="F14" s="6" t="s">
        <v>38</v>
      </c>
    </row>
    <row r="15" spans="1:12">
      <c r="A15" s="2">
        <v>1</v>
      </c>
      <c r="B15" s="21" t="s">
        <v>259</v>
      </c>
      <c r="C15" s="21">
        <v>1750</v>
      </c>
      <c r="D15" s="21">
        <v>1558</v>
      </c>
      <c r="E15" s="2">
        <f>ROUNDUP(((D15*100)/C15),2)</f>
        <v>89.03</v>
      </c>
      <c r="F15" s="2" t="s">
        <v>39</v>
      </c>
      <c r="J15" s="21" t="s">
        <v>320</v>
      </c>
      <c r="K15" s="21">
        <v>1750</v>
      </c>
      <c r="L15" s="21">
        <v>1538</v>
      </c>
    </row>
    <row r="16" spans="1:12">
      <c r="A16" s="2">
        <v>2</v>
      </c>
      <c r="B16" s="20" t="s">
        <v>278</v>
      </c>
      <c r="C16" s="21">
        <v>1750</v>
      </c>
      <c r="D16" s="2">
        <v>1544</v>
      </c>
      <c r="E16" s="21">
        <f t="shared" ref="E16:E17" si="0">ROUNDUP(((D16*100)/C16),2)</f>
        <v>88.23</v>
      </c>
      <c r="F16" s="2" t="s">
        <v>40</v>
      </c>
      <c r="J16" s="21" t="s">
        <v>278</v>
      </c>
      <c r="K16" s="21">
        <v>1750</v>
      </c>
      <c r="L16" s="21">
        <v>1544</v>
      </c>
    </row>
    <row r="17" spans="1:12">
      <c r="A17" s="2">
        <v>3</v>
      </c>
      <c r="B17" s="21" t="s">
        <v>320</v>
      </c>
      <c r="C17" s="21">
        <v>1750</v>
      </c>
      <c r="D17" s="21">
        <v>1538</v>
      </c>
      <c r="E17" s="21">
        <f t="shared" si="0"/>
        <v>87.89</v>
      </c>
      <c r="F17" s="2" t="s">
        <v>41</v>
      </c>
      <c r="J17" s="21" t="s">
        <v>259</v>
      </c>
      <c r="K17" s="21">
        <v>1750</v>
      </c>
      <c r="L17" s="21">
        <v>1558</v>
      </c>
    </row>
    <row r="19" spans="1:12" ht="21" customHeight="1">
      <c r="A19" s="273" t="s">
        <v>321</v>
      </c>
      <c r="B19" s="273"/>
    </row>
    <row r="20" spans="1:12" ht="30">
      <c r="A20" s="6" t="s">
        <v>0</v>
      </c>
      <c r="B20" s="6" t="s">
        <v>33</v>
      </c>
      <c r="C20" s="6" t="s">
        <v>34</v>
      </c>
      <c r="D20" s="6" t="s">
        <v>35</v>
      </c>
      <c r="E20" s="6" t="s">
        <v>36</v>
      </c>
      <c r="F20" s="6" t="s">
        <v>38</v>
      </c>
    </row>
    <row r="21" spans="1:12">
      <c r="A21" s="2">
        <v>1</v>
      </c>
      <c r="B21" s="20" t="s">
        <v>322</v>
      </c>
      <c r="C21" s="2">
        <v>1600</v>
      </c>
      <c r="D21" s="2">
        <v>1416</v>
      </c>
      <c r="E21" s="2">
        <v>88.5</v>
      </c>
      <c r="F21" s="2" t="s">
        <v>39</v>
      </c>
    </row>
    <row r="22" spans="1:12">
      <c r="A22" s="2">
        <v>2</v>
      </c>
      <c r="B22" s="20" t="s">
        <v>323</v>
      </c>
      <c r="C22" s="21">
        <v>1600</v>
      </c>
      <c r="D22" s="2">
        <v>1408</v>
      </c>
      <c r="E22" s="2">
        <v>88</v>
      </c>
      <c r="F22" s="2" t="s">
        <v>40</v>
      </c>
    </row>
    <row r="23" spans="1:12">
      <c r="A23" s="2">
        <v>3</v>
      </c>
      <c r="B23" s="20" t="s">
        <v>324</v>
      </c>
      <c r="C23" s="21">
        <v>1600</v>
      </c>
      <c r="D23" s="2">
        <v>1394</v>
      </c>
      <c r="E23" s="2">
        <v>87.13</v>
      </c>
      <c r="F23" s="2" t="s">
        <v>41</v>
      </c>
    </row>
  </sheetData>
  <mergeCells count="7">
    <mergeCell ref="A13:B13"/>
    <mergeCell ref="A19:B19"/>
    <mergeCell ref="A2:F2"/>
    <mergeCell ref="A3:F3"/>
    <mergeCell ref="A5:F5"/>
    <mergeCell ref="A4:F4"/>
    <mergeCell ref="A7:B7"/>
  </mergeCells>
  <printOptions horizontalCentere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7:W26"/>
  <sheetViews>
    <sheetView zoomScale="66" zoomScaleNormal="66" workbookViewId="0">
      <selection activeCell="C25" sqref="C25"/>
    </sheetView>
  </sheetViews>
  <sheetFormatPr defaultRowHeight="15"/>
  <sheetData>
    <row r="7" spans="2:3" ht="15.75">
      <c r="B7" s="3" t="s">
        <v>53</v>
      </c>
      <c r="C7" s="3">
        <v>87.84</v>
      </c>
    </row>
    <row r="8" spans="2:3" ht="15.75">
      <c r="B8" s="19" t="s">
        <v>54</v>
      </c>
      <c r="C8" s="3">
        <v>91.9</v>
      </c>
    </row>
    <row r="9" spans="2:3" ht="15.75">
      <c r="B9" s="19" t="s">
        <v>55</v>
      </c>
      <c r="C9" s="3">
        <v>91.9</v>
      </c>
    </row>
    <row r="10" spans="2:3" ht="15.75">
      <c r="B10" s="19" t="s">
        <v>56</v>
      </c>
      <c r="C10" s="3">
        <v>85.14</v>
      </c>
    </row>
    <row r="11" spans="2:3" ht="15.75">
      <c r="B11" s="19" t="s">
        <v>57</v>
      </c>
      <c r="C11" s="3">
        <v>90.55</v>
      </c>
    </row>
    <row r="17" spans="2:23" ht="18.75">
      <c r="B17" s="16" t="s">
        <v>44</v>
      </c>
      <c r="C17" s="8">
        <v>93.94</v>
      </c>
    </row>
    <row r="18" spans="2:23" ht="18.75">
      <c r="B18" s="8" t="s">
        <v>45</v>
      </c>
      <c r="C18" s="8">
        <v>100</v>
      </c>
    </row>
    <row r="19" spans="2:23" ht="18.75">
      <c r="B19" s="16" t="s">
        <v>46</v>
      </c>
      <c r="C19" s="8">
        <v>93.94</v>
      </c>
    </row>
    <row r="20" spans="2:23" ht="18.75">
      <c r="B20" s="16" t="s">
        <v>47</v>
      </c>
      <c r="C20" s="8">
        <v>86.37</v>
      </c>
    </row>
    <row r="21" spans="2:23">
      <c r="V21" s="15"/>
      <c r="W21" s="15"/>
    </row>
    <row r="22" spans="2:23" ht="18.75">
      <c r="V22" s="11"/>
      <c r="W22" s="12"/>
    </row>
    <row r="23" spans="2:23" ht="18.75">
      <c r="V23" s="12"/>
      <c r="W23" s="12"/>
    </row>
    <row r="24" spans="2:23" ht="18.75">
      <c r="V24" s="11"/>
      <c r="W24" s="12"/>
    </row>
    <row r="25" spans="2:23" ht="18.75">
      <c r="V25" s="11"/>
      <c r="W25" s="12"/>
    </row>
    <row r="26" spans="2:23">
      <c r="V26" s="15"/>
      <c r="W26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SUMMER 2017 CO2G </vt:lpstr>
      <vt:lpstr>SUMMER 2018 CO4G</vt:lpstr>
      <vt:lpstr>SUMMER 2018 CO6G</vt:lpstr>
      <vt:lpstr>D8 CO64G summer 2018 (2)</vt:lpstr>
      <vt:lpstr>D8 CO6G summer 2018</vt:lpstr>
      <vt:lpstr>CO2G4G6G</vt:lpstr>
      <vt:lpstr>UPDATED RESULT </vt:lpstr>
      <vt:lpstr>Sheet5</vt:lpstr>
      <vt:lpstr>Sheet7</vt:lpstr>
      <vt:lpstr>Sheet1</vt:lpstr>
      <vt:lpstr>D8 CO4G Summer 2018</vt:lpstr>
      <vt:lpstr>CO 6G bAR GRAPH</vt:lpstr>
      <vt:lpstr>SUMMER 2018 co4G BAR GRAPG</vt:lpstr>
      <vt:lpstr>D9 Summer2018 4 AND 3</vt:lpstr>
      <vt:lpstr>D9 Summer2018 CO3I</vt:lpstr>
      <vt:lpstr>D9 Summer 2018 6 AND 5 </vt:lpstr>
      <vt:lpstr>Sheet2</vt:lpstr>
      <vt:lpstr>Sheet3</vt:lpstr>
      <vt:lpstr>Sheet4</vt:lpstr>
      <vt:lpstr>Sheet6</vt:lpstr>
      <vt:lpstr>'CO 6G bAR GRAPH'!Print_Area</vt:lpstr>
      <vt:lpstr>'D8 CO4G Summer 2018'!Print_Area</vt:lpstr>
      <vt:lpstr>'D8 CO64G summer 2018 (2)'!Print_Area</vt:lpstr>
      <vt:lpstr>'D8 CO6G summer 2018'!Print_Area</vt:lpstr>
      <vt:lpstr>'D9 Summer 2018 6 AND 5 '!Print_Area</vt:lpstr>
      <vt:lpstr>'D9 Summer2018 4 AND 3'!Print_Area</vt:lpstr>
      <vt:lpstr>'D9 Summer2018 CO3I'!Print_Area</vt:lpstr>
      <vt:lpstr>Sheet1!Print_Area</vt:lpstr>
      <vt:lpstr>Sheet5!Print_Area</vt:lpstr>
      <vt:lpstr>Sheet6!Print_Area</vt:lpstr>
      <vt:lpstr>'SUMMER 2018 CO4G'!Print_Area</vt:lpstr>
      <vt:lpstr>'SUMMER 2018 co4G BAR GRAPG'!Print_Area</vt:lpstr>
      <vt:lpstr>'SUMMER 2018 CO6G'!Print_Area</vt:lpstr>
      <vt:lpstr>'UPDATED RESULT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2020-07-30T09:50:16Z</dcterms:modified>
</cp:coreProperties>
</file>