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S:\Publications\Standard Notes\Final - SGS\CBP04304 - Knife Crime\2023 October\"/>
    </mc:Choice>
  </mc:AlternateContent>
  <xr:revisionPtr revIDLastSave="0" documentId="13_ncr:1_{7B5BE275-3BC5-4E95-8FC9-0E6751687F51}" xr6:coauthVersionLast="47" xr6:coauthVersionMax="47" xr10:uidLastSave="{00000000-0000-0000-0000-000000000000}"/>
  <bookViews>
    <workbookView xWindow="-120" yWindow="-120" windowWidth="20730" windowHeight="11160" tabRatio="933" firstSheet="1" activeTab="1" xr2:uid="{00000000-000D-0000-FFFF-FFFF00000000}"/>
  </bookViews>
  <sheets>
    <sheet name="_xltb_storage_" sheetId="55" state="veryHidden" r:id="rId1"/>
    <sheet name="Table 1" sheetId="75" r:id="rId2"/>
    <sheet name="T.A1a" sheetId="71" state="hidden" r:id="rId3"/>
    <sheet name="T.A1b " sheetId="63" state="hidden" r:id="rId4"/>
    <sheet name="Table 2" sheetId="22" r:id="rId5"/>
    <sheet name="T.A3" sheetId="4" state="hidden" r:id="rId6"/>
    <sheet name="Table 3" sheetId="74" r:id="rId7"/>
    <sheet name="T.A4b" sheetId="72" state="hidden" r:id="rId8"/>
    <sheet name="Table 4" sheetId="43" r:id="rId9"/>
    <sheet name="T.A6" sheetId="70" state="hidden" r:id="rId10"/>
    <sheet name="Table 5" sheetId="76" r:id="rId11"/>
    <sheet name="Table 6" sheetId="77" r:id="rId12"/>
    <sheet name="T.A8" sheetId="68" state="hidden" r:id="rId13"/>
    <sheet name="Table 7" sheetId="69"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1">'[2]Table Q4.3'!#REF!</definedName>
    <definedName name="__Pub41" localSheetId="6">'[2]Table Q4.3'!#REF!</definedName>
    <definedName name="__Pub41" localSheetId="10">'[2]Table Q4.3'!#REF!</definedName>
    <definedName name="__Pub41" localSheetId="11">'[2]Table Q4.3'!#REF!</definedName>
    <definedName name="__Pub41">'[2]Table Q4.3'!#REF!</definedName>
    <definedName name="__Pub42">'[1]Table 4.2'!$P$5:$Y$25</definedName>
    <definedName name="_xlnm._FilterDatabase" localSheetId="1" hidden="1">'Table 1'!$AG$27:$AH$34</definedName>
    <definedName name="_Pub41" localSheetId="1">'[2]Table Q4.3'!#REF!</definedName>
    <definedName name="_Pub41" localSheetId="6">'[2]Table Q4.3'!#REF!</definedName>
    <definedName name="_Pub41" localSheetId="10">'[2]Table Q4.3'!#REF!</definedName>
    <definedName name="_Pub41" localSheetId="11">'[2]Table Q4.3'!#REF!</definedName>
    <definedName name="_Pub41">'[2]Table Q4.3'!#REF!</definedName>
    <definedName name="_Pub42">'[1]Table 4.2'!$P$5:$Y$25</definedName>
    <definedName name="_Sort" localSheetId="1" hidden="1">#REF!</definedName>
    <definedName name="_Sort" localSheetId="6" hidden="1">#REF!</definedName>
    <definedName name="_Sort" localSheetId="10" hidden="1">#REF!</definedName>
    <definedName name="_Sort" localSheetId="11" hidden="1">#REF!</definedName>
    <definedName name="_Sort" hidden="1">#REF!</definedName>
    <definedName name="_tbl201011" localSheetId="1">#REF!</definedName>
    <definedName name="_tbl201011" localSheetId="6">#REF!</definedName>
    <definedName name="_tbl201011" localSheetId="10">#REF!</definedName>
    <definedName name="_tbl201011" localSheetId="11">#REF!</definedName>
    <definedName name="_tbl201011">#REF!</definedName>
    <definedName name="All_Offences">'[3]Areas cautions'!$BP$27:$CX$43</definedName>
    <definedName name="APPLES" localSheetId="1">#REF!</definedName>
    <definedName name="APPLES" localSheetId="10">#REF!</definedName>
    <definedName name="APPLES" localSheetId="11">#REF!</definedName>
    <definedName name="APPLES">#REF!</definedName>
    <definedName name="Burglary" localSheetId="1">#REF!</definedName>
    <definedName name="Burglary" localSheetId="6">#REF!</definedName>
    <definedName name="Burglary" localSheetId="10">#REF!</definedName>
    <definedName name="Burglary" localSheetId="11">#REF!</definedName>
    <definedName name="Burglary">#REF!</definedName>
    <definedName name="Cautions" localSheetId="1">'[4]6.4 data'!#REF!</definedName>
    <definedName name="Cautions" localSheetId="6">'[4]6.4 data'!#REF!</definedName>
    <definedName name="Cautions" localSheetId="10">'[4]6.4 data'!#REF!</definedName>
    <definedName name="Cautions" localSheetId="11">'[4]6.4 data'!#REF!</definedName>
    <definedName name="Cautions">'[4]6.4 data'!#REF!</definedName>
    <definedName name="CCTrial2009Tried">'[5]Table 3.7'!$P$5:$U$23</definedName>
    <definedName name="column_1832W" localSheetId="12">T.A8!#REF!</definedName>
    <definedName name="column_1832W" localSheetId="11">'Table 6'!#REF!</definedName>
    <definedName name="Convictions" localSheetId="1">'[4]6.4 data'!#REF!</definedName>
    <definedName name="Convictions" localSheetId="6">'[4]6.4 data'!#REF!</definedName>
    <definedName name="Convictions" localSheetId="10">'[4]6.4 data'!#REF!</definedName>
    <definedName name="Convictions" localSheetId="11">'[4]6.4 data'!#REF!</definedName>
    <definedName name="Convictions">'[4]6.4 data'!#REF!</definedName>
    <definedName name="Criminal_Damage">'[3]Areas cautions'!$CZ$20:$EK$36</definedName>
    <definedName name="Cumbria" localSheetId="1">#REF!</definedName>
    <definedName name="Cumbria" localSheetId="6">#REF!</definedName>
    <definedName name="Cumbria" localSheetId="10">#REF!</definedName>
    <definedName name="Cumbria" localSheetId="11">#REF!</definedName>
    <definedName name="Cumbria">#REF!</definedName>
    <definedName name="currentyr" localSheetId="1">#REF!</definedName>
    <definedName name="currentyr" localSheetId="6">#REF!</definedName>
    <definedName name="currentyr" localSheetId="10">#REF!</definedName>
    <definedName name="currentyr" localSheetId="11">#REF!</definedName>
    <definedName name="currentyr">#REF!</definedName>
    <definedName name="Date" localSheetId="2">#REF!</definedName>
    <definedName name="Date" localSheetId="3">#REF!</definedName>
    <definedName name="Date" localSheetId="12">#REF!</definedName>
    <definedName name="Date" localSheetId="1">#REF!</definedName>
    <definedName name="Date" localSheetId="6">#REF!</definedName>
    <definedName name="Date" localSheetId="8">#REF!</definedName>
    <definedName name="Date" localSheetId="10">#REF!</definedName>
    <definedName name="Date" localSheetId="11">#REF!</definedName>
    <definedName name="Date" localSheetId="13">#REF!</definedName>
    <definedName name="Date">#REF!</definedName>
    <definedName name="Drug_Offences">'[3]Areas cautions'!$CW$37:$EH$53</definedName>
    <definedName name="dsgfvgdgd" localSheetId="2">#REF!</definedName>
    <definedName name="dsgfvgdgd" localSheetId="3">#REF!</definedName>
    <definedName name="dsgfvgdgd" localSheetId="12">#REF!</definedName>
    <definedName name="dsgfvgdgd" localSheetId="1">#REF!</definedName>
    <definedName name="dsgfvgdgd" localSheetId="6">#REF!</definedName>
    <definedName name="dsgfvgdgd" localSheetId="10">#REF!</definedName>
    <definedName name="dsgfvgdgd" localSheetId="11">#REF!</definedName>
    <definedName name="dsgfvgdgd" localSheetId="13">#REF!</definedName>
    <definedName name="dsgfvgdgd">#REF!</definedName>
    <definedName name="fdsgf" localSheetId="2">#REF!</definedName>
    <definedName name="fdsgf" localSheetId="3">#REF!</definedName>
    <definedName name="fdsgf" localSheetId="12">#REF!</definedName>
    <definedName name="fdsgf" localSheetId="1">#REF!</definedName>
    <definedName name="fdsgf" localSheetId="6">#REF!</definedName>
    <definedName name="fdsgf" localSheetId="10">#REF!</definedName>
    <definedName name="fdsgf" localSheetId="11">#REF!</definedName>
    <definedName name="fdsgf" localSheetId="13">#REF!</definedName>
    <definedName name="fdsgf">#REF!</definedName>
    <definedName name="FinYear" localSheetId="1">#REF!</definedName>
    <definedName name="FinYear" localSheetId="6">#REF!</definedName>
    <definedName name="FinYear" localSheetId="10">#REF!</definedName>
    <definedName name="FinYear" localSheetId="11">#REF!</definedName>
    <definedName name="FinYear">#REF!</definedName>
    <definedName name="ForceNames">'[6]Apr-Jun 2011'!$A$5:$A$47</definedName>
    <definedName name="Fraud_and_Forgery">'[3]Areas cautions'!$CW$54:$EH$70</definedName>
    <definedName name="gfhjdgjgfgjfj" localSheetId="1">#REF!</definedName>
    <definedName name="gfhjdgjgfgjfj" localSheetId="6">#REF!</definedName>
    <definedName name="gfhjdgjgfgjfj" localSheetId="10">#REF!</definedName>
    <definedName name="gfhjdgjgfgjfj" localSheetId="11">#REF!</definedName>
    <definedName name="gfhjdgjgfgjfj">#REF!</definedName>
    <definedName name="ghf" localSheetId="2">#REF!</definedName>
    <definedName name="ghf" localSheetId="3">#REF!</definedName>
    <definedName name="ghf" localSheetId="12">#REF!</definedName>
    <definedName name="ghf" localSheetId="1">#REF!</definedName>
    <definedName name="ghf" localSheetId="6">#REF!</definedName>
    <definedName name="ghf" localSheetId="10">#REF!</definedName>
    <definedName name="ghf" localSheetId="11">#REF!</definedName>
    <definedName name="ghf" localSheetId="13">#REF!</definedName>
    <definedName name="ghf">#REF!</definedName>
    <definedName name="ghgxdxrfhgfh" localSheetId="2">#REF!</definedName>
    <definedName name="ghgxdxrfhgfh" localSheetId="3">#REF!</definedName>
    <definedName name="ghgxdxrfhgfh" localSheetId="12">#REF!</definedName>
    <definedName name="ghgxdxrfhgfh" localSheetId="1">#REF!</definedName>
    <definedName name="ghgxdxrfhgfh" localSheetId="6">#REF!</definedName>
    <definedName name="ghgxdxrfhgfh" localSheetId="10">#REF!</definedName>
    <definedName name="ghgxdxrfhgfh" localSheetId="11">#REF!</definedName>
    <definedName name="ghgxdxrfhgfh" localSheetId="13">#REF!</definedName>
    <definedName name="ghgxdxrfhgfh">#REF!</definedName>
    <definedName name="grf" localSheetId="2">#REF!</definedName>
    <definedName name="grf" localSheetId="3">#REF!</definedName>
    <definedName name="grf" localSheetId="12">#REF!</definedName>
    <definedName name="grf" localSheetId="1">#REF!</definedName>
    <definedName name="grf" localSheetId="6">#REF!</definedName>
    <definedName name="grf" localSheetId="8">#REF!</definedName>
    <definedName name="grf" localSheetId="10">#REF!</definedName>
    <definedName name="grf" localSheetId="11">#REF!</definedName>
    <definedName name="grf" localSheetId="13">#REF!</definedName>
    <definedName name="grf">#REF!</definedName>
    <definedName name="Guilty">'[7]Table Q4.1'!$A$7:$L$27</definedName>
    <definedName name="HO" localSheetId="1">#REF!</definedName>
    <definedName name="HO" localSheetId="6">#REF!</definedName>
    <definedName name="HO" localSheetId="10">#REF!</definedName>
    <definedName name="HO" localSheetId="11">#REF!</definedName>
    <definedName name="HO">#REF!</definedName>
    <definedName name="IneffCC_BandW" localSheetId="1">[8]Ineffective!#REF!</definedName>
    <definedName name="IneffCC_BandW" localSheetId="6">[8]Ineffective!#REF!</definedName>
    <definedName name="IneffCC_BandW" localSheetId="10">[8]Ineffective!#REF!</definedName>
    <definedName name="IneffCC_BandW" localSheetId="11">[8]Ineffective!#REF!</definedName>
    <definedName name="IneffCC_BandW">[8]Ineffective!#REF!</definedName>
    <definedName name="IneffCC_BandW_and_figures" localSheetId="1">[8]Ineffective!#REF!</definedName>
    <definedName name="IneffCC_BandW_and_figures" localSheetId="6">[8]Ineffective!#REF!</definedName>
    <definedName name="IneffCC_BandW_and_figures" localSheetId="10">[8]Ineffective!#REF!</definedName>
    <definedName name="IneffCC_BandW_and_figures" localSheetId="11">[8]Ineffective!#REF!</definedName>
    <definedName name="IneffCC_BandW_and_figures">[8]Ineffective!#REF!</definedName>
    <definedName name="jhnkbjhnj" localSheetId="2">#REF!</definedName>
    <definedName name="jhnkbjhnj" localSheetId="3">#REF!</definedName>
    <definedName name="jhnkbjhnj" localSheetId="12">#REF!</definedName>
    <definedName name="jhnkbjhnj" localSheetId="1">#REF!</definedName>
    <definedName name="jhnkbjhnj" localSheetId="6">#REF!</definedName>
    <definedName name="jhnkbjhnj" localSheetId="10">#REF!</definedName>
    <definedName name="jhnkbjhnj" localSheetId="11">#REF!</definedName>
    <definedName name="jhnkbjhnj" localSheetId="13">#REF!</definedName>
    <definedName name="jhnkbjhnj">#REF!</definedName>
    <definedName name="m" localSheetId="1" hidden="1">#REF!</definedName>
    <definedName name="m" localSheetId="6" hidden="1">#REF!</definedName>
    <definedName name="m" localSheetId="10" hidden="1">#REF!</definedName>
    <definedName name="m" localSheetId="11" hidden="1">#REF!</definedName>
    <definedName name="m" hidden="1">#REF!</definedName>
    <definedName name="MagTrial">'[5]3.6 and 3.7 pivot'!$A$75:$M$94</definedName>
    <definedName name="MagTrial2009Glty">'[5]Table 3.6'!$T$27:$Y$45</definedName>
    <definedName name="MagTrial2009Procs">'[5]Table 3.6'!$T$5:$Y$25</definedName>
    <definedName name="new" localSheetId="1">#REF!</definedName>
    <definedName name="new" localSheetId="6">#REF!</definedName>
    <definedName name="new" localSheetId="10">#REF!</definedName>
    <definedName name="new" localSheetId="11">#REF!</definedName>
    <definedName name="new">#REF!</definedName>
    <definedName name="NEWname" localSheetId="2">#REF!</definedName>
    <definedName name="NEWname" localSheetId="3">#REF!</definedName>
    <definedName name="NEWname" localSheetId="12">#REF!</definedName>
    <definedName name="NEWname" localSheetId="1">#REF!</definedName>
    <definedName name="NEWname" localSheetId="6">#REF!</definedName>
    <definedName name="NEWname" localSheetId="10">#REF!</definedName>
    <definedName name="NEWname" localSheetId="11">#REF!</definedName>
    <definedName name="NEWname" localSheetId="13">#REF!</definedName>
    <definedName name="NEWname">#REF!</definedName>
    <definedName name="Non" localSheetId="1">#REF!</definedName>
    <definedName name="Non" localSheetId="6">#REF!</definedName>
    <definedName name="Non" localSheetId="10">#REF!</definedName>
    <definedName name="Non" localSheetId="11">#REF!</definedName>
    <definedName name="Non">#REF!</definedName>
    <definedName name="NonSanctionDetections" localSheetId="1">#REF!</definedName>
    <definedName name="NonSanctionDetections" localSheetId="6">#REF!</definedName>
    <definedName name="NonSanctionDetections" localSheetId="10">#REF!</definedName>
    <definedName name="NonSanctionDetections" localSheetId="11">#REF!</definedName>
    <definedName name="NonSanctionDetections">#REF!</definedName>
    <definedName name="NPItable" localSheetId="1">'[9]Sep - Nov 01'!#REF!</definedName>
    <definedName name="NPItable" localSheetId="6">'[9]Sep - Nov 01'!#REF!</definedName>
    <definedName name="NPItable" localSheetId="10">'[9]Sep - Nov 01'!#REF!</definedName>
    <definedName name="NPItable" localSheetId="11">'[9]Sep - Nov 01'!#REF!</definedName>
    <definedName name="NPItable">'[9]Sep - Nov 01'!#REF!</definedName>
    <definedName name="offence_codes" localSheetId="2">#REF!</definedName>
    <definedName name="offence_codes" localSheetId="3">#REF!</definedName>
    <definedName name="offence_codes" localSheetId="12">#REF!</definedName>
    <definedName name="offence_codes" localSheetId="1">#REF!</definedName>
    <definedName name="offence_codes" localSheetId="6">#REF!</definedName>
    <definedName name="offence_codes" localSheetId="8">#REF!</definedName>
    <definedName name="offence_codes" localSheetId="10">#REF!</definedName>
    <definedName name="offence_codes" localSheetId="11">#REF!</definedName>
    <definedName name="offence_codes" localSheetId="13">#REF!</definedName>
    <definedName name="offence_codes">#REF!</definedName>
    <definedName name="offence_major_categories" localSheetId="2">#REF!</definedName>
    <definedName name="offence_major_categories" localSheetId="3">#REF!</definedName>
    <definedName name="offence_major_categories" localSheetId="12">#REF!</definedName>
    <definedName name="offence_major_categories" localSheetId="1">#REF!</definedName>
    <definedName name="offence_major_categories" localSheetId="6">#REF!</definedName>
    <definedName name="offence_major_categories" localSheetId="8">#REF!</definedName>
    <definedName name="offence_major_categories" localSheetId="10">#REF!</definedName>
    <definedName name="offence_major_categories" localSheetId="11">#REF!</definedName>
    <definedName name="offence_major_categories" localSheetId="13">#REF!</definedName>
    <definedName name="offence_major_categories">#REF!</definedName>
    <definedName name="OffencesProceedings">[10]OffencesSummary!$A$18:$L$28</definedName>
    <definedName name="Other">'[11]5d TIC summary'!$O$168,'[11]5d TIC summary'!$O$164,'[11]5d TIC summary'!$O$160,'[11]5d TIC summary'!$O$156,'[11]5d TIC summary'!$O$152,'[11]5d TIC summary'!$O$148,'[11]5d TIC summary'!$O$144,'[11]5d TIC summary'!$O$136,'[11]5d TIC summary'!$O$132,'[11]5d TIC summary'!$O$128,'[11]5d TIC summary'!$O$124,'[11]5d TIC summary'!$O$120,'[11]5d TIC summary'!$O$116,'[11]5d TIC summary'!$O$112,'[11]5d TIC summary'!$O$108,'[11]5d TIC summary'!$O$104,'[11]5d TIC summary'!$O$100,'[11]5d TIC summary'!$O$96,'[11]5d TIC summary'!$O$92,'[11]5d TIC summary'!$O$88,'[11]5d TIC summary'!$O$84,'[11]5d TIC summary'!$O$80,'[11]5d TIC summary'!$O$72,'[11]5d TIC summary'!$O$68,'[11]5d TIC summary'!$O$64,'[11]5d TIC summary'!$O$60,'[11]5d TIC summary'!$O$56,'[11]5d TIC summary'!$O$52,'[11]5d TIC summary'!$O$48,'[11]5d TIC summary'!$O$40,'[11]5d TIC summary'!$O$44,'[11]5d TIC summary'!$O$36,'[11]5d TIC summary'!$O$32,'[11]5d TIC summary'!$O$28</definedName>
    <definedName name="Other_Offences">'[3]Areas cautions'!$CW$71:$EH$87</definedName>
    <definedName name="owners" localSheetId="2">#REF!</definedName>
    <definedName name="owners" localSheetId="3">#REF!</definedName>
    <definedName name="owners" localSheetId="12">#REF!</definedName>
    <definedName name="owners" localSheetId="1">#REF!</definedName>
    <definedName name="owners" localSheetId="6">#REF!</definedName>
    <definedName name="owners" localSheetId="8">#REF!</definedName>
    <definedName name="owners" localSheetId="10">#REF!</definedName>
    <definedName name="owners" localSheetId="11">#REF!</definedName>
    <definedName name="owners" localSheetId="13">#REF!</definedName>
    <definedName name="owners">#REF!</definedName>
    <definedName name="PND" localSheetId="1">'[4]6.4 data'!#REF!</definedName>
    <definedName name="PND" localSheetId="6">'[4]6.4 data'!#REF!</definedName>
    <definedName name="PND" localSheetId="10">'[4]6.4 data'!#REF!</definedName>
    <definedName name="PND" localSheetId="11">'[4]6.4 data'!#REF!</definedName>
    <definedName name="PND">'[4]6.4 data'!#REF!</definedName>
    <definedName name="prevyr" localSheetId="1">#REF!</definedName>
    <definedName name="prevyr" localSheetId="6">#REF!</definedName>
    <definedName name="prevyr" localSheetId="10">#REF!</definedName>
    <definedName name="prevyr" localSheetId="11">#REF!</definedName>
    <definedName name="prevyr">#REF!</definedName>
    <definedName name="_xlnm.Print_Area" localSheetId="1">#REF!</definedName>
    <definedName name="_xlnm.Print_Area" localSheetId="6">#REF!</definedName>
    <definedName name="_xlnm.Print_Area" localSheetId="10">#REF!</definedName>
    <definedName name="_xlnm.Print_Area" localSheetId="11">#REF!</definedName>
    <definedName name="_xlnm.Print_Area" localSheetId="13">'Table 7'!$B$2:$P$23</definedName>
    <definedName name="_xlnm.Print_Area">#REF!</definedName>
    <definedName name="PRINT_AREA." localSheetId="1">#REF!</definedName>
    <definedName name="PRINT_AREA." localSheetId="6">#REF!</definedName>
    <definedName name="PRINT_AREA." localSheetId="10">#REF!</definedName>
    <definedName name="PRINT_AREA." localSheetId="11">#REF!</definedName>
    <definedName name="PRINT_AREA.">#REF!</definedName>
    <definedName name="PRINT_AREA_MI" localSheetId="1">#REF!</definedName>
    <definedName name="PRINT_AREA_MI" localSheetId="6">#REF!</definedName>
    <definedName name="PRINT_AREA_MI" localSheetId="10">#REF!</definedName>
    <definedName name="PRINT_AREA_MI" localSheetId="11">#REF!</definedName>
    <definedName name="PRINT_AREA_MI">#REF!</definedName>
    <definedName name="Print_Area2" localSheetId="1">#REF!</definedName>
    <definedName name="Print_Area2" localSheetId="6">#REF!</definedName>
    <definedName name="Print_Area2" localSheetId="10">#REF!</definedName>
    <definedName name="Print_Area2" localSheetId="11">#REF!</definedName>
    <definedName name="Print_Area2">#REF!</definedName>
    <definedName name="Pub4a" localSheetId="1">'[2]Table Q4a'!#REF!</definedName>
    <definedName name="Pub4a" localSheetId="6">'[2]Table Q4a'!#REF!</definedName>
    <definedName name="Pub4a" localSheetId="10">'[2]Table Q4a'!#REF!</definedName>
    <definedName name="Pub4a" localSheetId="11">'[2]Table Q4a'!#REF!</definedName>
    <definedName name="Pub4a">'[2]Table Q4a'!#REF!</definedName>
    <definedName name="PYO_BandW" localSheetId="1">[8]PYO!#REF!</definedName>
    <definedName name="PYO_BandW" localSheetId="6">[8]PYO!#REF!</definedName>
    <definedName name="PYO_BandW" localSheetId="10">[8]PYO!#REF!</definedName>
    <definedName name="PYO_BandW" localSheetId="11">[8]PYO!#REF!</definedName>
    <definedName name="PYO_BandW">[8]PYO!#REF!</definedName>
    <definedName name="PYO_BandW_and_figures" localSheetId="6">[8]PYO!#REF!</definedName>
    <definedName name="PYO_BandW_and_figures" localSheetId="10">[8]PYO!#REF!</definedName>
    <definedName name="PYO_BandW_and_figures">[8]PYO!#REF!</definedName>
    <definedName name="PYO_BandW_in_groups" localSheetId="6">[8]PYO!#REF!</definedName>
    <definedName name="PYO_BandW_in_groups" localSheetId="10">[8]PYO!#REF!</definedName>
    <definedName name="PYO_BandW_in_groups">[8]PYO!#REF!</definedName>
    <definedName name="qry2010_11_ADULT_ALL_NOS_LOGIT" localSheetId="1">#REF!</definedName>
    <definedName name="qry2010_11_ADULT_ALL_NOS_LOGIT" localSheetId="6">#REF!</definedName>
    <definedName name="qry2010_11_ADULT_ALL_NOS_LOGIT" localSheetId="10">#REF!</definedName>
    <definedName name="qry2010_11_ADULT_ALL_NOS_LOGIT" localSheetId="11">#REF!</definedName>
    <definedName name="qry2010_11_ADULT_ALL_NOS_LOGIT">#REF!</definedName>
    <definedName name="qry2010_11_YP_ALL_NOS_LOGIT" localSheetId="1">#REF!</definedName>
    <definedName name="qry2010_11_YP_ALL_NOS_LOGIT" localSheetId="6">#REF!</definedName>
    <definedName name="qry2010_11_YP_ALL_NOS_LOGIT" localSheetId="10">#REF!</definedName>
    <definedName name="qry2010_11_YP_ALL_NOS_LOGIT" localSheetId="11">#REF!</definedName>
    <definedName name="qry2010_11_YP_ALL_NOS_LOGIT">#REF!</definedName>
    <definedName name="qryLastYear_Adult" localSheetId="1">#REF!</definedName>
    <definedName name="qryLastYear_Adult" localSheetId="6">#REF!</definedName>
    <definedName name="qryLastYear_Adult" localSheetId="10">#REF!</definedName>
    <definedName name="qryLastYear_Adult" localSheetId="11">#REF!</definedName>
    <definedName name="qryLastYear_Adult">#REF!</definedName>
    <definedName name="Qtr" localSheetId="1">#REF!</definedName>
    <definedName name="Qtr" localSheetId="6">#REF!</definedName>
    <definedName name="Qtr" localSheetId="10">#REF!</definedName>
    <definedName name="Qtr" localSheetId="11">#REF!</definedName>
    <definedName name="Qtr">#REF!</definedName>
    <definedName name="result_codes" localSheetId="2">#REF!</definedName>
    <definedName name="result_codes" localSheetId="3">#REF!</definedName>
    <definedName name="result_codes" localSheetId="12">#REF!</definedName>
    <definedName name="result_codes" localSheetId="1">#REF!</definedName>
    <definedName name="result_codes" localSheetId="6">#REF!</definedName>
    <definedName name="result_codes" localSheetId="8">#REF!</definedName>
    <definedName name="result_codes" localSheetId="10">#REF!</definedName>
    <definedName name="result_codes" localSheetId="11">#REF!</definedName>
    <definedName name="result_codes" localSheetId="13">#REF!</definedName>
    <definedName name="result_codes">#REF!</definedName>
    <definedName name="Robbery">'[3]Areas cautions'!$CW$88:$EH$104</definedName>
    <definedName name="sd" localSheetId="2">#REF!</definedName>
    <definedName name="sd" localSheetId="3">#REF!</definedName>
    <definedName name="sd" localSheetId="12">#REF!</definedName>
    <definedName name="sd" localSheetId="1">#REF!</definedName>
    <definedName name="sd" localSheetId="6">#REF!</definedName>
    <definedName name="sd" localSheetId="10">#REF!</definedName>
    <definedName name="sd" localSheetId="11">#REF!</definedName>
    <definedName name="sd" localSheetId="13">#REF!</definedName>
    <definedName name="sd">#REF!</definedName>
    <definedName name="sdafsdafsdsf" localSheetId="2">#REF!</definedName>
    <definedName name="sdafsdafsdsf" localSheetId="3">#REF!</definedName>
    <definedName name="sdafsdafsdsf" localSheetId="12">#REF!</definedName>
    <definedName name="sdafsdafsdsf" localSheetId="1">#REF!</definedName>
    <definedName name="sdafsdafsdsf" localSheetId="6">#REF!</definedName>
    <definedName name="sdafsdafsdsf" localSheetId="10">#REF!</definedName>
    <definedName name="sdafsdafsdsf" localSheetId="11">#REF!</definedName>
    <definedName name="sdafsdafsdsf" localSheetId="13">#REF!</definedName>
    <definedName name="sdafsdafsdsf">#REF!</definedName>
    <definedName name="Sexual_Offences">'[3]Areas cautions'!$CW$105:$EH$121</definedName>
    <definedName name="Shop_Lifting">'[3]Areas cautions'!$CW$122:$EH$139</definedName>
    <definedName name="Tab35AllAges" localSheetId="1">#REF!</definedName>
    <definedName name="Tab35AllAges" localSheetId="6">#REF!</definedName>
    <definedName name="Tab35AllAges" localSheetId="10">#REF!</definedName>
    <definedName name="Tab35AllAges" localSheetId="11">#REF!</definedName>
    <definedName name="Tab35AllAges">#REF!</definedName>
    <definedName name="Tab35Total">'[5]Table 3.5'!$AA$51:$AI$61</definedName>
    <definedName name="Tab35Under18">'[5]Table 3.5'!$AA$12:$AI$22</definedName>
    <definedName name="Table">OFFSET([12]tbl_NATIONAL!$A$2,0,0,COUNTA([12]tbl_NATIONAL!XFD:XFD)-1,14)</definedName>
    <definedName name="Table9." localSheetId="1">#REF!</definedName>
    <definedName name="Table9." localSheetId="6">#REF!</definedName>
    <definedName name="Table9." localSheetId="10">#REF!</definedName>
    <definedName name="Table9." localSheetId="11">#REF!</definedName>
    <definedName name="Table9.">#REF!</definedName>
    <definedName name="table9_2" localSheetId="1">#REF!</definedName>
    <definedName name="table9_2" localSheetId="6">#REF!</definedName>
    <definedName name="table9_2" localSheetId="10">#REF!</definedName>
    <definedName name="table9_2" localSheetId="11">#REF!</definedName>
    <definedName name="table9_2">#REF!</definedName>
    <definedName name="tbl201011_YP" localSheetId="1">#REF!</definedName>
    <definedName name="tbl201011_YP" localSheetId="6">#REF!</definedName>
    <definedName name="tbl201011_YP" localSheetId="10">#REF!</definedName>
    <definedName name="tbl201011_YP" localSheetId="11">#REF!</definedName>
    <definedName name="tbl201011_YP">#REF!</definedName>
    <definedName name="Theft_and_Handling">'[3]Areas cautions'!$CX$140:$EI$156</definedName>
    <definedName name="VAP">'[3]Areas cautions'!$CX$157:$EI$173</definedName>
    <definedName name="vsfdgbvdf" localSheetId="2">#REF!</definedName>
    <definedName name="vsfdgbvdf" localSheetId="3">#REF!</definedName>
    <definedName name="vsfdgbvdf" localSheetId="12">#REF!</definedName>
    <definedName name="vsfdgbvdf" localSheetId="1">#REF!</definedName>
    <definedName name="vsfdgbvdf" localSheetId="6">#REF!</definedName>
    <definedName name="vsfdgbvdf" localSheetId="10">#REF!</definedName>
    <definedName name="vsfdgbvdf" localSheetId="11">#REF!</definedName>
    <definedName name="vsfdgbvdf" localSheetId="13">#REF!</definedName>
    <definedName name="vsfdgbvdf">#REF!</definedName>
    <definedName name="wd" localSheetId="2">#REF!</definedName>
    <definedName name="wd" localSheetId="3">#REF!</definedName>
    <definedName name="wd" localSheetId="12">#REF!</definedName>
    <definedName name="wd" localSheetId="1">#REF!</definedName>
    <definedName name="wd" localSheetId="6">#REF!</definedName>
    <definedName name="wd" localSheetId="8">#REF!</definedName>
    <definedName name="wd" localSheetId="10">#REF!</definedName>
    <definedName name="wd" localSheetId="11">#REF!</definedName>
    <definedName name="wd" localSheetId="13">#REF!</definedName>
    <definedName name="wd">#REF!</definedName>
    <definedName name="xc" localSheetId="1">#REF!</definedName>
    <definedName name="xc" localSheetId="6">#REF!</definedName>
    <definedName name="xc" localSheetId="10">#REF!</definedName>
    <definedName name="xc" localSheetId="11">#REF!</definedName>
    <definedName name="x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 i="77" l="1"/>
  <c r="L37" i="77"/>
  <c r="L36" i="77"/>
  <c r="L35" i="77"/>
  <c r="L34" i="77"/>
  <c r="L33" i="77"/>
  <c r="L32" i="77"/>
  <c r="L31" i="77"/>
  <c r="L30" i="77"/>
  <c r="L29" i="77"/>
  <c r="L28" i="77"/>
  <c r="L27" i="77"/>
  <c r="L26" i="77"/>
  <c r="L25" i="77"/>
  <c r="L24" i="77"/>
  <c r="L23" i="77"/>
  <c r="L22" i="77"/>
  <c r="L21" i="77"/>
  <c r="L20" i="77"/>
  <c r="L19" i="77"/>
  <c r="L18" i="77"/>
  <c r="L17" i="77"/>
  <c r="L16" i="77"/>
  <c r="L15" i="77"/>
  <c r="L14" i="77"/>
  <c r="L13" i="77"/>
  <c r="L12" i="77"/>
  <c r="L11" i="77"/>
  <c r="L10" i="77"/>
  <c r="L9" i="77"/>
  <c r="L8" i="77"/>
  <c r="L7" i="77"/>
  <c r="E140" i="76"/>
  <c r="H144" i="76" s="1"/>
  <c r="E139" i="76"/>
  <c r="E143" i="76" s="1"/>
  <c r="J138" i="76"/>
  <c r="L130" i="76"/>
  <c r="T68" i="76"/>
  <c r="S68" i="76"/>
  <c r="R68" i="76"/>
  <c r="Q68" i="76"/>
  <c r="T67" i="76"/>
  <c r="S67" i="76"/>
  <c r="R67" i="76"/>
  <c r="Q67" i="76"/>
  <c r="T66" i="76"/>
  <c r="S66" i="76"/>
  <c r="R66" i="76"/>
  <c r="Q66" i="76"/>
  <c r="T65" i="76"/>
  <c r="S65" i="76"/>
  <c r="R65" i="76"/>
  <c r="Q65" i="76"/>
  <c r="Z64" i="76"/>
  <c r="T64" i="76"/>
  <c r="S64" i="76"/>
  <c r="R64" i="76"/>
  <c r="Q64" i="76"/>
  <c r="T63" i="76"/>
  <c r="S63" i="76"/>
  <c r="R63" i="76"/>
  <c r="Q63" i="76"/>
  <c r="T62" i="76"/>
  <c r="S62" i="76"/>
  <c r="R62" i="76"/>
  <c r="Q62" i="76"/>
  <c r="T61" i="76"/>
  <c r="S61" i="76"/>
  <c r="R61" i="76"/>
  <c r="Q61" i="76"/>
  <c r="T60" i="76"/>
  <c r="S60" i="76"/>
  <c r="R60" i="76"/>
  <c r="Q60" i="76"/>
  <c r="T59" i="76"/>
  <c r="S59" i="76"/>
  <c r="R59" i="76"/>
  <c r="Q59" i="76"/>
  <c r="T58" i="76"/>
  <c r="S58" i="76"/>
  <c r="R58" i="76"/>
  <c r="Q58" i="76"/>
  <c r="T57" i="76"/>
  <c r="S57" i="76"/>
  <c r="R57" i="76"/>
  <c r="Q57" i="76"/>
  <c r="T56" i="76"/>
  <c r="S56" i="76"/>
  <c r="R56" i="76"/>
  <c r="Q56" i="76"/>
  <c r="T55" i="76"/>
  <c r="S55" i="76"/>
  <c r="R55" i="76"/>
  <c r="Q55" i="76"/>
  <c r="T54" i="76"/>
  <c r="S54" i="76"/>
  <c r="R54" i="76"/>
  <c r="Q54" i="76"/>
  <c r="T53" i="76"/>
  <c r="S53" i="76"/>
  <c r="R53" i="76"/>
  <c r="Q53" i="76"/>
  <c r="T52" i="76"/>
  <c r="S52" i="76"/>
  <c r="R52" i="76"/>
  <c r="Q52" i="76"/>
  <c r="T51" i="76"/>
  <c r="S51" i="76"/>
  <c r="R51" i="76"/>
  <c r="Q51" i="76"/>
  <c r="T50" i="76"/>
  <c r="S50" i="76"/>
  <c r="R50" i="76"/>
  <c r="Q50" i="76"/>
  <c r="T49" i="76"/>
  <c r="S49" i="76"/>
  <c r="R49" i="76"/>
  <c r="Q49" i="76"/>
  <c r="R48" i="76"/>
  <c r="Q48" i="76"/>
  <c r="R47" i="76"/>
  <c r="Q47" i="76"/>
  <c r="R46" i="76"/>
  <c r="Q46" i="76"/>
  <c r="R45" i="76"/>
  <c r="Q45" i="76"/>
  <c r="R44" i="76"/>
  <c r="Q44" i="76"/>
  <c r="R43" i="76"/>
  <c r="Q43" i="76"/>
  <c r="R42" i="76"/>
  <c r="Q42" i="76"/>
  <c r="R41" i="76"/>
  <c r="Q41" i="76"/>
  <c r="R40" i="76"/>
  <c r="Q40" i="76"/>
  <c r="R39" i="76"/>
  <c r="Q39" i="76"/>
  <c r="R38" i="76"/>
  <c r="Q38" i="76"/>
  <c r="R37" i="76"/>
  <c r="Q37" i="76"/>
  <c r="R36" i="76"/>
  <c r="Q36" i="76"/>
  <c r="R35" i="76"/>
  <c r="Q35" i="76"/>
  <c r="R34" i="76"/>
  <c r="Q34" i="76"/>
  <c r="R33" i="76"/>
  <c r="Q33" i="76"/>
  <c r="R32" i="76"/>
  <c r="Q32" i="76"/>
  <c r="R31" i="76"/>
  <c r="Q31" i="76"/>
  <c r="R30" i="76"/>
  <c r="Q30" i="76"/>
  <c r="R29" i="76"/>
  <c r="Q29" i="76"/>
  <c r="R28" i="76"/>
  <c r="Q28" i="76"/>
  <c r="R27" i="76"/>
  <c r="Q27" i="76"/>
  <c r="R26" i="76"/>
  <c r="Q26" i="76"/>
  <c r="R25" i="76"/>
  <c r="Q25" i="76"/>
  <c r="R24" i="76"/>
  <c r="Q24" i="76"/>
  <c r="R23" i="76"/>
  <c r="Q23" i="76"/>
  <c r="R22" i="76"/>
  <c r="Q22" i="76"/>
  <c r="R21" i="76"/>
  <c r="Q21" i="76"/>
  <c r="R20" i="76"/>
  <c r="Q20" i="76"/>
  <c r="R19" i="76"/>
  <c r="Q19" i="76"/>
  <c r="R18" i="76"/>
  <c r="Q18" i="76"/>
  <c r="R17" i="76"/>
  <c r="Q17" i="76"/>
  <c r="R16" i="76"/>
  <c r="Q16" i="76"/>
  <c r="R15" i="76"/>
  <c r="Q15" i="76"/>
  <c r="R14" i="76"/>
  <c r="Q14" i="76"/>
  <c r="R13" i="76"/>
  <c r="Q13" i="76"/>
  <c r="R12" i="76"/>
  <c r="Q12" i="76"/>
  <c r="R11" i="76"/>
  <c r="Q11" i="76"/>
  <c r="R10" i="76"/>
  <c r="Q10" i="76"/>
  <c r="R9" i="76"/>
  <c r="Q9" i="76"/>
  <c r="R8" i="76"/>
  <c r="Q8" i="76"/>
  <c r="R7" i="76"/>
  <c r="Q7" i="76"/>
  <c r="P39" i="75"/>
  <c r="O39" i="75"/>
  <c r="N39" i="75"/>
  <c r="M39" i="75"/>
  <c r="L39" i="75"/>
  <c r="K39" i="75"/>
  <c r="J39" i="75"/>
  <c r="I39" i="75"/>
  <c r="H39" i="75"/>
  <c r="G39" i="75"/>
  <c r="F39" i="75"/>
  <c r="E39" i="75"/>
  <c r="D39" i="75"/>
  <c r="P38" i="75"/>
  <c r="O38" i="75"/>
  <c r="N38" i="75"/>
  <c r="M38" i="75"/>
  <c r="L38" i="75"/>
  <c r="K38" i="75"/>
  <c r="J38" i="75"/>
  <c r="I38" i="75"/>
  <c r="H38" i="75"/>
  <c r="G38" i="75"/>
  <c r="F38" i="75"/>
  <c r="E38" i="75"/>
  <c r="D38" i="75"/>
  <c r="P37" i="75"/>
  <c r="O37" i="75"/>
  <c r="N37" i="75"/>
  <c r="M37" i="75"/>
  <c r="L37" i="75"/>
  <c r="K37" i="75"/>
  <c r="J37" i="75"/>
  <c r="I37" i="75"/>
  <c r="H37" i="75"/>
  <c r="G37" i="75"/>
  <c r="F37" i="75"/>
  <c r="E37" i="75"/>
  <c r="D37" i="75"/>
  <c r="P36" i="75"/>
  <c r="O36" i="75"/>
  <c r="N36" i="75"/>
  <c r="M36" i="75"/>
  <c r="L36" i="75"/>
  <c r="K36" i="75"/>
  <c r="J36" i="75"/>
  <c r="I36" i="75"/>
  <c r="H36" i="75"/>
  <c r="G36" i="75"/>
  <c r="F36" i="75"/>
  <c r="E36" i="75"/>
  <c r="D36" i="75"/>
  <c r="P35" i="75"/>
  <c r="O35" i="75"/>
  <c r="N35" i="75"/>
  <c r="M35" i="75"/>
  <c r="L35" i="75"/>
  <c r="K35" i="75"/>
  <c r="J35" i="75"/>
  <c r="I35" i="75"/>
  <c r="H35" i="75"/>
  <c r="G35" i="75"/>
  <c r="F35" i="75"/>
  <c r="E35" i="75"/>
  <c r="D35" i="75"/>
  <c r="P34" i="75"/>
  <c r="O34" i="75"/>
  <c r="N34" i="75"/>
  <c r="M34" i="75"/>
  <c r="L34" i="75"/>
  <c r="K34" i="75"/>
  <c r="J34" i="75"/>
  <c r="I34" i="75"/>
  <c r="H34" i="75"/>
  <c r="G34" i="75"/>
  <c r="F34" i="75"/>
  <c r="E34" i="75"/>
  <c r="D34" i="75"/>
  <c r="P33" i="75"/>
  <c r="O33" i="75"/>
  <c r="N33" i="75"/>
  <c r="M33" i="75"/>
  <c r="L33" i="75"/>
  <c r="K33" i="75"/>
  <c r="J33" i="75"/>
  <c r="I33" i="75"/>
  <c r="H33" i="75"/>
  <c r="G33" i="75"/>
  <c r="F33" i="75"/>
  <c r="E33" i="75"/>
  <c r="D33" i="75"/>
  <c r="P32" i="75"/>
  <c r="O32" i="75"/>
  <c r="N32" i="75"/>
  <c r="M32" i="75"/>
  <c r="L32" i="75"/>
  <c r="K32" i="75"/>
  <c r="J32" i="75"/>
  <c r="I32" i="75"/>
  <c r="H32" i="75"/>
  <c r="G32" i="75"/>
  <c r="F32" i="75"/>
  <c r="E32" i="75"/>
  <c r="D32" i="75"/>
  <c r="P31" i="75"/>
  <c r="O31" i="75"/>
  <c r="N31" i="75"/>
  <c r="M31" i="75"/>
  <c r="L31" i="75"/>
  <c r="K31" i="75"/>
  <c r="J31" i="75"/>
  <c r="I31" i="75"/>
  <c r="H31" i="75"/>
  <c r="G31" i="75"/>
  <c r="F31" i="75"/>
  <c r="E31" i="75"/>
  <c r="D31" i="75"/>
  <c r="P30" i="75"/>
  <c r="O30" i="75"/>
  <c r="N30" i="75"/>
  <c r="M30" i="75"/>
  <c r="L30" i="75"/>
  <c r="K30" i="75"/>
  <c r="J30" i="75"/>
  <c r="I30" i="75"/>
  <c r="H30" i="75"/>
  <c r="G30" i="75"/>
  <c r="F30" i="75"/>
  <c r="E30" i="75"/>
  <c r="D30" i="75"/>
  <c r="P29" i="75"/>
  <c r="O29" i="75"/>
  <c r="N29" i="75"/>
  <c r="M29" i="75"/>
  <c r="L29" i="75"/>
  <c r="K29" i="75"/>
  <c r="J29" i="75"/>
  <c r="I29" i="75"/>
  <c r="H29" i="75"/>
  <c r="G29" i="75"/>
  <c r="F29" i="75"/>
  <c r="E29" i="75"/>
  <c r="D29" i="75"/>
  <c r="P28" i="75"/>
  <c r="O28" i="75"/>
  <c r="N28" i="75"/>
  <c r="M28" i="75"/>
  <c r="L28" i="75"/>
  <c r="K28" i="75"/>
  <c r="J28" i="75"/>
  <c r="I28" i="75"/>
  <c r="H28" i="75"/>
  <c r="G28" i="75"/>
  <c r="F28" i="75"/>
  <c r="E28" i="75"/>
  <c r="D28" i="75"/>
  <c r="P27" i="75"/>
  <c r="O27" i="75"/>
  <c r="N27" i="75"/>
  <c r="M27" i="75"/>
  <c r="L27" i="75"/>
  <c r="K27" i="75"/>
  <c r="J27" i="75"/>
  <c r="I27" i="75"/>
  <c r="H27" i="75"/>
  <c r="G27" i="75"/>
  <c r="F27" i="75"/>
  <c r="E27" i="75"/>
  <c r="D27" i="75"/>
  <c r="R23" i="75"/>
  <c r="Q23" i="75"/>
  <c r="P23" i="75"/>
  <c r="O23" i="75"/>
  <c r="N23" i="75"/>
  <c r="M23" i="75"/>
  <c r="L23" i="75"/>
  <c r="J23" i="75"/>
  <c r="H23" i="75"/>
  <c r="F23" i="75"/>
  <c r="D23" i="75"/>
  <c r="S22" i="75"/>
  <c r="R22" i="75"/>
  <c r="P22" i="75"/>
  <c r="N22" i="75"/>
  <c r="L22" i="75"/>
  <c r="J22" i="75"/>
  <c r="H22" i="75"/>
  <c r="F22" i="75"/>
  <c r="D22" i="75"/>
  <c r="U19" i="75"/>
  <c r="AB75" i="74"/>
  <c r="AA75" i="74"/>
  <c r="Y75" i="74"/>
  <c r="X75" i="74"/>
  <c r="V75" i="74"/>
  <c r="U75" i="74"/>
  <c r="S75" i="74"/>
  <c r="R75" i="74"/>
  <c r="P75" i="74"/>
  <c r="O75" i="74"/>
  <c r="L75" i="74"/>
  <c r="I75" i="74"/>
  <c r="F75" i="74"/>
  <c r="C75" i="74"/>
  <c r="R24" i="63"/>
  <c r="P24" i="63"/>
  <c r="N24" i="63"/>
  <c r="L24" i="63"/>
  <c r="J24" i="63"/>
  <c r="H24" i="63"/>
  <c r="F24" i="63"/>
  <c r="D24" i="63"/>
  <c r="F143" i="76" l="1"/>
  <c r="G143" i="76"/>
  <c r="H143" i="76"/>
  <c r="E144" i="76"/>
  <c r="F144" i="76"/>
  <c r="G144" i="76"/>
  <c r="I52" i="4"/>
</calcChain>
</file>

<file path=xl/sharedStrings.xml><?xml version="1.0" encoding="utf-8"?>
<sst xmlns="http://schemas.openxmlformats.org/spreadsheetml/2006/main" count="840" uniqueCount="416">
  <si>
    <t>All violence</t>
  </si>
  <si>
    <t>Domestic</t>
  </si>
  <si>
    <t>Mugging</t>
  </si>
  <si>
    <t>Stranger</t>
  </si>
  <si>
    <t>Acquaintance</t>
  </si>
  <si>
    <t>Wounding</t>
  </si>
  <si>
    <t xml:space="preserve">Robbery </t>
  </si>
  <si>
    <t>Common Assault</t>
  </si>
  <si>
    <t>Other</t>
  </si>
  <si>
    <t>2001/2</t>
  </si>
  <si>
    <t>2002/3</t>
  </si>
  <si>
    <t>2003/4</t>
  </si>
  <si>
    <t>Robbery</t>
  </si>
  <si>
    <t>2004/5</t>
  </si>
  <si>
    <t>2005/06</t>
  </si>
  <si>
    <t>2005/6</t>
  </si>
  <si>
    <t>Male victims</t>
  </si>
  <si>
    <t>Female victims</t>
  </si>
  <si>
    <t>1997/98</t>
  </si>
  <si>
    <t>1998/99</t>
  </si>
  <si>
    <t>1999/00</t>
  </si>
  <si>
    <t>2000/01</t>
  </si>
  <si>
    <t>2001/02</t>
  </si>
  <si>
    <t>2002/03</t>
  </si>
  <si>
    <t>2003/04</t>
  </si>
  <si>
    <t>2004/05</t>
  </si>
  <si>
    <t>Burning</t>
  </si>
  <si>
    <t>Total</t>
  </si>
  <si>
    <t>Sharp instrument</t>
  </si>
  <si>
    <t>Blunt instrument</t>
  </si>
  <si>
    <t>Hitting, kicking, etc.</t>
  </si>
  <si>
    <t>Not known</t>
  </si>
  <si>
    <t>All victims</t>
  </si>
  <si>
    <t>% involving a sharp instrument</t>
  </si>
  <si>
    <t>2006/07</t>
  </si>
  <si>
    <t>Number</t>
  </si>
  <si>
    <t>Attempted murder</t>
  </si>
  <si>
    <t>Cleveland</t>
  </si>
  <si>
    <t>Durham</t>
  </si>
  <si>
    <t>Cheshire</t>
  </si>
  <si>
    <t>Cumbria</t>
  </si>
  <si>
    <t>Lancashire</t>
  </si>
  <si>
    <t>Merseyside</t>
  </si>
  <si>
    <t>Humberside</t>
  </si>
  <si>
    <t>North Yorkshire</t>
  </si>
  <si>
    <t>South Yorkshire</t>
  </si>
  <si>
    <t>West Yorkshire</t>
  </si>
  <si>
    <t>Derbyshire</t>
  </si>
  <si>
    <t>Leicestershire</t>
  </si>
  <si>
    <t>Lincolnshire</t>
  </si>
  <si>
    <t>Northamptonshire</t>
  </si>
  <si>
    <t>Nottinghamshire</t>
  </si>
  <si>
    <t>Staffordshire</t>
  </si>
  <si>
    <t>Warwickshire</t>
  </si>
  <si>
    <t>West Mercia</t>
  </si>
  <si>
    <t>West Midlands</t>
  </si>
  <si>
    <t>West Midlands Region</t>
  </si>
  <si>
    <t>Bedfordshire</t>
  </si>
  <si>
    <t>Cambridgeshire</t>
  </si>
  <si>
    <t>Essex</t>
  </si>
  <si>
    <t>Hertfordshire</t>
  </si>
  <si>
    <t>Norfolk</t>
  </si>
  <si>
    <t>Suffolk</t>
  </si>
  <si>
    <t>Metropolitan Police</t>
  </si>
  <si>
    <t>Hampshire</t>
  </si>
  <si>
    <t>Kent</t>
  </si>
  <si>
    <t>Thames Valley</t>
  </si>
  <si>
    <t>Avon and Somerset</t>
  </si>
  <si>
    <t>Dorset</t>
  </si>
  <si>
    <t>Gloucestershire</t>
  </si>
  <si>
    <t>Wiltshire</t>
  </si>
  <si>
    <t>Dyfed-Powys</t>
  </si>
  <si>
    <t>Gwent</t>
  </si>
  <si>
    <t>North Wales</t>
  </si>
  <si>
    <t>South Wales</t>
  </si>
  <si>
    <t>2007/8</t>
  </si>
  <si>
    <t>2007/08</t>
  </si>
  <si>
    <t>Rape</t>
  </si>
  <si>
    <t>Up to 3 months</t>
  </si>
  <si>
    <t>Over 3 months up to 6 months</t>
  </si>
  <si>
    <t>Over 6 months up to 1 year</t>
  </si>
  <si>
    <t>1 year exactly</t>
  </si>
  <si>
    <t>Over 1 year up to 18 months</t>
  </si>
  <si>
    <t>Over 18 months up to 3 years</t>
  </si>
  <si>
    <t>Homicide</t>
  </si>
  <si>
    <t>Found guilty</t>
  </si>
  <si>
    <t>Under 16</t>
  </si>
  <si>
    <t>16-18</t>
  </si>
  <si>
    <t>Unknown</t>
  </si>
  <si>
    <t>Of which</t>
  </si>
  <si>
    <t>Threats to kill</t>
  </si>
  <si>
    <t>-</t>
  </si>
  <si>
    <t>WALES</t>
  </si>
  <si>
    <t>2008/09</t>
  </si>
  <si>
    <t>2008/9</t>
  </si>
  <si>
    <t>Over three years</t>
  </si>
  <si>
    <t>Proceeded against</t>
  </si>
  <si>
    <t>Length of immediate custodial sentence</t>
  </si>
  <si>
    <t>2009/10</t>
  </si>
  <si>
    <t>Of which aged</t>
  </si>
  <si>
    <t xml:space="preserve">Male </t>
  </si>
  <si>
    <t>Female</t>
  </si>
  <si>
    <t>19-21</t>
  </si>
  <si>
    <t>Over 21</t>
  </si>
  <si>
    <t>2010/11</t>
  </si>
  <si>
    <t>Total selected offences including homicide</t>
  </si>
  <si>
    <t>Proportion of selected offences involving a knife or sharp instrument</t>
  </si>
  <si>
    <t>Sexual assault</t>
  </si>
  <si>
    <t>Average custodial sentence length (month)</t>
  </si>
  <si>
    <t>Cautions</t>
  </si>
  <si>
    <t>Fine</t>
  </si>
  <si>
    <t>Community sentence</t>
  </si>
  <si>
    <t>Suspended sentence</t>
  </si>
  <si>
    <t>Immediate custody</t>
  </si>
  <si>
    <t>Q4 2007</t>
  </si>
  <si>
    <t>Q1 2008</t>
  </si>
  <si>
    <t>Q2 2008</t>
  </si>
  <si>
    <t>Q3 2008</t>
  </si>
  <si>
    <t>Q4 2008</t>
  </si>
  <si>
    <t>Q1 2009</t>
  </si>
  <si>
    <t>Q2 2009</t>
  </si>
  <si>
    <t>Q4 2009</t>
  </si>
  <si>
    <t>Q3 2009</t>
  </si>
  <si>
    <t>Q4 2010</t>
  </si>
  <si>
    <t>Q1 2010</t>
  </si>
  <si>
    <t>Q2 2010</t>
  </si>
  <si>
    <t>Q3 2010</t>
  </si>
  <si>
    <t>Q1 2011</t>
  </si>
  <si>
    <t>Q2 2011</t>
  </si>
  <si>
    <t>Aged 10 to 17</t>
  </si>
  <si>
    <t>Aged 18 and over</t>
  </si>
  <si>
    <t>Q3 2011</t>
  </si>
  <si>
    <t>2011/12</t>
  </si>
  <si>
    <t>City of London</t>
  </si>
  <si>
    <t>Q4 2011</t>
  </si>
  <si>
    <t>Q1 2012</t>
  </si>
  <si>
    <t>Q2 2012</t>
  </si>
  <si>
    <t>Hitting, kicking etc</t>
  </si>
  <si>
    <t>Explosion</t>
  </si>
  <si>
    <t xml:space="preserve">Burning  </t>
  </si>
  <si>
    <t>Drowning</t>
  </si>
  <si>
    <t>Poison or drugs</t>
  </si>
  <si>
    <t xml:space="preserve">Time period  </t>
  </si>
  <si>
    <t>2012/13</t>
  </si>
  <si>
    <t>2013/14</t>
  </si>
  <si>
    <t>2014/15</t>
  </si>
  <si>
    <t>2015/16</t>
  </si>
  <si>
    <t>Assault with injury and intent to cause serious harm</t>
  </si>
  <si>
    <t>19+</t>
  </si>
  <si>
    <t>Q2 2013</t>
  </si>
  <si>
    <t>Q3 2013</t>
  </si>
  <si>
    <t>Q2 2015</t>
  </si>
  <si>
    <t>Q3 2015</t>
  </si>
  <si>
    <t>Q4 2015</t>
  </si>
  <si>
    <t>Absolute / Conditional discharge</t>
  </si>
  <si>
    <t>% Change</t>
  </si>
  <si>
    <t xml:space="preserve">Offences per 100,000 population </t>
  </si>
  <si>
    <t>Q3 2014</t>
  </si>
  <si>
    <t>Q4 2014</t>
  </si>
  <si>
    <t>Q1 2015</t>
  </si>
  <si>
    <t>Q1 2016</t>
  </si>
  <si>
    <t>Q2 2016</t>
  </si>
  <si>
    <t>Q3 2016</t>
  </si>
  <si>
    <t>Q4 2016</t>
  </si>
  <si>
    <t>Q2 2014</t>
  </si>
  <si>
    <t>Q1 2014</t>
  </si>
  <si>
    <t>Q4 2013</t>
  </si>
  <si>
    <t>Q4 2012</t>
  </si>
  <si>
    <t>Q3 2012</t>
  </si>
  <si>
    <t>Year</t>
  </si>
  <si>
    <t>2016/17</t>
  </si>
  <si>
    <t>XL Toolbox Settings</t>
  </si>
  <si>
    <t>export_preset</t>
  </si>
  <si>
    <t>export_path</t>
  </si>
  <si>
    <t>Q1 2017</t>
  </si>
  <si>
    <t xml:space="preserve">Unknown </t>
  </si>
  <si>
    <t xml:space="preserve">Change </t>
  </si>
  <si>
    <t>&lt;?xml version="1.0" encoding="utf-16"?&gt;_x000D_
&lt;Preset xmlns:xsi="http://www.w3.org/2001/XMLSchema-instance" xmlns:xsd="http://www.w3.org/2001/XMLSchema"&gt;_x000D_
  &lt;Name&gt;Png, 300 dpi, RGB, White canvas&lt;/Name&gt;_x000D_
  &lt;Dpi&gt;400&lt;/Dpi&gt;_x000D_
  &lt;FileType&gt;Png&lt;/FileType&gt;_x000D_
  &lt;ColorSpace&gt;Rgb&lt;/ColorSpace&gt;_x000D_
  &lt;Transparency&gt;TransparentCanvas&lt;/Transparency&gt;_x000D_
  &lt;UseColorProfile&gt;false&lt;/UseColorProfile&gt;_x000D_
  &lt;ColorProfile&gt;ProPhoto&lt;/ColorProfile&gt;_x000D_
&lt;/Preset&gt;</t>
  </si>
  <si>
    <t>Year ending March</t>
  </si>
  <si>
    <t>England and Wales</t>
  </si>
  <si>
    <t>Q2 2017</t>
  </si>
  <si>
    <t>Q3 2017</t>
  </si>
  <si>
    <t>Percentage of all incidents, England and Wales</t>
  </si>
  <si>
    <t>London borough</t>
  </si>
  <si>
    <t>With Injury</t>
  </si>
  <si>
    <t>Southwark</t>
  </si>
  <si>
    <t>Newham</t>
  </si>
  <si>
    <t>Croydon</t>
  </si>
  <si>
    <t>Lambeth</t>
  </si>
  <si>
    <t>Haringey</t>
  </si>
  <si>
    <t>Tower Hamlets</t>
  </si>
  <si>
    <t>Hackney</t>
  </si>
  <si>
    <t>Lewisham</t>
  </si>
  <si>
    <t>Brent</t>
  </si>
  <si>
    <t>Enfield</t>
  </si>
  <si>
    <t>Islington</t>
  </si>
  <si>
    <t>Ealing</t>
  </si>
  <si>
    <t>Waltham Forest</t>
  </si>
  <si>
    <t>Redbridge</t>
  </si>
  <si>
    <t>Camden</t>
  </si>
  <si>
    <t>Barnet</t>
  </si>
  <si>
    <t>Greenwich</t>
  </si>
  <si>
    <t>Hounslow</t>
  </si>
  <si>
    <t>Hillingdon</t>
  </si>
  <si>
    <t>Wandsworth</t>
  </si>
  <si>
    <t>Bromley</t>
  </si>
  <si>
    <t>Havering</t>
  </si>
  <si>
    <t>Harrow</t>
  </si>
  <si>
    <t>Bexley</t>
  </si>
  <si>
    <t>Merton</t>
  </si>
  <si>
    <t>Sutton</t>
  </si>
  <si>
    <t>Richmond upon Thames</t>
  </si>
  <si>
    <t>Kingston upon Thames</t>
  </si>
  <si>
    <t>Westminster</t>
  </si>
  <si>
    <t>Q4 2017</t>
  </si>
  <si>
    <t>Type of violence</t>
  </si>
  <si>
    <t>Victim-offender relationship</t>
  </si>
  <si>
    <t>S:\Teams\Statistics\Subjects\Crime and Justice\SN-04304.Knife Crime\2018 edition\landing page.Knife crime 7 years.png</t>
  </si>
  <si>
    <t>2017/18</t>
  </si>
  <si>
    <t>Notes:</t>
  </si>
  <si>
    <t>British Transport Police</t>
  </si>
  <si>
    <t>Q1 2018</t>
  </si>
  <si>
    <t xml:space="preserve">3. Every effort is made to ensure that the figures presented are accurate and complete. However, it is important to note that these data have been extracted from large administrative data systems generated by the courts and police forces. As a consequence, care should be taken to ensure data collection processes and their inevitable limitations are taken into account when those data are used. </t>
  </si>
  <si>
    <t xml:space="preserve">4. Excludes convictions data for Cardiff magistrates' court for April, July, and August 2008. </t>
  </si>
  <si>
    <t>5.  In some years the numbers sentenced may exceed the number found guilty as it may be the case that the conviction occurred in the preceding year to the offender being sentenced.</t>
  </si>
  <si>
    <t>6. Proven offenders comprise offenders cautioned or sentenced</t>
  </si>
  <si>
    <t xml:space="preserve">1. 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 </t>
  </si>
  <si>
    <t>2 - ICD code -10 - X99</t>
  </si>
  <si>
    <t>3 - Activity in English NHS Hospitals and English NHS commissioned activity in the independent sector</t>
  </si>
  <si>
    <t xml:space="preserve">1. Changes to offence codes in April 2012 mean the category of Assault with injury and assault with intent to cause serious harm is not directly comparable with previous years. </t>
  </si>
  <si>
    <t xml:space="preserve">2. Police recorded crime statistics for offences involving a knife or sharp instrument based on data from 43 police forces in England and Wales. Data from Greater Manchester Police are excluded. A review of Greater Manchester Police data has identified undercounting of crimes involving a knife or sharp instrument.  This occurred due to a technical issue with the identification and extraction of all relevant records of these offences from their crime recording system. GMP have changed the methodology they use to extract knife or sharp instrument offences and data from December 2017 onwards have been revised. However, data for earlier periods have not been revised and are likely to exclude relevant crimes that were recorded in GMP. Due to these changes, data for GMP have been excluded from the time series. </t>
  </si>
  <si>
    <t>2018/19</t>
  </si>
  <si>
    <t>Q2 2018</t>
  </si>
  <si>
    <t>Q3 2018</t>
  </si>
  <si>
    <t>Q4 2018</t>
  </si>
  <si>
    <t>Q1 2019</t>
  </si>
  <si>
    <r>
      <t>Sharp instrument</t>
    </r>
    <r>
      <rPr>
        <vertAlign val="superscript"/>
        <sz val="10"/>
        <rFont val="Open Sans"/>
        <family val="2"/>
      </rPr>
      <t>2</t>
    </r>
  </si>
  <si>
    <r>
      <t>Blunt instument</t>
    </r>
    <r>
      <rPr>
        <vertAlign val="superscript"/>
        <sz val="10"/>
        <rFont val="Open Sans"/>
        <family val="2"/>
      </rPr>
      <t>3</t>
    </r>
  </si>
  <si>
    <r>
      <t>Strangu-lation</t>
    </r>
    <r>
      <rPr>
        <vertAlign val="superscript"/>
        <sz val="10"/>
        <rFont val="Open Sans"/>
        <family val="2"/>
      </rPr>
      <t>4</t>
    </r>
  </si>
  <si>
    <r>
      <t>Shooting</t>
    </r>
    <r>
      <rPr>
        <vertAlign val="superscript"/>
        <sz val="10"/>
        <rFont val="Open Sans"/>
        <family val="2"/>
      </rPr>
      <t>5</t>
    </r>
  </si>
  <si>
    <r>
      <t>Motor vehicle</t>
    </r>
    <r>
      <rPr>
        <vertAlign val="superscript"/>
        <sz val="10"/>
        <rFont val="Open Sans"/>
        <family val="2"/>
      </rPr>
      <t>6</t>
    </r>
  </si>
  <si>
    <t>2019/20</t>
  </si>
  <si>
    <t>3. Data not reported for this category.</t>
  </si>
  <si>
    <r>
      <t>Resulting in a caution or sentence by age group, England and Wales</t>
    </r>
    <r>
      <rPr>
        <vertAlign val="superscript"/>
        <sz val="11"/>
        <color theme="0"/>
        <rFont val="National-LFSN Book"/>
        <family val="2"/>
      </rPr>
      <t>1</t>
    </r>
  </si>
  <si>
    <t>Source:</t>
  </si>
  <si>
    <t>ONS, Nature of crime tables, violence, Table 4, 3 September 2020 and earlier editions</t>
  </si>
  <si>
    <r>
      <t>Total sentenced</t>
    </r>
    <r>
      <rPr>
        <vertAlign val="superscript"/>
        <sz val="9"/>
        <rFont val="Open Sans"/>
        <family val="2"/>
      </rPr>
      <t>(5)</t>
    </r>
  </si>
  <si>
    <r>
      <t>% of total proven offenders</t>
    </r>
    <r>
      <rPr>
        <vertAlign val="superscript"/>
        <sz val="9"/>
        <rFont val="Open Sans"/>
        <family val="2"/>
      </rPr>
      <t>(6)</t>
    </r>
  </si>
  <si>
    <t xml:space="preserve">Source: </t>
  </si>
  <si>
    <r>
      <t>By sex, admission method and age group, England</t>
    </r>
    <r>
      <rPr>
        <vertAlign val="superscript"/>
        <sz val="11"/>
        <color theme="0"/>
        <rFont val="National-LFSN Book"/>
        <family val="2"/>
      </rPr>
      <t>3</t>
    </r>
  </si>
  <si>
    <t xml:space="preserve"> ---</t>
  </si>
  <si>
    <t>2020/21</t>
  </si>
  <si>
    <t>ONS, Crime in England and Wales: Other related tables, Table F3a and 3b, 22 July 2021 and earlier editions</t>
  </si>
  <si>
    <t>Violent and sexual offences recorded by the police, England and Wales (excluding Greater Manchester Police)</t>
  </si>
  <si>
    <t>Violent and sexual offences recorded by the police, England and Wales (including Greater Manchester Police)</t>
  </si>
  <si>
    <t xml:space="preserve">Sources: </t>
  </si>
  <si>
    <t xml:space="preserve">Notes: </t>
  </si>
  <si>
    <t>(1) Data taken from live database and are subject to revision as cases are dealt with by the police and by the courts, or as further information becomes available. Offences are shown according to the year in which police initially recorded the offence as homicide. This is not necessarily the year in which the incident took place or the year in which any court decision was made. (2) Includes knives and other sharp instruments. (3) Includes firearms used as blunt instruments. (4) Includes asphyxiation and smothering. (5) Includes shooting by crossbow. Excludes offences where firearm used as blunt instrument. (6) Excludes death by careless/dangerous driving and aggravated vehicle taking.</t>
  </si>
  <si>
    <t>2007/08 onwards – ONS, Homicide in England and Wales: Appendix tables, Table 7A, 25 February 2021 and earlier editions.</t>
  </si>
  <si>
    <t>England and Wales, 2010/11-2019/20</t>
  </si>
  <si>
    <t>ONS, Homicide in England and Wales: Appendix tables, Table 7A, 25 February 2021</t>
  </si>
  <si>
    <r>
      <t>Strangulation, asphyxiation</t>
    </r>
    <r>
      <rPr>
        <vertAlign val="superscript"/>
        <sz val="9"/>
        <color theme="1"/>
        <rFont val="Open Sans"/>
        <family val="2"/>
      </rPr>
      <t>8</t>
    </r>
  </si>
  <si>
    <r>
      <t>Shooting</t>
    </r>
    <r>
      <rPr>
        <vertAlign val="superscript"/>
        <sz val="9"/>
        <color theme="1"/>
        <rFont val="Open Sans"/>
        <family val="2"/>
      </rPr>
      <t>6</t>
    </r>
  </si>
  <si>
    <r>
      <t>Explosion</t>
    </r>
    <r>
      <rPr>
        <vertAlign val="superscript"/>
        <sz val="9"/>
        <color theme="1"/>
        <rFont val="Open Sans"/>
        <family val="2"/>
      </rPr>
      <t>10</t>
    </r>
  </si>
  <si>
    <r>
      <t>Motor vehicle</t>
    </r>
    <r>
      <rPr>
        <vertAlign val="superscript"/>
        <sz val="9"/>
        <color theme="1"/>
        <rFont val="Open Sans"/>
        <family val="2"/>
      </rPr>
      <t>11</t>
    </r>
  </si>
  <si>
    <r>
      <t>Shooting</t>
    </r>
    <r>
      <rPr>
        <vertAlign val="superscript"/>
        <sz val="9"/>
        <color theme="1"/>
        <rFont val="Open Sans"/>
        <family val="2"/>
      </rPr>
      <t>9</t>
    </r>
  </si>
  <si>
    <t xml:space="preserve">(1) As at 15 December 2020; figures are subject to revision as cases are dealt with by the police and the courts, or as further information becomes available. (2) Home Office statisticians and Police Forces have undertaken a review of all historical homicide data to update court outcomes and suspect data, this means totals shown in this table will not match previously published figures, as included in Table 2. (3), (4), (5), (6), (7) Years ending March 2012, March 2015, March 2016 and March 2019, March 2020 each include 1 victim with unknown gender. (8) Year ending March 2017 includes 96 victims of Hillsborough. (9) These figures may not agree with those in the weapons tables because (a) figures include cases where the firearm was used as a blunt instrument and (b) homicide figures include shooting by crossbows and are compiled at a later date and take into account the results of police and court decisions. (10) Year ending March 2018 includes 22 victims of the Manchester Arena bombing. (11) Excluding death by careless/dangerous driving and aggravated vehicle taking. </t>
  </si>
  <si>
    <t>Northumbria</t>
  </si>
  <si>
    <t>North West, including GMP</t>
  </si>
  <si>
    <t xml:space="preserve">Yorkshire and the Humber </t>
  </si>
  <si>
    <t xml:space="preserve">East Midlands </t>
  </si>
  <si>
    <t xml:space="preserve">East of England </t>
  </si>
  <si>
    <t xml:space="preserve">South East </t>
  </si>
  <si>
    <t>Barking &amp; Dagenham</t>
  </si>
  <si>
    <t>Hammersmith &amp; Fulham</t>
  </si>
  <si>
    <t>Kensington &amp; Chelsea</t>
  </si>
  <si>
    <t>Excludes Heathrow Airport which recorded 1 offence in 2019/20</t>
  </si>
  <si>
    <t>Metropolitan Police, Crime Statistics 2020/21, accessed 20 July 2021</t>
  </si>
  <si>
    <r>
      <t>2006/7</t>
    </r>
    <r>
      <rPr>
        <vertAlign val="superscript"/>
        <sz val="10"/>
        <rFont val="Open Sans"/>
        <family val="2"/>
      </rPr>
      <t>2</t>
    </r>
  </si>
  <si>
    <t>2. From 2006/07 Common Assault figure is sum of 'Assault with minor injury' and 'Assault with no injury'.</t>
  </si>
  <si>
    <r>
      <t xml:space="preserve">* </t>
    </r>
    <r>
      <rPr>
        <vertAlign val="superscript"/>
        <sz val="10"/>
        <rFont val="Open Sans"/>
        <family val="2"/>
      </rPr>
      <t>4</t>
    </r>
  </si>
  <si>
    <t>3. Data from 2015/16 onwards includes screwdrivers and other stabbing implements and is not comparable with previous years.</t>
  </si>
  <si>
    <t>1. Most recent data is for 2017/18 due to chages to the survey in the most recent release of the data which does not include victim-offender relationship and type of violence related to knife crime offences.</t>
  </si>
  <si>
    <t>Q2 2020</t>
  </si>
  <si>
    <t>Q3 2020</t>
  </si>
  <si>
    <t>Q4 2020</t>
  </si>
  <si>
    <t>Q1 2021</t>
  </si>
  <si>
    <t>Q3 2019</t>
  </si>
  <si>
    <r>
      <t>Q1 2020</t>
    </r>
    <r>
      <rPr>
        <vertAlign val="superscript"/>
        <sz val="9"/>
        <rFont val="Open Sans"/>
        <family val="2"/>
      </rPr>
      <t xml:space="preserve"> </t>
    </r>
  </si>
  <si>
    <t xml:space="preserve">Q4 2019 </t>
  </si>
  <si>
    <r>
      <t>Q2 2019</t>
    </r>
    <r>
      <rPr>
        <vertAlign val="superscript"/>
        <sz val="9"/>
        <rFont val="Open Sans"/>
        <family val="2"/>
      </rPr>
      <t xml:space="preserve"> </t>
    </r>
  </si>
  <si>
    <r>
      <t xml:space="preserve"> Total</t>
    </r>
    <r>
      <rPr>
        <b/>
        <vertAlign val="superscript"/>
        <sz val="9"/>
        <rFont val="Open Sans"/>
        <family val="2"/>
      </rPr>
      <t>1,2</t>
    </r>
  </si>
  <si>
    <t>1. Includes all 43 police force areas in England and Wales and the British Transport Police.</t>
  </si>
  <si>
    <t xml:space="preserve">2. Total includes cases where there is no age recorded on the system, therefore total may not be equal to the sum of the adult / juvenile breakdown. </t>
  </si>
  <si>
    <t>3. The disposal given in this table is only the most severe of the disposals given as a result of the offender being found guilty and may also be dependent on other offences committed at the same time.</t>
  </si>
  <si>
    <r>
      <t>Disposal Category</t>
    </r>
    <r>
      <rPr>
        <vertAlign val="superscript"/>
        <sz val="9"/>
        <color theme="1"/>
        <rFont val="Open Sans"/>
        <family val="2"/>
      </rPr>
      <t>3</t>
    </r>
  </si>
  <si>
    <t xml:space="preserve">4. Cautions include juveniles receiving reprimands and warnings or youth cautions. Youth cautions were introduced on April 8th 2013 replacing reprimands and warnings for young offenders. </t>
  </si>
  <si>
    <t>6. On 3rd December 2012 offences involving threatening with a knife or offensive weapon in a public place or in a school premises were introduced and are included in the figures from this point on.</t>
  </si>
  <si>
    <t>5. Includes cases where an offender is committed to crown court for sentencing and is otherwise dealt with on conviction.</t>
  </si>
  <si>
    <r>
      <t>Caution</t>
    </r>
    <r>
      <rPr>
        <vertAlign val="superscript"/>
        <sz val="9"/>
        <rFont val="Open Sans"/>
        <family val="2"/>
      </rPr>
      <t>4</t>
    </r>
  </si>
  <si>
    <r>
      <t xml:space="preserve">Other disposal </t>
    </r>
    <r>
      <rPr>
        <vertAlign val="superscript"/>
        <sz val="9"/>
        <rFont val="Open Sans"/>
        <family val="2"/>
      </rPr>
      <t>5</t>
    </r>
  </si>
  <si>
    <r>
      <t>Q1 2013</t>
    </r>
    <r>
      <rPr>
        <vertAlign val="superscript"/>
        <sz val="9"/>
        <rFont val="Open Sans"/>
        <family val="2"/>
      </rPr>
      <t>6</t>
    </r>
  </si>
  <si>
    <t>Ministry of Justice, Knife and offensive weapon sentencing statistics: Year ending March 2021, 19 August 2021, Table 1 and Table 2a.</t>
  </si>
  <si>
    <t>1977 to 1994 - Provided by Home Office official</t>
  </si>
  <si>
    <t>1995 to 2007 - Home Office, Statistical Bulletin, Appendix tables - focus on violent crime and sexual offences, Table 2.03, February 2017 and earlier editions;</t>
  </si>
  <si>
    <t>1.  Includes: Having an article with blade or point in public place. (Criminal Justice Act 1988 S.139 as amended by Offensive Weapons Act 1996 S.3); Having an article with blade or point on school premises. (Criminal Justice Act 1988 S.139A (1)(5)(a) as added by Offensive Weapons Act 1996 S.4(1)).</t>
  </si>
  <si>
    <t>2. The figures given in the table on court proceedings relate to persons for whom these offences were the principal offences for which they were dealt with. When a defendant has been found guilty of two or more offences it is the offence for which the heaviest penalty is imposed.  Where the same disposal is imposed for two or more offences, the offence selected is the offence for which the statutory maximum penalty is the most severe.</t>
  </si>
  <si>
    <t>Ministry of Justice, Criminal Justice System statistics quarterly: December 2020, Outcomes by Offence data tool, 20 May 2021</t>
  </si>
  <si>
    <t>Ministry of Justice, Knife and offensive weapon sentencing statistics: Year ending December 2020, 19 August 2021, Table 1a</t>
  </si>
  <si>
    <r>
      <t>Total</t>
    </r>
    <r>
      <rPr>
        <b/>
        <vertAlign val="superscript"/>
        <sz val="9"/>
        <color theme="1"/>
        <rFont val="Open Sans"/>
        <family val="2"/>
      </rPr>
      <t>3, 4, 5, 6, 7</t>
    </r>
  </si>
  <si>
    <t>2021/22</t>
  </si>
  <si>
    <t>2020/21 - 2020/22</t>
  </si>
  <si>
    <t>2010/11-  2021/22</t>
  </si>
  <si>
    <t>2020/21 - 2021/22</t>
  </si>
  <si>
    <t>Offences per 100,000 population</t>
  </si>
  <si>
    <t>% Change in total 2020/21 - 2021/22</t>
  </si>
  <si>
    <t>Q2 2021</t>
  </si>
  <si>
    <t>Q3 2021</t>
  </si>
  <si>
    <t>Q4 2021</t>
  </si>
  <si>
    <t>Q1 2022</t>
  </si>
  <si>
    <t xml:space="preserve">Selected offences involving a knife or sharp instrument </t>
  </si>
  <si>
    <t>2010/11 - 2021/22</t>
  </si>
  <si>
    <r>
      <t>Offences recorded as homicide by apparent method of killing</t>
    </r>
    <r>
      <rPr>
        <vertAlign val="superscript"/>
        <sz val="15"/>
        <color theme="0"/>
        <rFont val="National-LFSN Semibd"/>
        <family val="2"/>
      </rPr>
      <t>1</t>
    </r>
  </si>
  <si>
    <r>
      <t>Offences recorded as homicide by apparent method of killing</t>
    </r>
    <r>
      <rPr>
        <vertAlign val="superscript"/>
        <sz val="12"/>
        <color theme="0"/>
        <rFont val="National-LFSN Semibd"/>
        <family val="2"/>
      </rPr>
      <t>1,2</t>
    </r>
  </si>
  <si>
    <t>Year ending March, England and Wales</t>
  </si>
  <si>
    <t>Knife crime by London borough</t>
  </si>
  <si>
    <r>
      <t>Violent incidents in which a knife was used, CSEW data</t>
    </r>
    <r>
      <rPr>
        <vertAlign val="superscript"/>
        <sz val="15"/>
        <color theme="0"/>
        <rFont val="National-LFSN Semibd"/>
        <family val="2"/>
      </rPr>
      <t>1</t>
    </r>
  </si>
  <si>
    <t>Offences involving the possession of a knife or offensive weapon</t>
  </si>
  <si>
    <r>
      <t>Proceeded against at magistrates' courts, found guilty and sentenced at all courts</t>
    </r>
    <r>
      <rPr>
        <vertAlign val="superscript"/>
        <sz val="12"/>
        <color theme="0"/>
        <rFont val="National-LFSN Book"/>
        <family val="2"/>
      </rPr>
      <t>2</t>
    </r>
    <r>
      <rPr>
        <sz val="12"/>
        <color theme="0"/>
        <rFont val="National-LFSN Book"/>
        <family val="2"/>
      </rPr>
      <t xml:space="preserve"> </t>
    </r>
    <r>
      <rPr>
        <vertAlign val="superscript"/>
        <sz val="12"/>
        <color theme="0"/>
        <rFont val="National-LFSN Book"/>
        <family val="2"/>
      </rPr>
      <t>3</t>
    </r>
    <r>
      <rPr>
        <sz val="12"/>
        <color theme="0"/>
        <rFont val="National-LFSN Book"/>
        <family val="2"/>
      </rPr>
      <t xml:space="preserve"> </t>
    </r>
    <r>
      <rPr>
        <vertAlign val="superscript"/>
        <sz val="12"/>
        <color theme="0"/>
        <rFont val="National-LFSN Book"/>
        <family val="2"/>
      </rPr>
      <t>4</t>
    </r>
  </si>
  <si>
    <r>
      <t>Number of defendants proceeded / sentenced for the possession of a knife</t>
    </r>
    <r>
      <rPr>
        <vertAlign val="superscript"/>
        <sz val="15"/>
        <color theme="0"/>
        <rFont val="National-LFSN Semibd"/>
        <family val="2"/>
      </rPr>
      <t>1</t>
    </r>
  </si>
  <si>
    <r>
      <t>Number of finished consultant episodes</t>
    </r>
    <r>
      <rPr>
        <vertAlign val="superscript"/>
        <sz val="14"/>
        <color theme="0"/>
        <rFont val="National-LFSN Semibd"/>
        <family val="2"/>
      </rPr>
      <t>1</t>
    </r>
    <r>
      <rPr>
        <sz val="14"/>
        <color theme="0"/>
        <rFont val="National-LFSN Semibd"/>
        <family val="2"/>
      </rPr>
      <t xml:space="preserve"> for assault by a sharp object</t>
    </r>
    <r>
      <rPr>
        <vertAlign val="superscript"/>
        <sz val="14"/>
        <color theme="0"/>
        <rFont val="National-LFSN Semibd"/>
        <family val="2"/>
      </rPr>
      <t>2</t>
    </r>
  </si>
  <si>
    <t>2022/23</t>
  </si>
  <si>
    <t>NHS Digital, Hospital Admitted Patient Care Activity, 2022-23: External causes tables, 21 September 2022.</t>
  </si>
  <si>
    <t xml:space="preserve"> Change per 100,000 population 2021/22 to 2022/23 </t>
  </si>
  <si>
    <t>Actual Change 2021/22 - 2022/23</t>
  </si>
  <si>
    <t>% Change 2021/22 - 2022/23</t>
  </si>
  <si>
    <t>North East</t>
  </si>
  <si>
    <r>
      <t xml:space="preserve">Greater Manchester </t>
    </r>
    <r>
      <rPr>
        <vertAlign val="superscript"/>
        <sz val="9"/>
        <color theme="1"/>
        <rFont val="Open Sans"/>
        <family val="2"/>
      </rPr>
      <t>4</t>
    </r>
  </si>
  <si>
    <r>
      <t xml:space="preserve">North West, less GMP </t>
    </r>
    <r>
      <rPr>
        <b/>
        <vertAlign val="superscript"/>
        <sz val="9"/>
        <color theme="1"/>
        <rFont val="Open Sans"/>
        <family val="2"/>
      </rPr>
      <t>4</t>
    </r>
  </si>
  <si>
    <t>No change</t>
  </si>
  <si>
    <r>
      <t xml:space="preserve">London </t>
    </r>
    <r>
      <rPr>
        <b/>
        <vertAlign val="superscript"/>
        <sz val="9"/>
        <color theme="1"/>
        <rFont val="Open Sans"/>
        <family val="2"/>
      </rPr>
      <t>5</t>
    </r>
  </si>
  <si>
    <t>Surrey</t>
  </si>
  <si>
    <r>
      <t xml:space="preserve">Sussex </t>
    </r>
    <r>
      <rPr>
        <vertAlign val="superscript"/>
        <sz val="9"/>
        <color theme="1"/>
        <rFont val="Open Sans"/>
        <family val="2"/>
      </rPr>
      <t>6</t>
    </r>
  </si>
  <si>
    <r>
      <t xml:space="preserve">Devon and Cornwall </t>
    </r>
    <r>
      <rPr>
        <vertAlign val="superscript"/>
        <sz val="9"/>
        <color theme="1"/>
        <rFont val="Open Sans"/>
        <family val="2"/>
      </rPr>
      <t>7</t>
    </r>
  </si>
  <si>
    <t>..</t>
  </si>
  <si>
    <r>
      <t xml:space="preserve">South West </t>
    </r>
    <r>
      <rPr>
        <b/>
        <vertAlign val="superscript"/>
        <sz val="9"/>
        <color theme="1"/>
        <rFont val="Open Sans"/>
        <family val="2"/>
      </rPr>
      <t>7</t>
    </r>
  </si>
  <si>
    <t>ENGLAND AND WALES, including GMP</t>
  </si>
  <si>
    <t>(-) Not Applicable, (..) Not available</t>
  </si>
  <si>
    <t xml:space="preserve">1)  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</si>
  <si>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 xml:space="preserve">2) Data in the table include 40 forces (Avon and Somerset, Bedfordshire, Cambridgeshire, Cheshire, City of London, Cleveland, Cumbria, Derbyshire, Devon and Cornwall, Dorset, Durham, Dyfed-Powys, Essex,  Greater Manchester, Gwent, Hampshire, Hertfordshire, Humberside, Kent, Lancashire, Leicestershire, Lincolnshire, Merseyside, Metropolitan, Norfolk, North Wales, North Yorkshire, Northamptonshire, Northumbria, Nottinghamshire, South Wales, South Yorkshire, Suffolk, Surrey, Sussex, Thames Valley, Warwickshire, West Midlands, West Yorkshire and Wiltshire)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Further forces will be moving to the new methodology in future releases. </t>
  </si>
  <si>
    <t>3) 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t>
  </si>
  <si>
    <t xml:space="preserve">4) 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</si>
  <si>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5) Rates for London include 'City of London'.</t>
  </si>
  <si>
    <t xml:space="preserve">6) Numbers differ from those previously published due to Sussex Police revising their figures to exclude unbroken bottles. 	</t>
  </si>
  <si>
    <t>7) Following the implementation of a new IT system in November 2022, Devon and Cornwall Police have been unable to supply data for the period, October 2022 to March 2023. Figures for Devon and Cornwall are not included in the National and Regional totals for the years ending March 2020 to March 2023.</t>
  </si>
  <si>
    <r>
      <rPr>
        <sz val="8"/>
        <color theme="1"/>
        <rFont val="Open Sans"/>
        <family val="2"/>
      </rPr>
      <t xml:space="preserve">Source: ONS, </t>
    </r>
    <r>
      <rPr>
        <sz val="8"/>
        <color rgb="FF0070C0"/>
        <rFont val="Open Sans"/>
        <family val="2"/>
      </rPr>
      <t>Crime in England and Wales: Police Force Area Data Tables</t>
    </r>
    <r>
      <rPr>
        <sz val="8"/>
        <color theme="1"/>
        <rFont val="Open Sans"/>
        <family val="2"/>
      </rPr>
      <t>, Table P6, 20 July 2023 and earlier editions</t>
    </r>
  </si>
  <si>
    <r>
      <t xml:space="preserve">ENGLAND AND WALES, less GMP and Devon &amp; Cornwall </t>
    </r>
    <r>
      <rPr>
        <i/>
        <vertAlign val="superscript"/>
        <sz val="9"/>
        <color theme="1"/>
        <rFont val="Open Sans"/>
        <family val="2"/>
      </rPr>
      <t>3, 5</t>
    </r>
    <r>
      <rPr>
        <sz val="11"/>
        <color theme="1"/>
        <rFont val="Calibri"/>
        <family val="2"/>
        <scheme val="minor"/>
      </rPr>
      <t/>
    </r>
  </si>
  <si>
    <r>
      <t xml:space="preserve">ENGLAND AND WALES, less GMP </t>
    </r>
    <r>
      <rPr>
        <b/>
        <vertAlign val="superscript"/>
        <sz val="9"/>
        <color theme="1"/>
        <rFont val="Open Sans"/>
        <family val="2"/>
      </rPr>
      <t>3,4</t>
    </r>
  </si>
  <si>
    <t>Violent and sexual offences recorded by the police, England and Wales (excluding Greater Manchester and from year ending March 2020 excluding Devon and Cornwall).</t>
  </si>
  <si>
    <t>Assault with injury and Intent to cause serious harm</t>
  </si>
  <si>
    <t>Indecent and Sexual assault</t>
  </si>
  <si>
    <t xml:space="preserve">Total selected offences </t>
  </si>
  <si>
    <t>Total selected offences including GMP</t>
  </si>
  <si>
    <t>=</t>
  </si>
  <si>
    <t>2021/22 - 2022/23</t>
  </si>
  <si>
    <t>2010/11-  2022/23</t>
  </si>
  <si>
    <t>Proportion of selected offences involving a knife or sharp instrument (excluding Greater Manchester)</t>
  </si>
  <si>
    <t>% change 2019/20 - 2022/23</t>
  </si>
  <si>
    <t xml:space="preserve">SELECTED OFFENCES INVOLVING A KNIFE OR SHARP INSTRUMENT </t>
  </si>
  <si>
    <t xml:space="preserve">Police recorded knife or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</si>
  <si>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Data in the table include 40 forces (Avon and Somerset, Bedfordshire, Cambridgeshire, Cheshire, City of London, Cleveland, Cumbria, Derbyshire, Devon and Cornwall, Dorset, Durham, Dyfed-Powys, Essex,  Greater Manchester, Gwent, Hampshire, Hertfordshire, Humberside, Kent, Lancashire, Leicestershire, Lincolnshire, Merseyside, Metropolitan, Norfolk, North Wales, North Yorkshire, Northamptonshire, Northumbria, Nottinghamshire, South Wales, South Yorkshire, Suffolk, Surrey, Sussex, Thames Valley, Warwickshire, West Midlands, West Yorkshire and Wiltshire)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Further forces will be moving to the new methodology in future releases. Further details can be found in a Methodological Report.</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</si>
  <si>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Due to this, data from GMP have been excluded from the table.													</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</si>
  <si>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</si>
  <si>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Numbers differ from those previously published due to Sussex Police revising their figures to exclude unbroken bottles. 	</t>
  </si>
  <si>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</si>
  <si>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Following the implementation of a new IT system in November 2022, Devon and Cornwall Police have been unable to supply data for the period, October 2022 to March 2023. Figures for Devon and Cornwall are not included in the National and Regional totals for the years ending March 2020 to March 2023.</t>
  </si>
  <si>
    <t>ONS, Crime in England and Wales: Other related tables, Table F3a, 20 July 2023 (accessed 11 October 2023).</t>
  </si>
  <si>
    <r>
      <t>Knife and sharp instument offences recorded by the police for selected offences</t>
    </r>
    <r>
      <rPr>
        <vertAlign val="superscript"/>
        <sz val="14"/>
        <color theme="0"/>
        <rFont val="National-LFSN Semibd"/>
        <family val="2"/>
      </rPr>
      <t xml:space="preserve"> 1,2,3</t>
    </r>
  </si>
  <si>
    <r>
      <t xml:space="preserve"> Total England and Wales</t>
    </r>
    <r>
      <rPr>
        <vertAlign val="superscript"/>
        <sz val="9"/>
        <rFont val="Open Sans"/>
        <family val="2"/>
      </rPr>
      <t>1</t>
    </r>
  </si>
  <si>
    <t>Aged           10 to 17</t>
  </si>
  <si>
    <t>Caution</t>
  </si>
  <si>
    <r>
      <t xml:space="preserve">Other disposal </t>
    </r>
    <r>
      <rPr>
        <vertAlign val="superscript"/>
        <sz val="9"/>
        <rFont val="Open Sans"/>
        <family val="2"/>
      </rPr>
      <t>4</t>
    </r>
  </si>
  <si>
    <t>community setnence</t>
  </si>
  <si>
    <t>sespended sentence</t>
  </si>
  <si>
    <t>TOTAL</t>
  </si>
  <si>
    <t>Q1 2013</t>
  </si>
  <si>
    <t>Q1 2020</t>
  </si>
  <si>
    <t>Q2 2022</t>
  </si>
  <si>
    <t>Q3 2022</t>
  </si>
  <si>
    <t>Q4 2022</t>
  </si>
  <si>
    <t>Q1 2023</t>
  </si>
  <si>
    <t>Notes: See appendix download</t>
  </si>
  <si>
    <t>https://www.gov.uk/government/statistics/knife-and-offensive-weapon-sentencing-statistics-october-to-december-2018</t>
  </si>
  <si>
    <t>From table 2a:</t>
  </si>
  <si>
    <t>TOTAL 2021</t>
  </si>
  <si>
    <t>Community Sentece</t>
  </si>
  <si>
    <t>Custody</t>
  </si>
  <si>
    <t>Juveneiles &lt;17</t>
  </si>
  <si>
    <t>Adult 18+</t>
  </si>
  <si>
    <t>% Share</t>
  </si>
  <si>
    <t>Juveneiles</t>
  </si>
  <si>
    <t>Adults</t>
  </si>
  <si>
    <t xml:space="preserve">Share of proven </t>
  </si>
  <si>
    <t>OFFENCES INVOLVING THE POSSESSION OF A KNIFE OR OFFENSIVE WEAPON</t>
  </si>
  <si>
    <t>Ministry of Justice, Knife and Offensive Weapon Sentencing Statistics: January to March 2023, 17 August 2023</t>
  </si>
  <si>
    <t>where does caution data come from? Because not in data tool and then other data set is year ending March?</t>
  </si>
  <si>
    <t>proceeded against at magistrates' courts, found guilty and sentenced at all courts, year ending December</t>
  </si>
  <si>
    <t>with the data tool, offfence 10D posession of article with blade or sharp point</t>
  </si>
  <si>
    <t>https://www.gov.uk/government/statistics/criminal-justice-system-statistics-quarterly-march-2016</t>
  </si>
  <si>
    <r>
      <t>Total sentenced</t>
    </r>
    <r>
      <rPr>
        <vertAlign val="superscript"/>
        <sz val="9"/>
        <color theme="1"/>
        <rFont val="Open Sans"/>
        <family val="2"/>
      </rPr>
      <t>(5)</t>
    </r>
  </si>
  <si>
    <r>
      <t>% of total proven offenders</t>
    </r>
    <r>
      <rPr>
        <vertAlign val="superscript"/>
        <sz val="9"/>
        <color theme="1"/>
        <rFont val="Open Sans"/>
        <family val="2"/>
      </rPr>
      <t>(6)</t>
    </r>
  </si>
  <si>
    <t>6 months up to 1 year</t>
  </si>
  <si>
    <t>Average custodial sentence length (months)</t>
  </si>
  <si>
    <t>7. Offence groups and offence types were revised using the Offence Group Classification published in 2022 to reflect offences accurately. Figures produced in previous publications are no longer comparable for offence trends. Tools produced in 2022 should be seen as the true source of information on prosecutions, convictions, sentencing and remand decisions rather than those published in earlier versions of CJSQ.</t>
  </si>
  <si>
    <t xml:space="preserve">Ministry of Justice, Knife and Offensive Weapon Sentencing Statistics: January to March 2023, 17 August 2023, </t>
  </si>
  <si>
    <r>
      <t>NUMBER OF DEFENDANTS PROCEEDED / SENTENCED FOR A POSSESSION OF A KNIFE</t>
    </r>
    <r>
      <rPr>
        <vertAlign val="superscript"/>
        <sz val="16"/>
        <color theme="0"/>
        <rFont val="National-LFSN Semibd"/>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</si>
</sst>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1" formatCode="_-* #,##0_-;\-* #,##0_-;_-* &quot;-&quot;_-;_-@_-"/>
    <numFmt numFmtId="44" formatCode="_-&quot;£&quot;* #,##0.00_-;\-&quot;£&quot;* #,##0.00_-;_-&quot;£&quot;* &quot;-&quot;??_-;_-@_-"/>
    <numFmt numFmtId="43" formatCode="_-* #,##0.00_-;\-* #,##0.00_-;_-* &quot;-&quot;??_-;_-@_-"/>
    <numFmt numFmtId="164" formatCode="0.0%"/>
    <numFmt numFmtId="165" formatCode="_-* #,##0_-;\-* #,##0_-;_-* &quot;-&quot;??_-;_-@_-"/>
    <numFmt numFmtId="166" formatCode="_-[$€-2]* #,##0.00_-;\-[$€-2]* #,##0.00_-;_-[$€-2]* &quot;-&quot;??_-"/>
    <numFmt numFmtId="167" formatCode="#,##0.00_ ;[Red]\-#,##0.00\ "/>
    <numFmt numFmtId="168" formatCode="General_)"/>
    <numFmt numFmtId="169" formatCode="_(* #,##0_);_(* \(#,##0\);_(* &quot;-&quot;_);_(@_)"/>
    <numFmt numFmtId="170" formatCode="_-* #,##0.0_-;\-* #,##0.0_-;_-* &quot;-&quot;??_-;_-@_-"/>
    <numFmt numFmtId="171" formatCode="_(* #,##0_);_(* \(#,##0\);_(* &quot;-&quot;??_);_(@_)"/>
    <numFmt numFmtId="172" formatCode="\+0.0%;\-0.0%"/>
    <numFmt numFmtId="173" formatCode="0_)"/>
    <numFmt numFmtId="174" formatCode="\+0%;\-0%;0%"/>
    <numFmt numFmtId="175" formatCode="0.0"/>
    <numFmt numFmtId="176" formatCode="\+0.0%"/>
    <numFmt numFmtId="177" formatCode="\+0;\-0"/>
    <numFmt numFmtId="178" formatCode="\+0%;\-0%"/>
    <numFmt numFmtId="179" formatCode="#,##0.0"/>
  </numFmts>
  <fonts count="1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8"/>
      <name val="Arial"/>
      <family val="2"/>
    </font>
    <font>
      <sz val="10"/>
      <name val="Arial"/>
      <family val="2"/>
    </font>
    <font>
      <b/>
      <sz val="12"/>
      <name val="Arial"/>
      <family val="2"/>
    </font>
    <font>
      <sz val="10"/>
      <name val="Arial"/>
      <family val="2"/>
    </font>
    <font>
      <sz val="12"/>
      <color indexed="8"/>
      <name val="Arial"/>
      <family val="2"/>
    </font>
    <font>
      <u/>
      <sz val="12"/>
      <color indexed="12"/>
      <name val="Arial"/>
      <family val="2"/>
    </font>
    <font>
      <sz val="12"/>
      <color theme="1"/>
      <name val="Arial"/>
      <family val="2"/>
    </font>
    <font>
      <u/>
      <sz val="10"/>
      <color indexed="12"/>
      <name val="Arial"/>
      <family val="2"/>
    </font>
    <font>
      <sz val="10"/>
      <name val="Helvetica"/>
    </font>
    <font>
      <sz val="10"/>
      <name val="Arial"/>
      <family val="2"/>
    </font>
    <font>
      <sz val="8"/>
      <name val="Arial"/>
      <family val="2"/>
    </font>
    <font>
      <sz val="8"/>
      <color indexed="9"/>
      <name val="Arial"/>
      <family val="2"/>
    </font>
    <font>
      <u/>
      <sz val="8"/>
      <color indexed="12"/>
      <name val="Arial"/>
      <family val="2"/>
    </font>
    <font>
      <u/>
      <sz val="20"/>
      <name val="Arial"/>
      <family val="2"/>
    </font>
    <font>
      <b/>
      <sz val="8"/>
      <color indexed="9"/>
      <name val="Arial"/>
      <family val="2"/>
    </font>
    <font>
      <b/>
      <sz val="8"/>
      <color indexed="18"/>
      <name val="Arial"/>
      <family val="2"/>
    </font>
    <font>
      <b/>
      <sz val="12"/>
      <name val="Arial"/>
      <family val="2"/>
    </font>
    <font>
      <sz val="8"/>
      <color indexed="18"/>
      <name val="Arial"/>
      <family val="2"/>
    </font>
    <font>
      <u/>
      <sz val="10"/>
      <color theme="10"/>
      <name val="Arial"/>
      <family val="2"/>
    </font>
    <font>
      <u/>
      <sz val="12"/>
      <color theme="10"/>
      <name val="Arial"/>
      <family val="2"/>
    </font>
    <font>
      <u/>
      <sz val="10"/>
      <color theme="10"/>
      <name val="Arial"/>
      <family val="2"/>
    </font>
    <font>
      <sz val="11"/>
      <color indexed="8"/>
      <name val="Calibri"/>
      <family val="2"/>
    </font>
    <font>
      <u/>
      <sz val="8"/>
      <color indexed="12"/>
      <name val="Arial"/>
      <family val="2"/>
    </font>
    <font>
      <sz val="8"/>
      <color indexed="9"/>
      <name val="Arial"/>
      <family val="2"/>
    </font>
    <font>
      <u/>
      <sz val="20"/>
      <name val="Arial"/>
      <family val="2"/>
    </font>
    <font>
      <b/>
      <sz val="8"/>
      <color indexed="9"/>
      <name val="Arial"/>
      <family val="2"/>
    </font>
    <font>
      <b/>
      <sz val="8"/>
      <color indexed="18"/>
      <name val="Arial"/>
      <family val="2"/>
    </font>
    <font>
      <sz val="8"/>
      <color indexed="18"/>
      <name val="Arial"/>
      <family val="2"/>
    </font>
    <font>
      <b/>
      <sz val="12"/>
      <color indexed="8"/>
      <name val="Arial"/>
      <family val="2"/>
    </font>
    <font>
      <u/>
      <sz val="11"/>
      <color theme="10"/>
      <name val="Calibri"/>
      <family val="2"/>
    </font>
    <font>
      <b/>
      <sz val="10"/>
      <name val="Frutiger LT Std 45 Light"/>
      <family val="2"/>
    </font>
    <font>
      <sz val="10"/>
      <name val="Frutiger LT Std 45 Light"/>
      <family val="2"/>
    </font>
    <font>
      <sz val="9"/>
      <name val="Open Sans"/>
      <family val="2"/>
    </font>
    <font>
      <b/>
      <sz val="10"/>
      <name val="Open Sans"/>
      <family val="2"/>
    </font>
    <font>
      <b/>
      <sz val="9"/>
      <name val="Open Sans"/>
      <family val="2"/>
    </font>
    <font>
      <sz val="10"/>
      <color indexed="8"/>
      <name val="Open Sans"/>
      <family val="2"/>
    </font>
    <font>
      <sz val="10"/>
      <name val="Open Sans"/>
      <family val="2"/>
    </font>
    <font>
      <sz val="9"/>
      <color theme="1"/>
      <name val="Open Sans"/>
      <family val="2"/>
    </font>
    <font>
      <b/>
      <sz val="10"/>
      <color indexed="8"/>
      <name val="Open Sans"/>
      <family val="2"/>
    </font>
    <font>
      <b/>
      <sz val="11"/>
      <name val="Open Sans"/>
      <family val="2"/>
    </font>
    <font>
      <sz val="8"/>
      <name val="Open Sans"/>
      <family val="2"/>
    </font>
    <font>
      <sz val="12"/>
      <color indexed="8"/>
      <name val="Foundry Form Sans"/>
      <family val="2"/>
    </font>
    <font>
      <sz val="12"/>
      <color indexed="9"/>
      <name val="Foundry Form Sans"/>
      <family val="2"/>
    </font>
    <font>
      <sz val="12"/>
      <color indexed="20"/>
      <name val="Foundry Form Sans"/>
      <family val="2"/>
    </font>
    <font>
      <b/>
      <sz val="12"/>
      <color indexed="52"/>
      <name val="Foundry Form Sans"/>
      <family val="2"/>
    </font>
    <font>
      <b/>
      <sz val="12"/>
      <color indexed="9"/>
      <name val="Foundry Form Sans"/>
      <family val="2"/>
    </font>
    <font>
      <i/>
      <sz val="12"/>
      <color indexed="23"/>
      <name val="Foundry Form Sans"/>
      <family val="2"/>
    </font>
    <font>
      <sz val="12"/>
      <color indexed="17"/>
      <name val="Foundry Form Sans"/>
      <family val="2"/>
    </font>
    <font>
      <b/>
      <sz val="15"/>
      <color indexed="62"/>
      <name val="Foundry Form Sans"/>
      <family val="2"/>
    </font>
    <font>
      <b/>
      <sz val="13"/>
      <color indexed="62"/>
      <name val="Foundry Form Sans"/>
      <family val="2"/>
    </font>
    <font>
      <b/>
      <sz val="11"/>
      <color indexed="62"/>
      <name val="Foundry Form Sans"/>
      <family val="2"/>
    </font>
    <font>
      <sz val="12"/>
      <color indexed="62"/>
      <name val="Foundry Form Sans"/>
      <family val="2"/>
    </font>
    <font>
      <sz val="12"/>
      <color indexed="52"/>
      <name val="Foundry Form Sans"/>
      <family val="2"/>
    </font>
    <font>
      <sz val="12"/>
      <color indexed="60"/>
      <name val="Foundry Form Sans"/>
      <family val="2"/>
    </font>
    <font>
      <b/>
      <sz val="12"/>
      <color indexed="63"/>
      <name val="Foundry Form Sans"/>
      <family val="2"/>
    </font>
    <font>
      <b/>
      <sz val="18"/>
      <color indexed="62"/>
      <name val="Cambria"/>
      <family val="2"/>
    </font>
    <font>
      <b/>
      <sz val="12"/>
      <color indexed="8"/>
      <name val="Foundry Form Sans"/>
      <family val="2"/>
    </font>
    <font>
      <sz val="12"/>
      <color indexed="10"/>
      <name val="Foundry Form Sans"/>
      <family val="2"/>
    </font>
    <font>
      <sz val="9"/>
      <color theme="0"/>
      <name val="Open Sans"/>
      <family val="2"/>
    </font>
    <font>
      <b/>
      <sz val="9"/>
      <color theme="0"/>
      <name val="Open Sans"/>
      <family val="2"/>
    </font>
    <font>
      <sz val="10"/>
      <color theme="0"/>
      <name val="Open Sans"/>
      <family val="2"/>
    </font>
    <font>
      <vertAlign val="superscript"/>
      <sz val="10"/>
      <name val="Open Sans"/>
      <family val="2"/>
    </font>
    <font>
      <b/>
      <sz val="10"/>
      <color theme="0"/>
      <name val="Open Sans"/>
      <family val="2"/>
    </font>
    <font>
      <sz val="12"/>
      <color theme="0"/>
      <name val="Open Sans"/>
      <family val="2"/>
    </font>
    <font>
      <sz val="14"/>
      <color theme="0"/>
      <name val="Frutiger LT Std 45 Light"/>
      <family val="2"/>
    </font>
    <font>
      <b/>
      <sz val="12"/>
      <name val="Open Sans"/>
      <family val="2"/>
    </font>
    <font>
      <b/>
      <sz val="12"/>
      <color theme="0"/>
      <name val="Open Sans"/>
      <family val="2"/>
    </font>
    <font>
      <sz val="11"/>
      <color theme="0"/>
      <name val="Open Sans"/>
      <family val="2"/>
    </font>
    <font>
      <b/>
      <sz val="14"/>
      <name val="Open Sans"/>
      <family val="2"/>
    </font>
    <font>
      <sz val="10"/>
      <color theme="1"/>
      <name val="Open Sans"/>
      <family val="2"/>
    </font>
    <font>
      <sz val="10"/>
      <name val="Arial"/>
      <family val="2"/>
    </font>
    <font>
      <sz val="10"/>
      <name val="Courier"/>
      <family val="3"/>
    </font>
    <font>
      <sz val="9"/>
      <color indexed="8"/>
      <name val="Open Sans"/>
      <family val="2"/>
    </font>
    <font>
      <u/>
      <sz val="11"/>
      <color theme="10"/>
      <name val="Open Sans"/>
      <family val="2"/>
    </font>
    <font>
      <sz val="8"/>
      <color indexed="23"/>
      <name val="Open Sans"/>
      <family val="2"/>
    </font>
    <font>
      <b/>
      <sz val="9"/>
      <color indexed="8"/>
      <name val="Open Sans"/>
      <family val="2"/>
    </font>
    <font>
      <sz val="9"/>
      <color rgb="FF000000"/>
      <name val="Open Sans"/>
      <family val="2"/>
    </font>
    <font>
      <i/>
      <sz val="9"/>
      <name val="Open Sans"/>
      <family val="2"/>
    </font>
    <font>
      <b/>
      <sz val="9"/>
      <color rgb="FF000000"/>
      <name val="Open Sans"/>
      <family val="2"/>
    </font>
    <font>
      <i/>
      <sz val="9"/>
      <color rgb="FF000000"/>
      <name val="Open Sans"/>
      <family val="2"/>
    </font>
    <font>
      <b/>
      <sz val="11"/>
      <color rgb="FFFFFFFF"/>
      <name val="Open Sans"/>
      <family val="2"/>
    </font>
    <font>
      <sz val="14"/>
      <color theme="0"/>
      <name val="National-LFSN Semibd"/>
      <family val="2"/>
    </font>
    <font>
      <sz val="15"/>
      <color theme="0"/>
      <name val="National-LFSN Semibd"/>
      <family val="2"/>
    </font>
    <font>
      <sz val="11"/>
      <color theme="0"/>
      <name val="National-LFSN Book"/>
      <family val="2"/>
    </font>
    <font>
      <sz val="12"/>
      <color theme="0"/>
      <name val="National-LFSN Book"/>
      <family val="2"/>
    </font>
    <font>
      <vertAlign val="superscript"/>
      <sz val="15"/>
      <color theme="0"/>
      <name val="National-LFSN Semibd"/>
      <family val="2"/>
    </font>
    <font>
      <vertAlign val="superscript"/>
      <sz val="14"/>
      <color theme="0"/>
      <name val="National-LFSN Semibd"/>
      <family val="2"/>
    </font>
    <font>
      <vertAlign val="superscript"/>
      <sz val="9"/>
      <name val="Open Sans"/>
      <family val="2"/>
    </font>
    <font>
      <sz val="8"/>
      <color theme="1"/>
      <name val="Open Sans"/>
      <family val="2"/>
    </font>
    <font>
      <b/>
      <sz val="9"/>
      <color theme="1"/>
      <name val="Open Sans"/>
      <family val="2"/>
    </font>
    <font>
      <vertAlign val="superscript"/>
      <sz val="11"/>
      <color theme="0"/>
      <name val="National-LFSN Book"/>
      <family val="2"/>
    </font>
    <font>
      <u/>
      <sz val="9"/>
      <color theme="10"/>
      <name val="Open Sans"/>
      <family val="2"/>
    </font>
    <font>
      <sz val="9"/>
      <color rgb="FF36845B"/>
      <name val="Open Sans"/>
      <family val="2"/>
    </font>
    <font>
      <sz val="9"/>
      <color theme="4"/>
      <name val="Open Sans"/>
      <family val="2"/>
    </font>
    <font>
      <sz val="10"/>
      <color theme="1" tint="0.249977111117893"/>
      <name val="Open Sans"/>
      <family val="2"/>
    </font>
    <font>
      <sz val="10"/>
      <color theme="4"/>
      <name val="Open Sans"/>
      <family val="2"/>
    </font>
    <font>
      <sz val="9"/>
      <color indexed="23"/>
      <name val="Open Sans"/>
      <family val="2"/>
    </font>
    <font>
      <vertAlign val="superscript"/>
      <sz val="9"/>
      <color theme="1"/>
      <name val="Open Sans"/>
      <family val="2"/>
    </font>
    <font>
      <i/>
      <sz val="9"/>
      <color theme="1"/>
      <name val="Open Sans"/>
      <family val="2"/>
    </font>
    <font>
      <b/>
      <sz val="9"/>
      <color theme="4"/>
      <name val="Open Sans"/>
      <family val="2"/>
    </font>
    <font>
      <sz val="9"/>
      <name val="Arial"/>
      <family val="2"/>
    </font>
    <font>
      <sz val="12"/>
      <color theme="0"/>
      <name val="National-LFSN Semibd"/>
      <family val="2"/>
    </font>
    <font>
      <vertAlign val="superscript"/>
      <sz val="12"/>
      <color theme="0"/>
      <name val="National-LFSN Semibd"/>
      <family val="2"/>
    </font>
    <font>
      <sz val="10"/>
      <color rgb="FF000000"/>
      <name val="Arial"/>
      <family val="2"/>
    </font>
    <font>
      <sz val="8"/>
      <color rgb="FF000000"/>
      <name val="Arial"/>
      <family val="2"/>
    </font>
    <font>
      <vertAlign val="superscript"/>
      <sz val="8"/>
      <color rgb="FF000000"/>
      <name val="Arial"/>
      <family val="2"/>
    </font>
    <font>
      <b/>
      <vertAlign val="superscript"/>
      <sz val="9"/>
      <name val="Open Sans"/>
      <family val="2"/>
    </font>
    <font>
      <b/>
      <sz val="10"/>
      <color rgb="FF000000"/>
      <name val="Arial"/>
      <family val="2"/>
    </font>
    <font>
      <sz val="11"/>
      <color rgb="FF000000"/>
      <name val="Calibri"/>
      <family val="2"/>
    </font>
    <font>
      <vertAlign val="superscript"/>
      <sz val="12"/>
      <color theme="0"/>
      <name val="National-LFSN Book"/>
      <family val="2"/>
    </font>
    <font>
      <sz val="10"/>
      <color rgb="FF3684C6"/>
      <name val="Open Sans"/>
      <family val="2"/>
    </font>
    <font>
      <u/>
      <sz val="9"/>
      <color rgb="FF3684C6"/>
      <name val="Open Sans"/>
      <family val="2"/>
    </font>
    <font>
      <sz val="9"/>
      <color rgb="FF3684C6"/>
      <name val="Open Sans"/>
      <family val="2"/>
    </font>
    <font>
      <sz val="8"/>
      <color rgb="FF3684C6"/>
      <name val="Open Sans"/>
      <family val="2"/>
    </font>
    <font>
      <b/>
      <sz val="9"/>
      <color rgb="FF3684C6"/>
      <name val="Open Sans"/>
      <family val="2"/>
    </font>
    <font>
      <u/>
      <sz val="10"/>
      <color rgb="FF3684C6"/>
      <name val="Arial"/>
      <family val="2"/>
    </font>
    <font>
      <sz val="10"/>
      <color rgb="FF3684C6"/>
      <name val="Frutiger LT Std 45 Light"/>
      <family val="2"/>
    </font>
    <font>
      <u/>
      <sz val="9"/>
      <color rgb="FF3684C6"/>
      <name val="Arial"/>
      <family val="2"/>
    </font>
    <font>
      <sz val="10"/>
      <color rgb="FF3684C6"/>
      <name val="Arial"/>
      <family val="2"/>
    </font>
    <font>
      <b/>
      <vertAlign val="superscript"/>
      <sz val="9"/>
      <color theme="1"/>
      <name val="Open Sans"/>
      <family val="2"/>
    </font>
    <font>
      <b/>
      <sz val="11"/>
      <color theme="1"/>
      <name val="Calibri"/>
      <family val="2"/>
      <scheme val="minor"/>
    </font>
    <font>
      <sz val="11"/>
      <color theme="0"/>
      <name val="Calibri"/>
      <family val="2"/>
      <scheme val="minor"/>
    </font>
    <font>
      <sz val="8"/>
      <name val="Arial"/>
      <family val="2"/>
    </font>
    <font>
      <u/>
      <sz val="11"/>
      <color theme="10"/>
      <name val="Calibri"/>
      <family val="2"/>
      <scheme val="minor"/>
    </font>
    <font>
      <sz val="8"/>
      <color rgb="FF0070C0"/>
      <name val="Open Sans"/>
      <family val="2"/>
    </font>
    <font>
      <i/>
      <sz val="11"/>
      <color theme="1"/>
      <name val="Calibri"/>
      <family val="2"/>
      <scheme val="minor"/>
    </font>
    <font>
      <i/>
      <vertAlign val="superscript"/>
      <sz val="9"/>
      <color theme="1"/>
      <name val="Open Sans"/>
      <family val="2"/>
    </font>
    <font>
      <b/>
      <sz val="10"/>
      <color theme="1"/>
      <name val="Open Sans"/>
      <family val="2"/>
    </font>
    <font>
      <vertAlign val="superscript"/>
      <sz val="10"/>
      <color indexed="8"/>
      <name val="Open Sans"/>
      <family val="2"/>
    </font>
    <font>
      <vertAlign val="superscript"/>
      <sz val="10"/>
      <color theme="1"/>
      <name val="Open Sans"/>
      <family val="2"/>
    </font>
    <font>
      <u/>
      <sz val="10"/>
      <color theme="10"/>
      <name val="Open Sans"/>
      <family val="2"/>
    </font>
    <font>
      <b/>
      <sz val="11"/>
      <color theme="0"/>
      <name val="Open Sans"/>
      <family val="2"/>
    </font>
    <font>
      <b/>
      <sz val="16"/>
      <color theme="0"/>
      <name val="Open Sans"/>
      <family val="2"/>
    </font>
    <font>
      <b/>
      <sz val="8"/>
      <color rgb="FF000000"/>
      <name val="Open Sans"/>
      <family val="2"/>
    </font>
    <font>
      <b/>
      <sz val="15"/>
      <color theme="4"/>
      <name val="National-LFSN Semibd"/>
      <family val="2"/>
    </font>
    <font>
      <vertAlign val="superscript"/>
      <sz val="8"/>
      <name val="Open Sans"/>
      <family val="2"/>
    </font>
    <font>
      <sz val="14"/>
      <color theme="4"/>
      <name val="National-LFSN Semibd"/>
      <family val="2"/>
    </font>
    <font>
      <sz val="12"/>
      <color theme="4"/>
      <name val="National-LFSN Book"/>
      <family val="2"/>
    </font>
    <font>
      <b/>
      <sz val="14"/>
      <color theme="4"/>
      <name val="National-LFSN Semibd"/>
      <family val="2"/>
    </font>
    <font>
      <sz val="16"/>
      <color theme="0"/>
      <name val="National-LFSN Semibd"/>
      <family val="2"/>
    </font>
    <font>
      <vertAlign val="superscript"/>
      <sz val="16"/>
      <color theme="0"/>
      <name val="National-LFSN Semibd"/>
      <family val="2"/>
    </font>
    <font>
      <sz val="13"/>
      <color theme="0"/>
      <name val="National-LFSN Book"/>
      <family val="2"/>
    </font>
    <font>
      <b/>
      <sz val="10.5"/>
      <color rgb="FF000000"/>
      <name val="Open Sans"/>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
      <patternFill patternType="solid">
        <fgColor theme="0"/>
        <bgColor indexed="64"/>
      </patternFill>
    </fill>
    <fill>
      <patternFill patternType="solid">
        <fgColor indexed="16"/>
      </patternFill>
    </fill>
    <fill>
      <patternFill patternType="solid">
        <fgColor indexed="17"/>
      </patternFill>
    </fill>
    <fill>
      <patternFill patternType="solid">
        <fgColor indexed="43"/>
      </patternFill>
    </fill>
    <fill>
      <patternFill patternType="solid">
        <fgColor indexed="48"/>
      </patternFill>
    </fill>
    <fill>
      <patternFill patternType="solid"/>
    </fill>
    <fill>
      <patternFill patternType="solid">
        <fgColor indexed="18"/>
      </patternFill>
    </fill>
    <fill>
      <patternFill patternType="solid">
        <fgColor indexed="65"/>
        <bgColor indexed="64"/>
      </patternFill>
    </fill>
    <fill>
      <patternFill patternType="solid">
        <fgColor theme="0" tint="-4.9989318521683403E-2"/>
        <bgColor indexed="64"/>
      </patternFill>
    </fill>
    <fill>
      <patternFill patternType="solid">
        <fgColor indexed="22"/>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2"/>
      </patternFill>
    </fill>
    <fill>
      <patternFill patternType="solid">
        <fgColor indexed="9"/>
      </patternFill>
    </fill>
    <fill>
      <patternFill patternType="solid">
        <fgColor indexed="55"/>
      </patternFill>
    </fill>
    <fill>
      <patternFill patternType="solid">
        <fgColor theme="4"/>
        <bgColor indexed="64"/>
      </patternFill>
    </fill>
    <fill>
      <patternFill patternType="solid">
        <fgColor theme="2"/>
        <bgColor indexed="64"/>
      </patternFill>
    </fill>
    <fill>
      <patternFill patternType="solid">
        <fgColor rgb="FFFFFFFF"/>
        <bgColor rgb="FFFFFFFF"/>
      </patternFill>
    </fill>
    <fill>
      <patternFill patternType="solid">
        <fgColor theme="2"/>
        <bgColor rgb="FFFFFFFF"/>
      </patternFill>
    </fill>
    <fill>
      <patternFill patternType="solid">
        <fgColor theme="0"/>
        <bgColor rgb="FFFFFFFF"/>
      </patternFill>
    </fill>
    <fill>
      <patternFill patternType="solid">
        <fgColor rgb="FFF0EEED"/>
        <bgColor rgb="FF000000"/>
      </patternFill>
    </fill>
    <fill>
      <patternFill patternType="solid">
        <fgColor rgb="FFFFFF00"/>
        <bgColor indexed="64"/>
      </patternFill>
    </fill>
    <fill>
      <patternFill patternType="solid">
        <fgColor theme="5"/>
        <bgColor indexed="64"/>
      </patternFill>
    </fill>
    <fill>
      <patternFill patternType="solid">
        <fgColor theme="0" tint="-0.14999847407452621"/>
        <bgColor indexed="64"/>
      </patternFill>
    </fill>
  </fills>
  <borders count="14">
    <border>
      <left/>
      <right/>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mediumDashed">
        <color theme="4"/>
      </bottom>
      <diagonal/>
    </border>
    <border>
      <left/>
      <right/>
      <top style="mediumDashed">
        <color theme="4"/>
      </top>
      <bottom/>
      <diagonal/>
    </border>
    <border>
      <left/>
      <right/>
      <top/>
      <bottom style="thin">
        <color theme="4"/>
      </bottom>
      <diagonal/>
    </border>
    <border>
      <left/>
      <right/>
      <top/>
      <bottom style="dotted">
        <color indexed="64"/>
      </bottom>
      <diagonal/>
    </border>
  </borders>
  <cellStyleXfs count="292">
    <xf numFmtId="0" fontId="0" fillId="0" borderId="0"/>
    <xf numFmtId="43" fontId="12" fillId="0" borderId="0" applyFont="0" applyFill="0" applyBorder="0" applyAlignment="0" applyProtection="0"/>
    <xf numFmtId="43" fontId="17" fillId="0" borderId="0" applyFont="0" applyFill="0" applyBorder="0" applyAlignment="0" applyProtection="0"/>
    <xf numFmtId="9" fontId="12" fillId="0" borderId="0" applyFont="0" applyFill="0" applyBorder="0" applyAlignment="0" applyProtection="0"/>
    <xf numFmtId="0" fontId="15" fillId="0" borderId="0"/>
    <xf numFmtId="43" fontId="15" fillId="0" borderId="0" applyFont="0" applyFill="0" applyBorder="0" applyAlignment="0" applyProtection="0"/>
    <xf numFmtId="9" fontId="15" fillId="0" borderId="0" applyFont="0" applyFill="0" applyBorder="0" applyAlignment="0" applyProtection="0"/>
    <xf numFmtId="0" fontId="18" fillId="0" borderId="0"/>
    <xf numFmtId="0" fontId="19" fillId="0" borderId="0" applyNumberFormat="0" applyFill="0" applyBorder="0" applyAlignment="0" applyProtection="0">
      <alignment vertical="top"/>
      <protection locked="0"/>
    </xf>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8" fillId="0" borderId="0"/>
    <xf numFmtId="0" fontId="15" fillId="0" borderId="0"/>
    <xf numFmtId="0" fontId="18" fillId="12" borderId="1" applyNumberFormat="0" applyFont="0" applyAlignment="0" applyProtection="0"/>
    <xf numFmtId="0" fontId="22" fillId="0" borderId="0"/>
    <xf numFmtId="0" fontId="21" fillId="0" borderId="0" applyNumberFormat="0" applyFill="0" applyBorder="0" applyAlignment="0" applyProtection="0">
      <alignment vertical="top"/>
      <protection locked="0"/>
    </xf>
    <xf numFmtId="0" fontId="12" fillId="0" borderId="0"/>
    <xf numFmtId="43" fontId="12" fillId="0" borderId="0" applyFont="0" applyFill="0" applyBorder="0" applyAlignment="0" applyProtection="0"/>
    <xf numFmtId="9" fontId="12" fillId="0" borderId="0" applyFont="0" applyFill="0" applyBorder="0" applyAlignment="0" applyProtection="0"/>
    <xf numFmtId="0" fontId="12" fillId="0" borderId="0"/>
    <xf numFmtId="9" fontId="23" fillId="0" borderId="0" applyFont="0" applyFill="0" applyBorder="0" applyAlignment="0" applyProtection="0"/>
    <xf numFmtId="166" fontId="23" fillId="0" borderId="0" applyFont="0" applyFill="0" applyBorder="0" applyAlignment="0" applyProtection="0"/>
    <xf numFmtId="0" fontId="24" fillId="0" borderId="0">
      <alignment horizontal="left"/>
    </xf>
    <xf numFmtId="4" fontId="25" fillId="14" borderId="0"/>
    <xf numFmtId="4" fontId="25" fillId="15" borderId="0"/>
    <xf numFmtId="4" fontId="24" fillId="16" borderId="0"/>
    <xf numFmtId="0" fontId="25" fillId="17" borderId="0">
      <alignment horizontal="left"/>
    </xf>
    <xf numFmtId="0" fontId="26" fillId="18" borderId="0"/>
    <xf numFmtId="0" fontId="27" fillId="18" borderId="0"/>
    <xf numFmtId="167" fontId="24" fillId="0" borderId="0">
      <alignment horizontal="right"/>
    </xf>
    <xf numFmtId="0" fontId="28" fillId="19" borderId="0">
      <alignment horizontal="left"/>
    </xf>
    <xf numFmtId="0" fontId="28" fillId="17" borderId="0">
      <alignment horizontal="left"/>
    </xf>
    <xf numFmtId="0" fontId="29" fillId="0" borderId="0">
      <alignment horizontal="left"/>
    </xf>
    <xf numFmtId="0" fontId="24" fillId="0" borderId="0">
      <alignment horizontal="left"/>
    </xf>
    <xf numFmtId="0" fontId="30" fillId="0" borderId="0"/>
    <xf numFmtId="0" fontId="31" fillId="0" borderId="0">
      <alignment horizontal="left"/>
    </xf>
    <xf numFmtId="0" fontId="29" fillId="0" borderId="0"/>
    <xf numFmtId="0" fontId="29" fillId="0" borderId="0"/>
    <xf numFmtId="0" fontId="23" fillId="0" borderId="0"/>
    <xf numFmtId="43" fontId="18" fillId="0" borderId="0" applyFont="0" applyFill="0" applyBorder="0" applyAlignment="0" applyProtection="0"/>
    <xf numFmtId="43" fontId="20" fillId="0" borderId="0" applyFont="0" applyFill="0" applyBorder="0" applyAlignment="0" applyProtection="0"/>
    <xf numFmtId="0" fontId="21"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12" fillId="0" borderId="0"/>
    <xf numFmtId="0" fontId="20" fillId="0" borderId="0"/>
    <xf numFmtId="0" fontId="20" fillId="0" borderId="0"/>
    <xf numFmtId="0" fontId="12" fillId="0" borderId="0"/>
    <xf numFmtId="0" fontId="12" fillId="0" borderId="0"/>
    <xf numFmtId="0" fontId="11" fillId="0" borderId="0"/>
    <xf numFmtId="0" fontId="34" fillId="0" borderId="0" applyNumberFormat="0" applyFill="0" applyBorder="0" applyAlignment="0" applyProtection="0"/>
    <xf numFmtId="43" fontId="35" fillId="0" borderId="0" applyFont="0" applyFill="0" applyBorder="0" applyAlignment="0" applyProtection="0"/>
    <xf numFmtId="9" fontId="35" fillId="0" borderId="0" applyFont="0" applyFill="0" applyBorder="0" applyAlignment="0" applyProtection="0"/>
    <xf numFmtId="9" fontId="18"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13" fillId="0" borderId="0">
      <alignment horizontal="left"/>
    </xf>
    <xf numFmtId="4" fontId="37" fillId="14" borderId="0"/>
    <xf numFmtId="4" fontId="37" fillId="15" borderId="0"/>
    <xf numFmtId="4" fontId="13" fillId="16" borderId="0"/>
    <xf numFmtId="0" fontId="37" fillId="17" borderId="0">
      <alignment horizontal="left"/>
    </xf>
    <xf numFmtId="0" fontId="36" fillId="20" borderId="0"/>
    <xf numFmtId="0" fontId="38" fillId="20" borderId="0"/>
    <xf numFmtId="167" fontId="13" fillId="0" borderId="0">
      <alignment horizontal="right"/>
    </xf>
    <xf numFmtId="0" fontId="39" fillId="19" borderId="0">
      <alignment horizontal="left"/>
    </xf>
    <xf numFmtId="0" fontId="39" fillId="17" borderId="0">
      <alignment horizontal="left"/>
    </xf>
    <xf numFmtId="0" fontId="40" fillId="0" borderId="0">
      <alignment horizontal="left"/>
    </xf>
    <xf numFmtId="0" fontId="13" fillId="0" borderId="0">
      <alignment horizontal="left"/>
    </xf>
    <xf numFmtId="0" fontId="16" fillId="0" borderId="0"/>
    <xf numFmtId="0" fontId="41" fillId="0" borderId="0">
      <alignment horizontal="left"/>
    </xf>
    <xf numFmtId="0" fontId="40" fillId="0" borderId="0"/>
    <xf numFmtId="0" fontId="40" fillId="0" borderId="0"/>
    <xf numFmtId="0" fontId="12" fillId="0" borderId="0"/>
    <xf numFmtId="0" fontId="43" fillId="0" borderId="0" applyNumberFormat="0" applyFill="0" applyBorder="0" applyAlignment="0" applyProtection="0">
      <alignment vertical="top"/>
      <protection locked="0"/>
    </xf>
    <xf numFmtId="0" fontId="12" fillId="0" borderId="0"/>
    <xf numFmtId="0" fontId="10" fillId="0" borderId="0"/>
    <xf numFmtId="0" fontId="10" fillId="0" borderId="0"/>
    <xf numFmtId="0" fontId="10" fillId="0" borderId="0"/>
    <xf numFmtId="0" fontId="10" fillId="0" borderId="0"/>
    <xf numFmtId="0" fontId="10"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9" fontId="10" fillId="0" borderId="0" applyFont="0" applyFill="0" applyBorder="0" applyAlignment="0" applyProtection="0"/>
    <xf numFmtId="9" fontId="18" fillId="0" borderId="0" applyFont="0" applyFill="0" applyBorder="0" applyAlignment="0" applyProtection="0"/>
    <xf numFmtId="9" fontId="20" fillId="0" borderId="0" applyFont="0" applyFill="0" applyBorder="0" applyAlignment="0" applyProtection="0"/>
    <xf numFmtId="0" fontId="12" fillId="0" borderId="0"/>
    <xf numFmtId="168" fontId="42" fillId="0" borderId="0"/>
    <xf numFmtId="43" fontId="20"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xf numFmtId="0" fontId="12" fillId="0" borderId="0"/>
    <xf numFmtId="0" fontId="12" fillId="0" borderId="0"/>
    <xf numFmtId="0" fontId="10" fillId="0" borderId="0"/>
    <xf numFmtId="43" fontId="12" fillId="0" borderId="0" applyFont="0" applyFill="0" applyBorder="0" applyAlignment="0" applyProtection="0"/>
    <xf numFmtId="43" fontId="18" fillId="0" borderId="0" applyFont="0" applyFill="0" applyBorder="0" applyAlignment="0" applyProtection="0"/>
    <xf numFmtId="0" fontId="43" fillId="0" borderId="0" applyNumberFormat="0" applyFill="0" applyBorder="0" applyAlignment="0" applyProtection="0">
      <alignment vertical="top"/>
      <protection locked="0"/>
    </xf>
    <xf numFmtId="43" fontId="12" fillId="0" borderId="0" applyFont="0" applyFill="0" applyBorder="0" applyAlignment="0" applyProtection="0"/>
    <xf numFmtId="0" fontId="12" fillId="0" borderId="0"/>
    <xf numFmtId="0" fontId="20" fillId="0" borderId="0"/>
    <xf numFmtId="0" fontId="20" fillId="0" borderId="0"/>
    <xf numFmtId="0" fontId="12" fillId="0" borderId="0"/>
    <xf numFmtId="0" fontId="20" fillId="0" borderId="0"/>
    <xf numFmtId="0" fontId="12" fillId="0" borderId="0"/>
    <xf numFmtId="0" fontId="10" fillId="0" borderId="0"/>
    <xf numFmtId="0" fontId="12" fillId="0" borderId="0"/>
    <xf numFmtId="0" fontId="10" fillId="0" borderId="0"/>
    <xf numFmtId="0" fontId="10" fillId="0" borderId="0"/>
    <xf numFmtId="0" fontId="10" fillId="0" borderId="0"/>
    <xf numFmtId="9" fontId="2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9" fillId="0" borderId="0"/>
    <xf numFmtId="43" fontId="9" fillId="0" borderId="0" applyFont="0" applyFill="0" applyBorder="0" applyAlignment="0" applyProtection="0"/>
    <xf numFmtId="43" fontId="12" fillId="0" borderId="0" applyFont="0" applyFill="0" applyBorder="0" applyAlignment="0" applyProtection="0"/>
    <xf numFmtId="43" fontId="18" fillId="0" borderId="0" applyFont="0" applyFill="0" applyBorder="0" applyAlignment="0" applyProtection="0"/>
    <xf numFmtId="43" fontId="20"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23"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43" fontId="12" fillId="0" borderId="0" applyFont="0" applyFill="0" applyBorder="0" applyAlignment="0" applyProtection="0"/>
    <xf numFmtId="43" fontId="18" fillId="0" borderId="0" applyFont="0" applyFill="0" applyBorder="0" applyAlignment="0" applyProtection="0"/>
    <xf numFmtId="43" fontId="20"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20"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32" fillId="0" borderId="0" applyNumberFormat="0" applyFill="0" applyBorder="0" applyAlignment="0" applyProtection="0"/>
    <xf numFmtId="0" fontId="55" fillId="7" borderId="0" applyNumberFormat="0" applyBorder="0" applyAlignment="0" applyProtection="0"/>
    <xf numFmtId="0" fontId="55" fillId="9" borderId="0" applyNumberFormat="0" applyBorder="0" applyAlignment="0" applyProtection="0"/>
    <xf numFmtId="0" fontId="55" fillId="12" borderId="0" applyNumberFormat="0" applyBorder="0" applyAlignment="0" applyProtection="0"/>
    <xf numFmtId="0" fontId="55" fillId="7" borderId="0" applyNumberFormat="0" applyBorder="0" applyAlignment="0" applyProtection="0"/>
    <xf numFmtId="0" fontId="55" fillId="6" borderId="0" applyNumberFormat="0" applyBorder="0" applyAlignment="0" applyProtection="0"/>
    <xf numFmtId="0" fontId="55" fillId="12" borderId="0" applyNumberFormat="0" applyBorder="0" applyAlignment="0" applyProtection="0"/>
    <xf numFmtId="0" fontId="55" fillId="22" borderId="0" applyNumberFormat="0" applyBorder="0" applyAlignment="0" applyProtection="0"/>
    <xf numFmtId="0" fontId="55" fillId="9" borderId="0" applyNumberFormat="0" applyBorder="0" applyAlignment="0" applyProtection="0"/>
    <xf numFmtId="0" fontId="55" fillId="16" borderId="0" applyNumberFormat="0" applyBorder="0" applyAlignment="0" applyProtection="0"/>
    <xf numFmtId="0" fontId="55" fillId="22" borderId="0" applyNumberFormat="0" applyBorder="0" applyAlignment="0" applyProtection="0"/>
    <xf numFmtId="0" fontId="55" fillId="8" borderId="0" applyNumberFormat="0" applyBorder="0" applyAlignment="0" applyProtection="0"/>
    <xf numFmtId="0" fontId="55" fillId="16" borderId="0" applyNumberFormat="0" applyBorder="0" applyAlignment="0" applyProtection="0"/>
    <xf numFmtId="0" fontId="56" fillId="23" borderId="0" applyNumberFormat="0" applyBorder="0" applyAlignment="0" applyProtection="0"/>
    <xf numFmtId="0" fontId="56" fillId="9" borderId="0" applyNumberFormat="0" applyBorder="0" applyAlignment="0" applyProtection="0"/>
    <xf numFmtId="0" fontId="56" fillId="16" borderId="0" applyNumberFormat="0" applyBorder="0" applyAlignment="0" applyProtection="0"/>
    <xf numFmtId="0" fontId="56" fillId="22" borderId="0" applyNumberFormat="0" applyBorder="0" applyAlignment="0" applyProtection="0"/>
    <xf numFmtId="0" fontId="56" fillId="23" borderId="0" applyNumberFormat="0" applyBorder="0" applyAlignment="0" applyProtection="0"/>
    <xf numFmtId="0" fontId="56" fillId="9" borderId="0" applyNumberFormat="0" applyBorder="0" applyAlignment="0" applyProtection="0"/>
    <xf numFmtId="0" fontId="56" fillId="23" borderId="0" applyNumberFormat="0" applyBorder="0" applyAlignment="0" applyProtection="0"/>
    <xf numFmtId="0" fontId="56" fillId="24" borderId="0" applyNumberFormat="0" applyBorder="0" applyAlignment="0" applyProtection="0"/>
    <xf numFmtId="0" fontId="56" fillId="25" borderId="0" applyNumberFormat="0" applyBorder="0" applyAlignment="0" applyProtection="0"/>
    <xf numFmtId="0" fontId="56" fillId="26" borderId="0" applyNumberFormat="0" applyBorder="0" applyAlignment="0" applyProtection="0"/>
    <xf numFmtId="0" fontId="56" fillId="23" borderId="0" applyNumberFormat="0" applyBorder="0" applyAlignment="0" applyProtection="0"/>
    <xf numFmtId="0" fontId="56" fillId="27" borderId="0" applyNumberFormat="0" applyBorder="0" applyAlignment="0" applyProtection="0"/>
    <xf numFmtId="0" fontId="57" fillId="3" borderId="0" applyNumberFormat="0" applyBorder="0" applyAlignment="0" applyProtection="0"/>
    <xf numFmtId="0" fontId="58" fillId="28" borderId="2" applyNumberFormat="0" applyAlignment="0" applyProtection="0"/>
    <xf numFmtId="0" fontId="59" fillId="29" borderId="3" applyNumberFormat="0" applyAlignment="0" applyProtection="0"/>
    <xf numFmtId="43"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60" fillId="0" borderId="0" applyNumberFormat="0" applyFill="0" applyBorder="0" applyAlignment="0" applyProtection="0"/>
    <xf numFmtId="0" fontId="61" fillId="4" borderId="0" applyNumberFormat="0" applyBorder="0" applyAlignment="0" applyProtection="0"/>
    <xf numFmtId="0" fontId="62" fillId="0" borderId="4" applyNumberFormat="0" applyFill="0" applyAlignment="0" applyProtection="0"/>
    <xf numFmtId="0" fontId="63" fillId="0" borderId="5" applyNumberFormat="0" applyFill="0" applyAlignment="0" applyProtection="0"/>
    <xf numFmtId="0" fontId="64" fillId="0" borderId="6" applyNumberFormat="0" applyFill="0" applyAlignment="0" applyProtection="0"/>
    <xf numFmtId="0" fontId="64" fillId="0" borderId="0" applyNumberFormat="0" applyFill="0" applyBorder="0" applyAlignment="0" applyProtection="0"/>
    <xf numFmtId="0" fontId="65" fillId="16" borderId="2" applyNumberFormat="0" applyAlignment="0" applyProtection="0"/>
    <xf numFmtId="0" fontId="66" fillId="0" borderId="7" applyNumberFormat="0" applyFill="0" applyAlignment="0" applyProtection="0"/>
    <xf numFmtId="0" fontId="67" fillId="16" borderId="0" applyNumberFormat="0" applyBorder="0" applyAlignment="0" applyProtection="0"/>
    <xf numFmtId="0" fontId="7" fillId="0" borderId="0"/>
    <xf numFmtId="0" fontId="12" fillId="12" borderId="1" applyNumberFormat="0" applyFont="0" applyAlignment="0" applyProtection="0"/>
    <xf numFmtId="0" fontId="68" fillId="28" borderId="8" applyNumberFormat="0" applyAlignment="0" applyProtection="0"/>
    <xf numFmtId="9" fontId="12" fillId="0" borderId="0" applyFont="0" applyFill="0" applyBorder="0" applyAlignment="0" applyProtection="0"/>
    <xf numFmtId="9" fontId="7" fillId="0" borderId="0" applyFont="0" applyFill="0" applyBorder="0" applyAlignment="0" applyProtection="0"/>
    <xf numFmtId="0" fontId="69" fillId="0" borderId="0" applyNumberFormat="0" applyFill="0" applyBorder="0" applyAlignment="0" applyProtection="0"/>
    <xf numFmtId="0" fontId="70" fillId="0" borderId="9" applyNumberFormat="0" applyFill="0" applyAlignment="0" applyProtection="0"/>
    <xf numFmtId="0" fontId="71" fillId="0" borderId="0" applyNumberForma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0" fontId="5" fillId="0" borderId="0"/>
    <xf numFmtId="43" fontId="5" fillId="0" borderId="0" applyFont="0" applyFill="0" applyBorder="0" applyAlignment="0" applyProtection="0"/>
    <xf numFmtId="43" fontId="12" fillId="0" borderId="0" applyFont="0" applyFill="0" applyBorder="0" applyAlignment="0" applyProtection="0"/>
    <xf numFmtId="43" fontId="18" fillId="0" borderId="0" applyFont="0" applyFill="0" applyBorder="0" applyAlignment="0" applyProtection="0"/>
    <xf numFmtId="43" fontId="20"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0" fontId="26" fillId="20" borderId="0"/>
    <xf numFmtId="0" fontId="27" fillId="20" borderId="0"/>
    <xf numFmtId="0" fontId="84"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3" fontId="3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173" fontId="85" fillId="0" borderId="0"/>
    <xf numFmtId="0" fontId="122" fillId="0" borderId="0"/>
    <xf numFmtId="0" fontId="117" fillId="0" borderId="0" applyNumberFormat="0" applyBorder="0" applyProtection="0"/>
    <xf numFmtId="0" fontId="3" fillId="0" borderId="0"/>
    <xf numFmtId="0" fontId="137" fillId="0" borderId="0" applyNumberFormat="0" applyFill="0" applyBorder="0" applyAlignment="0" applyProtection="0"/>
    <xf numFmtId="43" fontId="20" fillId="0" borderId="0" applyFont="0" applyFill="0" applyBorder="0" applyAlignment="0" applyProtection="0"/>
    <xf numFmtId="0" fontId="2" fillId="0" borderId="0"/>
    <xf numFmtId="9" fontId="51" fillId="0" borderId="0" applyFont="0" applyFill="0" applyBorder="0" applyAlignment="0" applyProtection="0"/>
    <xf numFmtId="0" fontId="32" fillId="0" borderId="0" applyNumberFormat="0" applyFill="0" applyBorder="0" applyAlignment="0" applyProtection="0"/>
    <xf numFmtId="0" fontId="51" fillId="0" borderId="0"/>
    <xf numFmtId="43" fontId="51" fillId="0" borderId="0" applyFont="0" applyFill="0" applyBorder="0" applyAlignment="0" applyProtection="0"/>
    <xf numFmtId="0" fontId="122" fillId="0" borderId="0"/>
    <xf numFmtId="0" fontId="122" fillId="0" borderId="0"/>
    <xf numFmtId="0" fontId="105" fillId="0" borderId="0" applyNumberFormat="0" applyFill="0" applyBorder="0" applyAlignment="0" applyProtection="0"/>
    <xf numFmtId="0" fontId="117" fillId="0" borderId="0" applyNumberFormat="0" applyBorder="0" applyProtection="0"/>
    <xf numFmtId="0" fontId="12" fillId="0" borderId="0"/>
    <xf numFmtId="9" fontId="12" fillId="0" borderId="0" applyFont="0" applyFill="0" applyBorder="0" applyAlignment="0" applyProtection="0"/>
  </cellStyleXfs>
  <cellXfs count="805">
    <xf numFmtId="0" fontId="0" fillId="0" borderId="0" xfId="0"/>
    <xf numFmtId="0" fontId="45" fillId="0" borderId="0" xfId="0" applyFont="1" applyBorder="1"/>
    <xf numFmtId="0" fontId="44" fillId="0" borderId="0" xfId="0" applyFont="1" applyBorder="1"/>
    <xf numFmtId="0" fontId="45" fillId="13" borderId="0" xfId="0" applyFont="1" applyFill="1" applyBorder="1"/>
    <xf numFmtId="0" fontId="0" fillId="0" borderId="0" xfId="0" applyAlignment="1">
      <alignment wrapText="1"/>
    </xf>
    <xf numFmtId="164" fontId="50" fillId="0" borderId="0" xfId="3" applyNumberFormat="1" applyFont="1" applyFill="1" applyBorder="1" applyAlignment="1">
      <alignment horizontal="right"/>
    </xf>
    <xf numFmtId="0" fontId="50" fillId="0" borderId="0" xfId="0" applyFont="1" applyFill="1" applyBorder="1" applyAlignment="1">
      <alignment horizontal="left"/>
    </xf>
    <xf numFmtId="0" fontId="50" fillId="0" borderId="0" xfId="0" applyFont="1" applyBorder="1" applyAlignment="1">
      <alignment horizontal="left"/>
    </xf>
    <xf numFmtId="0" fontId="50" fillId="0" borderId="0" xfId="0" applyFont="1" applyFill="1" applyBorder="1" applyAlignment="1">
      <alignment horizontal="left" wrapText="1"/>
    </xf>
    <xf numFmtId="0" fontId="50" fillId="0" borderId="0" xfId="0" applyFont="1" applyBorder="1" applyAlignment="1">
      <alignment horizontal="left" wrapText="1"/>
    </xf>
    <xf numFmtId="0" fontId="47" fillId="0" borderId="0" xfId="0" applyFont="1" applyBorder="1" applyAlignment="1">
      <alignment horizontal="right"/>
    </xf>
    <xf numFmtId="0" fontId="50" fillId="21" borderId="0" xfId="0" applyFont="1" applyFill="1" applyBorder="1" applyAlignment="1">
      <alignment horizontal="left"/>
    </xf>
    <xf numFmtId="0" fontId="50" fillId="13" borderId="0" xfId="0" applyFont="1" applyFill="1" applyBorder="1" applyAlignment="1">
      <alignment horizontal="left"/>
    </xf>
    <xf numFmtId="0" fontId="50" fillId="0" borderId="0" xfId="0" applyFont="1" applyBorder="1" applyAlignment="1">
      <alignment horizontal="right"/>
    </xf>
    <xf numFmtId="0" fontId="76" fillId="30" borderId="0" xfId="0" applyFont="1" applyFill="1" applyBorder="1" applyAlignment="1">
      <alignment horizontal="left" wrapText="1"/>
    </xf>
    <xf numFmtId="0" fontId="76" fillId="30" borderId="0" xfId="0" applyFont="1" applyFill="1" applyBorder="1" applyAlignment="1">
      <alignment horizontal="right"/>
    </xf>
    <xf numFmtId="0" fontId="78" fillId="30" borderId="0" xfId="0" applyFont="1" applyFill="1" applyBorder="1"/>
    <xf numFmtId="0" fontId="78" fillId="0" borderId="0" xfId="0" applyFont="1" applyFill="1" applyBorder="1"/>
    <xf numFmtId="0" fontId="74" fillId="30" borderId="0" xfId="0" applyFont="1" applyFill="1" applyBorder="1"/>
    <xf numFmtId="0" fontId="50" fillId="0" borderId="0" xfId="0" applyFont="1" applyBorder="1"/>
    <xf numFmtId="0" fontId="76" fillId="30" borderId="0" xfId="0" applyFont="1" applyFill="1" applyBorder="1"/>
    <xf numFmtId="0" fontId="81" fillId="30" borderId="0" xfId="101" applyNumberFormat="1" applyFont="1" applyFill="1" applyBorder="1" applyAlignment="1">
      <alignment horizontal="left"/>
    </xf>
    <xf numFmtId="0" fontId="76" fillId="30" borderId="0" xfId="101" applyNumberFormat="1" applyFont="1" applyFill="1" applyBorder="1" applyAlignment="1">
      <alignment horizontal="left"/>
    </xf>
    <xf numFmtId="49" fontId="50" fillId="13" borderId="0" xfId="101" applyNumberFormat="1" applyFont="1" applyFill="1" applyBorder="1"/>
    <xf numFmtId="0" fontId="50" fillId="13" borderId="0" xfId="101" applyFont="1" applyFill="1" applyBorder="1"/>
    <xf numFmtId="0" fontId="72" fillId="30" borderId="0" xfId="99" applyFont="1" applyFill="1" applyBorder="1" applyAlignment="1">
      <alignment horizontal="right"/>
    </xf>
    <xf numFmtId="0" fontId="72" fillId="30" borderId="0" xfId="99" applyFont="1" applyFill="1" applyBorder="1"/>
    <xf numFmtId="0" fontId="73" fillId="30" borderId="0" xfId="99" applyFont="1" applyFill="1" applyBorder="1"/>
    <xf numFmtId="0" fontId="46" fillId="0" borderId="0" xfId="99" applyFont="1" applyBorder="1"/>
    <xf numFmtId="0" fontId="46" fillId="0" borderId="0" xfId="99" applyFont="1" applyBorder="1" applyAlignment="1">
      <alignment horizontal="right"/>
    </xf>
    <xf numFmtId="0" fontId="48" fillId="0" borderId="0" xfId="99" applyFont="1" applyBorder="1"/>
    <xf numFmtId="0" fontId="46" fillId="0" borderId="0" xfId="99" applyFont="1" applyBorder="1" applyAlignment="1">
      <alignment wrapText="1"/>
    </xf>
    <xf numFmtId="49" fontId="49" fillId="0" borderId="0" xfId="140" applyNumberFormat="1" applyFont="1" applyFill="1" applyBorder="1" applyAlignment="1">
      <alignment horizontal="right"/>
    </xf>
    <xf numFmtId="0" fontId="46" fillId="0" borderId="0" xfId="99" applyFont="1" applyBorder="1" applyAlignment="1"/>
    <xf numFmtId="0" fontId="46" fillId="0" borderId="0" xfId="99" applyFont="1" applyFill="1" applyBorder="1"/>
    <xf numFmtId="0" fontId="46" fillId="0" borderId="0" xfId="99" applyNumberFormat="1" applyFont="1" applyBorder="1" applyAlignment="1"/>
    <xf numFmtId="0" fontId="77" fillId="30" borderId="0" xfId="99" applyFont="1" applyFill="1" applyBorder="1"/>
    <xf numFmtId="0" fontId="80" fillId="30" borderId="0" xfId="99" applyFont="1" applyFill="1" applyBorder="1" applyAlignment="1"/>
    <xf numFmtId="0" fontId="77" fillId="30" borderId="0" xfId="99" applyFont="1" applyFill="1" applyBorder="1" applyAlignment="1">
      <alignment horizontal="left"/>
    </xf>
    <xf numFmtId="0" fontId="77" fillId="30" borderId="0" xfId="99" applyFont="1" applyFill="1" applyBorder="1" applyAlignment="1">
      <alignment horizontal="center" wrapText="1"/>
    </xf>
    <xf numFmtId="0" fontId="50" fillId="13" borderId="0" xfId="99" applyFont="1" applyFill="1" applyBorder="1" applyAlignment="1">
      <alignment wrapText="1"/>
    </xf>
    <xf numFmtId="0" fontId="50" fillId="13" borderId="0" xfId="101" applyFont="1" applyFill="1" applyBorder="1" applyAlignment="1"/>
    <xf numFmtId="165" fontId="50" fillId="13" borderId="0" xfId="27" applyNumberFormat="1" applyFont="1" applyFill="1" applyBorder="1"/>
    <xf numFmtId="0" fontId="50" fillId="13" borderId="0" xfId="101" applyFont="1" applyFill="1" applyBorder="1" applyAlignment="1">
      <alignment horizontal="right"/>
    </xf>
    <xf numFmtId="0" fontId="50" fillId="13" borderId="0" xfId="99" applyFont="1" applyFill="1" applyBorder="1"/>
    <xf numFmtId="0" fontId="50" fillId="30" borderId="0" xfId="0" applyFont="1" applyFill="1" applyBorder="1" applyAlignment="1">
      <alignment horizontal="left"/>
    </xf>
    <xf numFmtId="0" fontId="50" fillId="30" borderId="0" xfId="0" applyFont="1" applyFill="1" applyBorder="1" applyAlignment="1">
      <alignment horizontal="right"/>
    </xf>
    <xf numFmtId="0" fontId="47" fillId="30" borderId="0" xfId="0" applyFont="1" applyFill="1" applyBorder="1" applyAlignment="1">
      <alignment horizontal="right"/>
    </xf>
    <xf numFmtId="0" fontId="96" fillId="30" borderId="0" xfId="0" applyFont="1" applyFill="1" applyBorder="1" applyAlignment="1">
      <alignment horizontal="left"/>
    </xf>
    <xf numFmtId="0" fontId="97" fillId="30" borderId="0" xfId="0" applyFont="1" applyFill="1" applyBorder="1" applyAlignment="1">
      <alignment horizontal="right"/>
    </xf>
    <xf numFmtId="0" fontId="98" fillId="30" borderId="0" xfId="0" applyFont="1" applyFill="1" applyBorder="1" applyAlignment="1">
      <alignment horizontal="left" vertical="top"/>
    </xf>
    <xf numFmtId="0" fontId="50" fillId="31" borderId="0" xfId="0" applyFont="1" applyFill="1" applyBorder="1" applyAlignment="1">
      <alignment horizontal="left" wrapText="1"/>
    </xf>
    <xf numFmtId="0" fontId="50" fillId="31" borderId="0" xfId="0" applyFont="1" applyFill="1" applyBorder="1" applyAlignment="1">
      <alignment horizontal="left"/>
    </xf>
    <xf numFmtId="0" fontId="50" fillId="31" borderId="0" xfId="0" applyFont="1" applyFill="1" applyBorder="1" applyAlignment="1">
      <alignment horizontal="right"/>
    </xf>
    <xf numFmtId="0" fontId="47" fillId="31" borderId="0" xfId="0" applyFont="1" applyFill="1" applyBorder="1" applyAlignment="1">
      <alignment horizontal="right"/>
    </xf>
    <xf numFmtId="0" fontId="50" fillId="31" borderId="0" xfId="24" applyFont="1" applyFill="1" applyBorder="1" applyAlignment="1">
      <alignment horizontal="left" vertical="center"/>
    </xf>
    <xf numFmtId="0" fontId="47" fillId="31" borderId="0" xfId="153" applyNumberFormat="1" applyFont="1" applyFill="1" applyBorder="1" applyAlignment="1">
      <alignment horizontal="right" vertical="center"/>
    </xf>
    <xf numFmtId="0" fontId="50" fillId="31" borderId="0" xfId="24" applyFont="1" applyFill="1" applyBorder="1" applyAlignment="1">
      <alignment horizontal="left"/>
    </xf>
    <xf numFmtId="0" fontId="50" fillId="31" borderId="12" xfId="0" applyFont="1" applyFill="1" applyBorder="1" applyAlignment="1">
      <alignment horizontal="left" vertical="center" wrapText="1"/>
    </xf>
    <xf numFmtId="0" fontId="50" fillId="31" borderId="12" xfId="0" applyFont="1" applyFill="1" applyBorder="1" applyAlignment="1">
      <alignment horizontal="right" wrapText="1"/>
    </xf>
    <xf numFmtId="0" fontId="47" fillId="31" borderId="12" xfId="0" applyFont="1" applyFill="1" applyBorder="1" applyAlignment="1">
      <alignment horizontal="right" wrapText="1"/>
    </xf>
    <xf numFmtId="0" fontId="45" fillId="30" borderId="0" xfId="0" applyFont="1" applyFill="1" applyBorder="1"/>
    <xf numFmtId="0" fontId="96" fillId="30" borderId="0" xfId="0" applyFont="1" applyFill="1" applyBorder="1"/>
    <xf numFmtId="0" fontId="45" fillId="31" borderId="0" xfId="0" applyFont="1" applyFill="1" applyBorder="1"/>
    <xf numFmtId="0" fontId="44" fillId="31" borderId="0" xfId="0" applyFont="1" applyFill="1" applyBorder="1"/>
    <xf numFmtId="0" fontId="46" fillId="31" borderId="0" xfId="24" applyFont="1" applyFill="1" applyBorder="1"/>
    <xf numFmtId="0" fontId="48" fillId="31" borderId="0" xfId="24" applyFont="1" applyFill="1" applyBorder="1"/>
    <xf numFmtId="164" fontId="91" fillId="31" borderId="0" xfId="3" applyNumberFormat="1" applyFont="1" applyFill="1" applyBorder="1" applyAlignment="1">
      <alignment horizontal="right"/>
    </xf>
    <xf numFmtId="0" fontId="90" fillId="31" borderId="0" xfId="127" applyFont="1" applyFill="1" applyBorder="1"/>
    <xf numFmtId="164" fontId="93" fillId="31" borderId="0" xfId="3" applyNumberFormat="1" applyFont="1" applyFill="1" applyBorder="1"/>
    <xf numFmtId="0" fontId="50" fillId="31" borderId="0" xfId="0" applyFont="1" applyFill="1" applyBorder="1"/>
    <xf numFmtId="0" fontId="46" fillId="31" borderId="0" xfId="24" applyFont="1" applyFill="1"/>
    <xf numFmtId="0" fontId="48" fillId="31" borderId="0" xfId="24" applyFont="1" applyFill="1"/>
    <xf numFmtId="1" fontId="46" fillId="31" borderId="0" xfId="0" applyNumberFormat="1" applyFont="1" applyFill="1" applyBorder="1" applyAlignment="1">
      <alignment horizontal="right"/>
    </xf>
    <xf numFmtId="0" fontId="48" fillId="31" borderId="0" xfId="70" applyNumberFormat="1" applyFont="1" applyFill="1" applyBorder="1" applyAlignment="1">
      <alignment horizontal="right"/>
    </xf>
    <xf numFmtId="0" fontId="46" fillId="31" borderId="0" xfId="0" applyFont="1" applyFill="1" applyBorder="1"/>
    <xf numFmtId="0" fontId="46" fillId="31" borderId="0" xfId="0" applyFont="1" applyFill="1" applyBorder="1" applyAlignment="1">
      <alignment horizontal="right"/>
    </xf>
    <xf numFmtId="0" fontId="48" fillId="31" borderId="0" xfId="0" applyFont="1" applyFill="1" applyBorder="1"/>
    <xf numFmtId="0" fontId="48" fillId="31" borderId="0" xfId="0" applyFont="1" applyFill="1" applyBorder="1" applyAlignment="1">
      <alignment horizontal="right"/>
    </xf>
    <xf numFmtId="9" fontId="91" fillId="31" borderId="0" xfId="3" applyFont="1" applyFill="1" applyBorder="1"/>
    <xf numFmtId="164" fontId="91" fillId="31" borderId="0" xfId="3" applyNumberFormat="1" applyFont="1" applyFill="1" applyBorder="1"/>
    <xf numFmtId="0" fontId="46" fillId="31" borderId="0" xfId="1" quotePrefix="1" applyNumberFormat="1" applyFont="1" applyFill="1" applyBorder="1" applyAlignment="1">
      <alignment horizontal="right"/>
    </xf>
    <xf numFmtId="0" fontId="46" fillId="31" borderId="0" xfId="0" quotePrefix="1" applyFont="1" applyFill="1" applyBorder="1" applyAlignment="1">
      <alignment horizontal="right"/>
    </xf>
    <xf numFmtId="0" fontId="46" fillId="31" borderId="12" xfId="0" applyFont="1" applyFill="1" applyBorder="1"/>
    <xf numFmtId="0" fontId="46" fillId="31" borderId="12" xfId="0" applyFont="1" applyFill="1" applyBorder="1" applyAlignment="1">
      <alignment horizontal="right"/>
    </xf>
    <xf numFmtId="0" fontId="46" fillId="31" borderId="12" xfId="24" applyFont="1" applyFill="1" applyBorder="1" applyAlignment="1">
      <alignment horizontal="right" wrapText="1"/>
    </xf>
    <xf numFmtId="0" fontId="98" fillId="30" borderId="0" xfId="99" applyFont="1" applyFill="1" applyBorder="1" applyAlignment="1">
      <alignment vertical="top"/>
    </xf>
    <xf numFmtId="0" fontId="50" fillId="31" borderId="0" xfId="99" applyFont="1" applyFill="1" applyBorder="1"/>
    <xf numFmtId="0" fontId="50" fillId="31" borderId="0" xfId="99" applyFont="1" applyFill="1" applyBorder="1" applyAlignment="1">
      <alignment wrapText="1"/>
    </xf>
    <xf numFmtId="0" fontId="50" fillId="31" borderId="0" xfId="99" applyFont="1" applyFill="1" applyBorder="1" applyAlignment="1">
      <alignment horizontal="left"/>
    </xf>
    <xf numFmtId="3" fontId="50" fillId="31" borderId="0" xfId="99" applyNumberFormat="1" applyFont="1" applyFill="1" applyBorder="1"/>
    <xf numFmtId="0" fontId="48" fillId="31" borderId="0" xfId="99" applyFont="1" applyFill="1" applyBorder="1"/>
    <xf numFmtId="0" fontId="0" fillId="31" borderId="0" xfId="0" applyFill="1"/>
    <xf numFmtId="9" fontId="50" fillId="31" borderId="0" xfId="0" applyNumberFormat="1" applyFont="1" applyFill="1" applyBorder="1"/>
    <xf numFmtId="9" fontId="47" fillId="31" borderId="0" xfId="0" applyNumberFormat="1" applyFont="1" applyFill="1" applyBorder="1"/>
    <xf numFmtId="0" fontId="75" fillId="31" borderId="0" xfId="0" applyFont="1" applyFill="1" applyBorder="1" applyAlignment="1">
      <alignment horizontal="left" wrapText="1"/>
    </xf>
    <xf numFmtId="0" fontId="50" fillId="31" borderId="10" xfId="0" applyFont="1" applyFill="1" applyBorder="1" applyAlignment="1">
      <alignment horizontal="left" wrapText="1"/>
    </xf>
    <xf numFmtId="9" fontId="50" fillId="31" borderId="10" xfId="0" applyNumberFormat="1" applyFont="1" applyFill="1" applyBorder="1"/>
    <xf numFmtId="0" fontId="50" fillId="31" borderId="10" xfId="0" applyFont="1" applyFill="1" applyBorder="1"/>
    <xf numFmtId="0" fontId="50" fillId="31" borderId="10" xfId="0" applyFont="1" applyFill="1" applyBorder="1" applyAlignment="1">
      <alignment horizontal="right"/>
    </xf>
    <xf numFmtId="9" fontId="47" fillId="31" borderId="10" xfId="0" applyNumberFormat="1" applyFont="1" applyFill="1" applyBorder="1"/>
    <xf numFmtId="0" fontId="50" fillId="31" borderId="11" xfId="0" applyFont="1" applyFill="1" applyBorder="1" applyAlignment="1">
      <alignment horizontal="left" wrapText="1"/>
    </xf>
    <xf numFmtId="0" fontId="75" fillId="31" borderId="11" xfId="0" applyFont="1" applyFill="1" applyBorder="1" applyAlignment="1">
      <alignment horizontal="left" wrapText="1"/>
    </xf>
    <xf numFmtId="9" fontId="50" fillId="31" borderId="11" xfId="0" applyNumberFormat="1" applyFont="1" applyFill="1" applyBorder="1"/>
    <xf numFmtId="0" fontId="50" fillId="31" borderId="11" xfId="0" applyFont="1" applyFill="1" applyBorder="1"/>
    <xf numFmtId="0" fontId="50" fillId="31" borderId="11" xfId="0" applyFont="1" applyFill="1" applyBorder="1" applyAlignment="1">
      <alignment horizontal="right"/>
    </xf>
    <xf numFmtId="9" fontId="47" fillId="31" borderId="11" xfId="0" applyNumberFormat="1" applyFont="1" applyFill="1" applyBorder="1"/>
    <xf numFmtId="0" fontId="50" fillId="30" borderId="0" xfId="0" applyFont="1" applyFill="1" applyBorder="1"/>
    <xf numFmtId="0" fontId="79" fillId="30" borderId="0" xfId="0" applyFont="1" applyFill="1" applyBorder="1"/>
    <xf numFmtId="0" fontId="47" fillId="30" borderId="0" xfId="0" applyFont="1" applyFill="1" applyBorder="1"/>
    <xf numFmtId="0" fontId="77" fillId="31" borderId="0" xfId="0" applyFont="1" applyFill="1" applyBorder="1"/>
    <xf numFmtId="0" fontId="76" fillId="31" borderId="0" xfId="0" applyFont="1" applyFill="1" applyBorder="1"/>
    <xf numFmtId="0" fontId="74" fillId="31" borderId="0" xfId="0" applyFont="1" applyFill="1" applyBorder="1"/>
    <xf numFmtId="0" fontId="50" fillId="31" borderId="12" xfId="0" applyFont="1" applyFill="1" applyBorder="1"/>
    <xf numFmtId="0" fontId="98" fillId="30" borderId="0" xfId="0" applyFont="1" applyFill="1" applyBorder="1" applyAlignment="1">
      <alignment vertical="top"/>
    </xf>
    <xf numFmtId="0" fontId="0" fillId="30" borderId="0" xfId="0" applyFill="1"/>
    <xf numFmtId="0" fontId="94" fillId="30" borderId="0" xfId="0" applyFont="1" applyFill="1" applyBorder="1" applyAlignment="1"/>
    <xf numFmtId="0" fontId="95" fillId="30" borderId="0" xfId="0" applyFont="1" applyFill="1" applyBorder="1" applyAlignment="1"/>
    <xf numFmtId="165" fontId="92" fillId="31" borderId="0" xfId="1" applyNumberFormat="1" applyFont="1" applyFill="1" applyBorder="1" applyAlignment="1"/>
    <xf numFmtId="165" fontId="90" fillId="31" borderId="0" xfId="1" applyNumberFormat="1" applyFont="1" applyFill="1" applyBorder="1"/>
    <xf numFmtId="165" fontId="90" fillId="31" borderId="0" xfId="1" applyNumberFormat="1" applyFont="1" applyFill="1" applyBorder="1" applyAlignment="1"/>
    <xf numFmtId="165" fontId="92" fillId="31" borderId="0" xfId="1" applyNumberFormat="1" applyFont="1" applyFill="1" applyBorder="1"/>
    <xf numFmtId="0" fontId="50" fillId="31" borderId="12" xfId="0" applyFont="1" applyFill="1" applyBorder="1" applyAlignment="1">
      <alignment horizontal="right" vertical="center" wrapText="1"/>
    </xf>
    <xf numFmtId="0" fontId="46" fillId="31" borderId="12" xfId="0" applyFont="1" applyFill="1" applyBorder="1" applyAlignment="1">
      <alignment horizontal="right" wrapText="1"/>
    </xf>
    <xf numFmtId="0" fontId="46" fillId="31" borderId="12" xfId="101" applyFont="1" applyFill="1" applyBorder="1" applyAlignment="1">
      <alignment horizontal="right" wrapText="1"/>
    </xf>
    <xf numFmtId="0" fontId="0" fillId="13" borderId="0" xfId="0" applyFill="1"/>
    <xf numFmtId="0" fontId="46" fillId="13" borderId="0" xfId="99" applyFont="1" applyFill="1" applyBorder="1" applyAlignment="1"/>
    <xf numFmtId="0" fontId="105" fillId="0" borderId="0" xfId="62" applyFont="1"/>
    <xf numFmtId="0" fontId="46" fillId="0" borderId="0" xfId="0" applyFont="1"/>
    <xf numFmtId="0" fontId="46" fillId="13" borderId="0" xfId="0" applyFont="1" applyFill="1"/>
    <xf numFmtId="0" fontId="46" fillId="13" borderId="0" xfId="0" applyFont="1" applyFill="1" applyAlignment="1"/>
    <xf numFmtId="0" fontId="105" fillId="13" borderId="0" xfId="62" applyFont="1" applyFill="1" applyAlignment="1"/>
    <xf numFmtId="0" fontId="46" fillId="31" borderId="0" xfId="101" applyFont="1" applyFill="1" applyBorder="1" applyAlignment="1">
      <alignment horizontal="left"/>
    </xf>
    <xf numFmtId="0" fontId="46" fillId="31" borderId="0" xfId="0" applyFont="1" applyFill="1" applyBorder="1" applyAlignment="1">
      <alignment horizontal="left"/>
    </xf>
    <xf numFmtId="0" fontId="50" fillId="30" borderId="0" xfId="99" applyFont="1" applyFill="1" applyBorder="1"/>
    <xf numFmtId="0" fontId="82" fillId="30" borderId="0" xfId="99" applyFont="1" applyFill="1" applyBorder="1" applyAlignment="1"/>
    <xf numFmtId="0" fontId="47" fillId="30" borderId="0" xfId="99" applyFont="1" applyFill="1" applyBorder="1" applyAlignment="1"/>
    <xf numFmtId="0" fontId="50" fillId="30" borderId="0" xfId="99" applyFont="1" applyFill="1" applyBorder="1" applyAlignment="1">
      <alignment horizontal="left"/>
    </xf>
    <xf numFmtId="0" fontId="96" fillId="30" borderId="0" xfId="99" applyFont="1" applyFill="1" applyBorder="1" applyAlignment="1"/>
    <xf numFmtId="0" fontId="98" fillId="30" borderId="0" xfId="99" applyFont="1" applyFill="1" applyBorder="1" applyAlignment="1">
      <alignment horizontal="left"/>
    </xf>
    <xf numFmtId="165" fontId="50" fillId="31" borderId="0" xfId="1" applyNumberFormat="1" applyFont="1" applyFill="1" applyBorder="1" applyAlignment="1">
      <alignment horizontal="right"/>
    </xf>
    <xf numFmtId="164" fontId="50" fillId="31" borderId="0" xfId="3" applyNumberFormat="1" applyFont="1" applyFill="1" applyBorder="1"/>
    <xf numFmtId="165" fontId="50" fillId="31" borderId="0" xfId="1" applyNumberFormat="1" applyFont="1" applyFill="1" applyBorder="1"/>
    <xf numFmtId="170" fontId="50" fillId="31" borderId="0" xfId="99" applyNumberFormat="1" applyFont="1" applyFill="1" applyBorder="1"/>
    <xf numFmtId="0" fontId="46" fillId="31" borderId="0" xfId="99" applyFont="1" applyFill="1" applyBorder="1" applyAlignment="1">
      <alignment horizontal="center"/>
    </xf>
    <xf numFmtId="0" fontId="46" fillId="31" borderId="0" xfId="99" applyFont="1" applyFill="1" applyBorder="1" applyAlignment="1">
      <alignment horizontal="right" wrapText="1"/>
    </xf>
    <xf numFmtId="0" fontId="46" fillId="31" borderId="0" xfId="99" applyFont="1" applyFill="1" applyBorder="1" applyAlignment="1">
      <alignment horizontal="center" wrapText="1"/>
    </xf>
    <xf numFmtId="0" fontId="46" fillId="31" borderId="0" xfId="99" applyFont="1" applyFill="1" applyBorder="1"/>
    <xf numFmtId="0" fontId="46" fillId="31" borderId="12" xfId="99" applyFont="1" applyFill="1" applyBorder="1" applyAlignment="1">
      <alignment horizontal="right"/>
    </xf>
    <xf numFmtId="0" fontId="46" fillId="31" borderId="12" xfId="99" applyFont="1" applyFill="1" applyBorder="1" applyAlignment="1">
      <alignment horizontal="right" wrapText="1"/>
    </xf>
    <xf numFmtId="0" fontId="46" fillId="31" borderId="12" xfId="99" applyFont="1" applyFill="1" applyBorder="1"/>
    <xf numFmtId="0" fontId="46" fillId="31" borderId="0" xfId="99" applyFont="1" applyFill="1" applyBorder="1" applyAlignment="1">
      <alignment horizontal="left"/>
    </xf>
    <xf numFmtId="3" fontId="46" fillId="31" borderId="0" xfId="99" applyNumberFormat="1" applyFont="1" applyFill="1" applyBorder="1"/>
    <xf numFmtId="164" fontId="46" fillId="31" borderId="0" xfId="3" applyNumberFormat="1" applyFont="1" applyFill="1" applyBorder="1"/>
    <xf numFmtId="175" fontId="46" fillId="31" borderId="0" xfId="99" applyNumberFormat="1" applyFont="1" applyFill="1" applyBorder="1" applyAlignment="1">
      <alignment horizontal="right"/>
    </xf>
    <xf numFmtId="170" fontId="46" fillId="31" borderId="0" xfId="99" applyNumberFormat="1" applyFont="1" applyFill="1" applyBorder="1" applyAlignment="1">
      <alignment horizontal="right"/>
    </xf>
    <xf numFmtId="0" fontId="46" fillId="31" borderId="0" xfId="29" applyFont="1" applyFill="1" applyBorder="1"/>
    <xf numFmtId="170" fontId="46" fillId="31" borderId="0" xfId="29" applyNumberFormat="1" applyFont="1" applyFill="1" applyBorder="1" applyAlignment="1">
      <alignment horizontal="right"/>
    </xf>
    <xf numFmtId="170" fontId="46" fillId="31" borderId="0" xfId="99" applyNumberFormat="1" applyFont="1" applyFill="1" applyBorder="1"/>
    <xf numFmtId="0" fontId="50" fillId="13" borderId="0" xfId="99" applyFont="1" applyFill="1" applyBorder="1" applyAlignment="1">
      <alignment horizontal="left"/>
    </xf>
    <xf numFmtId="0" fontId="46" fillId="13" borderId="0" xfId="99" applyFont="1" applyFill="1" applyBorder="1"/>
    <xf numFmtId="0" fontId="87" fillId="13" borderId="0" xfId="77" applyFont="1" applyFill="1" applyBorder="1" applyAlignment="1" applyProtection="1">
      <alignment horizontal="left" vertical="center"/>
    </xf>
    <xf numFmtId="0" fontId="50" fillId="30" borderId="0" xfId="101" applyFont="1" applyFill="1" applyBorder="1"/>
    <xf numFmtId="0" fontId="97" fillId="30" borderId="0" xfId="101" applyNumberFormat="1" applyFont="1" applyFill="1" applyBorder="1" applyAlignment="1">
      <alignment horizontal="left"/>
    </xf>
    <xf numFmtId="0" fontId="50" fillId="31" borderId="0" xfId="101" applyFont="1" applyFill="1" applyBorder="1"/>
    <xf numFmtId="0" fontId="50" fillId="31" borderId="0" xfId="101" applyFont="1" applyFill="1" applyBorder="1" applyAlignment="1"/>
    <xf numFmtId="0" fontId="50" fillId="31" borderId="0" xfId="101" applyNumberFormat="1" applyFont="1" applyFill="1" applyBorder="1" applyAlignment="1">
      <alignment horizontal="right"/>
    </xf>
    <xf numFmtId="49" fontId="50" fillId="31" borderId="0" xfId="101" applyNumberFormat="1" applyFont="1" applyFill="1" applyBorder="1"/>
    <xf numFmtId="3" fontId="50" fillId="31" borderId="0" xfId="101" applyNumberFormat="1" applyFont="1" applyFill="1" applyBorder="1"/>
    <xf numFmtId="3" fontId="47" fillId="31" borderId="0" xfId="101" applyNumberFormat="1" applyFont="1" applyFill="1" applyBorder="1" applyAlignment="1">
      <alignment horizontal="right" vertical="center" wrapText="1"/>
    </xf>
    <xf numFmtId="165" fontId="50" fillId="31" borderId="0" xfId="27" applyNumberFormat="1" applyFont="1" applyFill="1" applyBorder="1"/>
    <xf numFmtId="0" fontId="88" fillId="31" borderId="0" xfId="101" applyFont="1" applyFill="1" applyBorder="1" applyAlignment="1">
      <alignment wrapText="1"/>
    </xf>
    <xf numFmtId="3" fontId="50" fillId="31" borderId="0" xfId="26" applyNumberFormat="1" applyFont="1" applyFill="1" applyBorder="1"/>
    <xf numFmtId="0" fontId="48" fillId="31" borderId="0" xfId="101" applyNumberFormat="1" applyFont="1" applyFill="1" applyBorder="1" applyAlignment="1">
      <alignment horizontal="left"/>
    </xf>
    <xf numFmtId="0" fontId="91" fillId="31" borderId="0" xfId="101" applyFont="1" applyFill="1" applyBorder="1"/>
    <xf numFmtId="0" fontId="46" fillId="31" borderId="12" xfId="101" applyFont="1" applyFill="1" applyBorder="1" applyAlignment="1">
      <alignment horizontal="left"/>
    </xf>
    <xf numFmtId="3" fontId="46" fillId="31" borderId="12" xfId="101" applyNumberFormat="1" applyFont="1" applyFill="1" applyBorder="1" applyAlignment="1">
      <alignment horizontal="right" wrapText="1"/>
    </xf>
    <xf numFmtId="3" fontId="46" fillId="31" borderId="12" xfId="101" applyNumberFormat="1" applyFont="1" applyFill="1" applyBorder="1" applyAlignment="1">
      <alignment horizontal="center" wrapText="1"/>
    </xf>
    <xf numFmtId="0" fontId="46" fillId="31" borderId="12" xfId="101" applyNumberFormat="1" applyFont="1" applyFill="1" applyBorder="1" applyAlignment="1">
      <alignment horizontal="right" wrapText="1"/>
    </xf>
    <xf numFmtId="0" fontId="46" fillId="31" borderId="12" xfId="101" applyNumberFormat="1" applyFont="1" applyFill="1" applyBorder="1" applyAlignment="1">
      <alignment horizontal="right"/>
    </xf>
    <xf numFmtId="0" fontId="46" fillId="31" borderId="0" xfId="101" applyNumberFormat="1" applyFont="1" applyFill="1" applyBorder="1" applyAlignment="1">
      <alignment horizontal="center"/>
    </xf>
    <xf numFmtId="0" fontId="46" fillId="31" borderId="0" xfId="101" applyNumberFormat="1" applyFont="1" applyFill="1" applyBorder="1" applyAlignment="1">
      <alignment horizontal="center" wrapText="1"/>
    </xf>
    <xf numFmtId="3" fontId="46" fillId="31" borderId="0" xfId="101" applyNumberFormat="1" applyFont="1" applyFill="1" applyBorder="1" applyAlignment="1">
      <alignment horizontal="right" wrapText="1"/>
    </xf>
    <xf numFmtId="3" fontId="46" fillId="31" borderId="0" xfId="101" applyNumberFormat="1" applyFont="1" applyFill="1" applyBorder="1" applyAlignment="1">
      <alignment horizontal="center" wrapText="1"/>
    </xf>
    <xf numFmtId="0" fontId="46" fillId="31" borderId="0" xfId="101" applyNumberFormat="1" applyFont="1" applyFill="1" applyBorder="1" applyAlignment="1">
      <alignment horizontal="right" wrapText="1"/>
    </xf>
    <xf numFmtId="0" fontId="46" fillId="31" borderId="0" xfId="101" applyNumberFormat="1" applyFont="1" applyFill="1" applyBorder="1" applyAlignment="1">
      <alignment horizontal="right"/>
    </xf>
    <xf numFmtId="49" fontId="46" fillId="31" borderId="0" xfId="101" applyNumberFormat="1" applyFont="1" applyFill="1" applyBorder="1"/>
    <xf numFmtId="3" fontId="46" fillId="31" borderId="0" xfId="101" applyNumberFormat="1" applyFont="1" applyFill="1" applyBorder="1"/>
    <xf numFmtId="3" fontId="106" fillId="31" borderId="0" xfId="101" applyNumberFormat="1" applyFont="1" applyFill="1" applyBorder="1" applyAlignment="1">
      <alignment horizontal="left"/>
    </xf>
    <xf numFmtId="164" fontId="46" fillId="31" borderId="0" xfId="101" applyNumberFormat="1" applyFont="1" applyFill="1" applyBorder="1" applyAlignment="1">
      <alignment horizontal="right"/>
    </xf>
    <xf numFmtId="0" fontId="46" fillId="31" borderId="0" xfId="27" applyNumberFormat="1" applyFont="1" applyFill="1" applyBorder="1" applyAlignment="1">
      <alignment horizontal="left"/>
    </xf>
    <xf numFmtId="0" fontId="46" fillId="31" borderId="0" xfId="101" applyFont="1" applyFill="1" applyBorder="1"/>
    <xf numFmtId="3" fontId="46" fillId="31" borderId="0" xfId="26" applyNumberFormat="1" applyFont="1" applyFill="1" applyBorder="1"/>
    <xf numFmtId="169" fontId="86" fillId="31" borderId="0" xfId="99" applyNumberFormat="1" applyFont="1" applyFill="1" applyBorder="1" applyAlignment="1" applyProtection="1">
      <alignment horizontal="right" vertical="center" wrapText="1" readingOrder="1"/>
      <protection locked="0"/>
    </xf>
    <xf numFmtId="3" fontId="46" fillId="31" borderId="0" xfId="26" applyNumberFormat="1" applyFont="1" applyFill="1" applyBorder="1" applyAlignment="1">
      <alignment horizontal="right" readingOrder="1"/>
    </xf>
    <xf numFmtId="41" fontId="86" fillId="31" borderId="0" xfId="99" applyNumberFormat="1" applyFont="1" applyFill="1" applyBorder="1" applyAlignment="1" applyProtection="1">
      <alignment horizontal="right" vertical="center" wrapText="1" readingOrder="1"/>
      <protection locked="0"/>
    </xf>
    <xf numFmtId="3" fontId="107" fillId="31" borderId="0" xfId="101" applyNumberFormat="1" applyFont="1" applyFill="1" applyBorder="1" applyAlignment="1">
      <alignment horizontal="left"/>
    </xf>
    <xf numFmtId="3" fontId="107" fillId="31" borderId="0" xfId="26" applyNumberFormat="1" applyFont="1" applyFill="1" applyBorder="1" applyAlignment="1">
      <alignment horizontal="left"/>
    </xf>
    <xf numFmtId="3" fontId="107" fillId="31" borderId="0" xfId="99" applyNumberFormat="1" applyFont="1" applyFill="1" applyBorder="1" applyAlignment="1" applyProtection="1">
      <alignment horizontal="left" vertical="center"/>
      <protection locked="0"/>
    </xf>
    <xf numFmtId="3" fontId="107" fillId="31" borderId="0" xfId="99" applyNumberFormat="1" applyFont="1" applyFill="1" applyBorder="1" applyAlignment="1" applyProtection="1">
      <alignment horizontal="left" vertical="center" wrapText="1"/>
      <protection locked="0"/>
    </xf>
    <xf numFmtId="3" fontId="107" fillId="31" borderId="0" xfId="1" applyNumberFormat="1" applyFont="1" applyFill="1" applyBorder="1" applyAlignment="1" applyProtection="1">
      <alignment horizontal="left" vertical="center" wrapText="1" readingOrder="1"/>
      <protection locked="0"/>
    </xf>
    <xf numFmtId="0" fontId="46" fillId="31" borderId="12" xfId="101" applyNumberFormat="1" applyFont="1" applyFill="1" applyBorder="1" applyAlignment="1">
      <alignment horizontal="center" wrapText="1"/>
    </xf>
    <xf numFmtId="49" fontId="108" fillId="31" borderId="0" xfId="101" applyNumberFormat="1" applyFont="1" applyFill="1" applyAlignment="1">
      <alignment horizontal="right" vertical="center"/>
    </xf>
    <xf numFmtId="3" fontId="50" fillId="31" borderId="0" xfId="103" applyNumberFormat="1" applyFont="1" applyFill="1"/>
    <xf numFmtId="0" fontId="46" fillId="13" borderId="0" xfId="99" applyFont="1" applyFill="1" applyBorder="1" applyAlignment="1">
      <alignment wrapText="1"/>
    </xf>
    <xf numFmtId="0" fontId="46" fillId="30" borderId="0" xfId="99" applyFont="1" applyFill="1" applyBorder="1"/>
    <xf numFmtId="0" fontId="46" fillId="30" borderId="0" xfId="99" applyNumberFormat="1" applyFont="1" applyFill="1" applyBorder="1" applyAlignment="1"/>
    <xf numFmtId="0" fontId="46" fillId="30" borderId="0" xfId="99" applyFont="1" applyFill="1" applyBorder="1" applyAlignment="1">
      <alignment horizontal="right"/>
    </xf>
    <xf numFmtId="0" fontId="48" fillId="30" borderId="0" xfId="99" applyFont="1" applyFill="1" applyBorder="1"/>
    <xf numFmtId="0" fontId="46" fillId="31" borderId="0" xfId="99" applyFont="1" applyFill="1" applyBorder="1" applyAlignment="1">
      <alignment wrapText="1"/>
    </xf>
    <xf numFmtId="49" fontId="49" fillId="31" borderId="0" xfId="140" applyNumberFormat="1" applyFont="1" applyFill="1" applyBorder="1" applyAlignment="1">
      <alignment horizontal="right"/>
    </xf>
    <xf numFmtId="165" fontId="47" fillId="31" borderId="0" xfId="1" applyNumberFormat="1" applyFont="1" applyFill="1" applyBorder="1" applyAlignment="1">
      <alignment horizontal="center"/>
    </xf>
    <xf numFmtId="0" fontId="52" fillId="31" borderId="0" xfId="140" applyFont="1" applyFill="1" applyBorder="1" applyAlignment="1"/>
    <xf numFmtId="165" fontId="49" fillId="31" borderId="0" xfId="1" applyNumberFormat="1" applyFont="1" applyFill="1" applyBorder="1" applyAlignment="1">
      <alignment horizontal="center"/>
    </xf>
    <xf numFmtId="165" fontId="49" fillId="31" borderId="0" xfId="1" applyNumberFormat="1" applyFont="1" applyFill="1" applyBorder="1" applyAlignment="1" applyProtection="1">
      <alignment horizontal="center" wrapText="1"/>
      <protection locked="0"/>
    </xf>
    <xf numFmtId="0" fontId="46" fillId="31" borderId="0" xfId="99" applyFont="1" applyFill="1" applyBorder="1" applyAlignment="1"/>
    <xf numFmtId="0" fontId="49" fillId="31" borderId="0" xfId="140" applyFont="1" applyFill="1" applyBorder="1" applyAlignment="1">
      <alignment wrapText="1"/>
    </xf>
    <xf numFmtId="0" fontId="49" fillId="31" borderId="0" xfId="140" applyFont="1" applyFill="1" applyBorder="1" applyAlignment="1">
      <alignment horizontal="right"/>
    </xf>
    <xf numFmtId="164" fontId="49" fillId="31" borderId="0" xfId="3" applyNumberFormat="1" applyFont="1" applyFill="1" applyBorder="1" applyAlignment="1">
      <alignment horizontal="right"/>
    </xf>
    <xf numFmtId="172" fontId="52" fillId="31" borderId="0" xfId="3" applyNumberFormat="1" applyFont="1" applyFill="1" applyBorder="1" applyAlignment="1">
      <alignment horizontal="right"/>
    </xf>
    <xf numFmtId="0" fontId="53" fillId="31" borderId="0" xfId="7" applyFont="1" applyFill="1" applyBorder="1" applyAlignment="1">
      <alignment vertical="top" wrapText="1"/>
    </xf>
    <xf numFmtId="0" fontId="53" fillId="31" borderId="0" xfId="7" applyFont="1" applyFill="1" applyBorder="1" applyAlignment="1">
      <alignment horizontal="left" vertical="top" wrapText="1"/>
    </xf>
    <xf numFmtId="164" fontId="50" fillId="31" borderId="0" xfId="3" applyNumberFormat="1" applyFont="1" applyFill="1" applyBorder="1" applyAlignment="1">
      <alignment horizontal="right"/>
    </xf>
    <xf numFmtId="164" fontId="47" fillId="31" borderId="0" xfId="3" applyNumberFormat="1" applyFont="1" applyFill="1" applyBorder="1" applyAlignment="1">
      <alignment horizontal="right"/>
    </xf>
    <xf numFmtId="164" fontId="52" fillId="31" borderId="0" xfId="3" applyNumberFormat="1" applyFont="1" applyFill="1" applyBorder="1" applyAlignment="1">
      <alignment horizontal="right"/>
    </xf>
    <xf numFmtId="0" fontId="50" fillId="31" borderId="0" xfId="7" applyFont="1" applyFill="1" applyBorder="1" applyAlignment="1">
      <alignment wrapText="1"/>
    </xf>
    <xf numFmtId="0" fontId="50" fillId="31" borderId="0" xfId="7" applyFont="1" applyFill="1" applyBorder="1" applyAlignment="1">
      <alignment horizontal="right"/>
    </xf>
    <xf numFmtId="0" fontId="51" fillId="31" borderId="12" xfId="57" applyFont="1" applyFill="1" applyBorder="1" applyAlignment="1">
      <alignment horizontal="right" wrapText="1"/>
    </xf>
    <xf numFmtId="0" fontId="48" fillId="31" borderId="12" xfId="7" applyFont="1" applyFill="1" applyBorder="1" applyAlignment="1">
      <alignment horizontal="right" wrapText="1"/>
    </xf>
    <xf numFmtId="0" fontId="54" fillId="0" borderId="0" xfId="99" applyFont="1" applyBorder="1"/>
    <xf numFmtId="0" fontId="51" fillId="31" borderId="0" xfId="140" applyFont="1" applyFill="1" applyBorder="1" applyAlignment="1"/>
    <xf numFmtId="49" fontId="111" fillId="31" borderId="0" xfId="140" applyNumberFormat="1" applyFont="1" applyFill="1" applyBorder="1" applyAlignment="1">
      <alignment horizontal="left"/>
    </xf>
    <xf numFmtId="165" fontId="51" fillId="31" borderId="0" xfId="1" applyNumberFormat="1" applyFont="1" applyFill="1" applyBorder="1" applyAlignment="1">
      <alignment horizontal="center"/>
    </xf>
    <xf numFmtId="165" fontId="51" fillId="31" borderId="0" xfId="1" applyNumberFormat="1" applyFont="1" applyFill="1" applyBorder="1" applyAlignment="1" applyProtection="1">
      <alignment horizontal="center" wrapText="1"/>
      <protection locked="0"/>
    </xf>
    <xf numFmtId="49" fontId="51" fillId="31" borderId="0" xfId="140" applyNumberFormat="1" applyFont="1" applyFill="1" applyBorder="1" applyAlignment="1">
      <alignment horizontal="right"/>
    </xf>
    <xf numFmtId="49" fontId="111" fillId="31" borderId="0" xfId="140" applyNumberFormat="1" applyFont="1" applyFill="1" applyBorder="1" applyAlignment="1">
      <alignment horizontal="right"/>
    </xf>
    <xf numFmtId="165" fontId="51" fillId="31" borderId="0" xfId="140" applyNumberFormat="1" applyFont="1" applyFill="1" applyBorder="1"/>
    <xf numFmtId="165" fontId="51" fillId="31" borderId="0" xfId="267" applyNumberFormat="1" applyFont="1" applyFill="1" applyBorder="1" applyAlignment="1" applyProtection="1">
      <alignment wrapText="1"/>
      <protection locked="0"/>
    </xf>
    <xf numFmtId="0" fontId="51" fillId="31" borderId="0" xfId="140" applyNumberFormat="1" applyFont="1" applyFill="1" applyBorder="1" applyAlignment="1"/>
    <xf numFmtId="165" fontId="51" fillId="31" borderId="0" xfId="70" applyNumberFormat="1" applyFont="1" applyFill="1" applyBorder="1" applyAlignment="1">
      <alignment horizontal="center"/>
    </xf>
    <xf numFmtId="165" fontId="51" fillId="31" borderId="0" xfId="70" applyNumberFormat="1" applyFont="1" applyFill="1" applyBorder="1" applyAlignment="1" applyProtection="1">
      <alignment horizontal="center" wrapText="1"/>
      <protection locked="0"/>
    </xf>
    <xf numFmtId="0" fontId="51" fillId="31" borderId="0" xfId="7" applyNumberFormat="1" applyFont="1" applyFill="1" applyBorder="1" applyAlignment="1">
      <alignment wrapText="1"/>
    </xf>
    <xf numFmtId="0" fontId="51" fillId="31" borderId="0" xfId="7" applyFont="1" applyFill="1" applyBorder="1" applyAlignment="1">
      <alignment horizontal="right"/>
    </xf>
    <xf numFmtId="164" fontId="51" fillId="31" borderId="0" xfId="28" applyNumberFormat="1" applyFont="1" applyFill="1" applyBorder="1" applyAlignment="1">
      <alignment horizontal="right"/>
    </xf>
    <xf numFmtId="0" fontId="51" fillId="31" borderId="0" xfId="140" applyNumberFormat="1" applyFont="1" applyFill="1" applyBorder="1" applyAlignment="1">
      <alignment wrapText="1"/>
    </xf>
    <xf numFmtId="0" fontId="51" fillId="31" borderId="0" xfId="140" applyNumberFormat="1" applyFont="1" applyFill="1" applyBorder="1" applyAlignment="1">
      <alignment horizontal="right"/>
    </xf>
    <xf numFmtId="165" fontId="103" fillId="31" borderId="0" xfId="1" applyNumberFormat="1" applyFont="1" applyFill="1" applyBorder="1" applyAlignment="1">
      <alignment horizontal="center"/>
    </xf>
    <xf numFmtId="165" fontId="103" fillId="31" borderId="0" xfId="267" applyNumberFormat="1" applyFont="1" applyFill="1" applyBorder="1" applyAlignment="1"/>
    <xf numFmtId="165" fontId="103" fillId="31" borderId="0" xfId="70" applyNumberFormat="1" applyFont="1" applyFill="1" applyBorder="1" applyAlignment="1">
      <alignment horizontal="center"/>
    </xf>
    <xf numFmtId="172" fontId="103" fillId="31" borderId="0" xfId="28" applyNumberFormat="1" applyFont="1" applyFill="1" applyBorder="1" applyAlignment="1">
      <alignment horizontal="right"/>
    </xf>
    <xf numFmtId="0" fontId="103" fillId="31" borderId="0" xfId="140" applyNumberFormat="1" applyFont="1" applyFill="1" applyBorder="1" applyAlignment="1"/>
    <xf numFmtId="0" fontId="86" fillId="31" borderId="12" xfId="7" applyFont="1" applyFill="1" applyBorder="1" applyAlignment="1">
      <alignment wrapText="1"/>
    </xf>
    <xf numFmtId="0" fontId="86" fillId="31" borderId="12" xfId="7" applyFont="1" applyFill="1" applyBorder="1" applyAlignment="1">
      <alignment horizontal="right"/>
    </xf>
    <xf numFmtId="0" fontId="46" fillId="31" borderId="12" xfId="7" applyFont="1" applyFill="1" applyBorder="1" applyAlignment="1">
      <alignment horizontal="right" wrapText="1"/>
    </xf>
    <xf numFmtId="0" fontId="89" fillId="31" borderId="0" xfId="140" applyFont="1" applyFill="1" applyBorder="1" applyAlignment="1"/>
    <xf numFmtId="164" fontId="46" fillId="31" borderId="0" xfId="3" applyNumberFormat="1" applyFont="1" applyFill="1" applyBorder="1" applyAlignment="1">
      <alignment horizontal="right"/>
    </xf>
    <xf numFmtId="164" fontId="51" fillId="31" borderId="0" xfId="3" applyNumberFormat="1" applyFont="1" applyFill="1" applyBorder="1" applyAlignment="1">
      <alignment horizontal="right"/>
    </xf>
    <xf numFmtId="0" fontId="46" fillId="31" borderId="0" xfId="7" applyFont="1" applyFill="1" applyBorder="1" applyAlignment="1"/>
    <xf numFmtId="0" fontId="46" fillId="31" borderId="0" xfId="99" applyFont="1" applyFill="1" applyBorder="1" applyAlignment="1">
      <alignment horizontal="right"/>
    </xf>
    <xf numFmtId="164" fontId="48" fillId="31" borderId="0" xfId="3" applyNumberFormat="1" applyFont="1" applyFill="1" applyBorder="1" applyAlignment="1">
      <alignment horizontal="right"/>
    </xf>
    <xf numFmtId="0" fontId="50" fillId="31" borderId="12" xfId="7" applyFont="1" applyFill="1" applyBorder="1" applyAlignment="1">
      <alignment wrapText="1"/>
    </xf>
    <xf numFmtId="0" fontId="50" fillId="31" borderId="12" xfId="7" applyFont="1" applyFill="1" applyBorder="1" applyAlignment="1">
      <alignment horizontal="right"/>
    </xf>
    <xf numFmtId="164" fontId="50" fillId="31" borderId="12" xfId="3" applyNumberFormat="1" applyFont="1" applyFill="1" applyBorder="1" applyAlignment="1">
      <alignment horizontal="right"/>
    </xf>
    <xf numFmtId="0" fontId="48" fillId="31" borderId="12" xfId="99" applyFont="1" applyFill="1" applyBorder="1"/>
    <xf numFmtId="0" fontId="46" fillId="31" borderId="0" xfId="140" applyFont="1" applyFill="1" applyBorder="1" applyAlignment="1">
      <alignment horizontal="left" vertical="top" wrapText="1"/>
    </xf>
    <xf numFmtId="0" fontId="107" fillId="31" borderId="0" xfId="99" applyFont="1" applyFill="1" applyBorder="1"/>
    <xf numFmtId="49" fontId="107" fillId="31" borderId="0" xfId="140" applyNumberFormat="1" applyFont="1" applyFill="1" applyBorder="1" applyAlignment="1">
      <alignment horizontal="right"/>
    </xf>
    <xf numFmtId="164" fontId="107" fillId="31" borderId="0" xfId="3" applyNumberFormat="1" applyFont="1" applyFill="1" applyBorder="1" applyAlignment="1">
      <alignment horizontal="right"/>
    </xf>
    <xf numFmtId="0" fontId="113" fillId="31" borderId="0" xfId="99" applyFont="1" applyFill="1" applyBorder="1"/>
    <xf numFmtId="0" fontId="51" fillId="31" borderId="12" xfId="7" applyFont="1" applyFill="1" applyBorder="1" applyAlignment="1">
      <alignment wrapText="1"/>
    </xf>
    <xf numFmtId="0" fontId="51" fillId="31" borderId="12" xfId="7" applyFont="1" applyFill="1" applyBorder="1" applyAlignment="1">
      <alignment horizontal="right"/>
    </xf>
    <xf numFmtId="0" fontId="51" fillId="31" borderId="12" xfId="7" applyFont="1" applyFill="1" applyBorder="1" applyAlignment="1">
      <alignment horizontal="right" wrapText="1"/>
    </xf>
    <xf numFmtId="0" fontId="103" fillId="31" borderId="0" xfId="140" applyFont="1" applyFill="1" applyBorder="1" applyAlignment="1"/>
    <xf numFmtId="49" fontId="103" fillId="31" borderId="0" xfId="140" applyNumberFormat="1" applyFont="1" applyFill="1" applyBorder="1" applyAlignment="1">
      <alignment horizontal="right"/>
    </xf>
    <xf numFmtId="0" fontId="51" fillId="31" borderId="12" xfId="140" applyFont="1" applyFill="1" applyBorder="1" applyAlignment="1"/>
    <xf numFmtId="49" fontId="111" fillId="31" borderId="12" xfId="140" applyNumberFormat="1" applyFont="1" applyFill="1" applyBorder="1" applyAlignment="1">
      <alignment horizontal="right"/>
    </xf>
    <xf numFmtId="165" fontId="51" fillId="31" borderId="12" xfId="140" applyNumberFormat="1" applyFont="1" applyFill="1" applyBorder="1"/>
    <xf numFmtId="165" fontId="51" fillId="31" borderId="12" xfId="267" applyNumberFormat="1" applyFont="1" applyFill="1" applyBorder="1" applyAlignment="1" applyProtection="1">
      <alignment wrapText="1"/>
      <protection locked="0"/>
    </xf>
    <xf numFmtId="165" fontId="103" fillId="31" borderId="12" xfId="267" applyNumberFormat="1" applyFont="1" applyFill="1" applyBorder="1" applyAlignment="1"/>
    <xf numFmtId="0" fontId="102" fillId="31" borderId="12" xfId="7" applyFont="1" applyFill="1" applyBorder="1" applyAlignment="1">
      <alignment wrapText="1"/>
    </xf>
    <xf numFmtId="0" fontId="102" fillId="31" borderId="12" xfId="7" applyFont="1" applyFill="1" applyBorder="1" applyAlignment="1">
      <alignment horizontal="right"/>
    </xf>
    <xf numFmtId="164" fontId="102" fillId="31" borderId="12" xfId="3" applyNumberFormat="1" applyFont="1" applyFill="1" applyBorder="1" applyAlignment="1">
      <alignment horizontal="right"/>
    </xf>
    <xf numFmtId="0" fontId="102" fillId="31" borderId="12" xfId="99" applyFont="1" applyFill="1" applyBorder="1"/>
    <xf numFmtId="0" fontId="50" fillId="31" borderId="12" xfId="0" applyFont="1" applyFill="1" applyBorder="1" applyAlignment="1">
      <alignment horizontal="left"/>
    </xf>
    <xf numFmtId="1" fontId="50" fillId="31" borderId="12" xfId="151" applyNumberFormat="1" applyFont="1" applyFill="1" applyBorder="1" applyAlignment="1">
      <alignment horizontal="right"/>
    </xf>
    <xf numFmtId="0" fontId="47" fillId="31" borderId="12" xfId="153" applyNumberFormat="1" applyFont="1" applyFill="1" applyBorder="1" applyAlignment="1">
      <alignment horizontal="right" vertical="center"/>
    </xf>
    <xf numFmtId="0" fontId="102" fillId="0" borderId="0" xfId="0" applyFont="1" applyBorder="1" applyAlignment="1">
      <alignment horizontal="right"/>
    </xf>
    <xf numFmtId="0" fontId="102" fillId="31" borderId="0" xfId="0" applyFont="1" applyFill="1" applyBorder="1" applyAlignment="1">
      <alignment horizontal="right"/>
    </xf>
    <xf numFmtId="0" fontId="48" fillId="31" borderId="0" xfId="0" applyFont="1" applyFill="1" applyBorder="1" applyAlignment="1">
      <alignment horizontal="left"/>
    </xf>
    <xf numFmtId="0" fontId="51" fillId="31" borderId="0" xfId="0" applyFont="1" applyFill="1" applyAlignment="1">
      <alignment horizontal="left" wrapText="1"/>
    </xf>
    <xf numFmtId="0" fontId="103" fillId="31" borderId="0" xfId="0" applyFont="1" applyFill="1" applyAlignment="1">
      <alignment horizontal="left" wrapText="1"/>
    </xf>
    <xf numFmtId="0" fontId="48" fillId="0" borderId="0" xfId="0" applyFont="1" applyFill="1" applyBorder="1" applyAlignment="1">
      <alignment horizontal="left"/>
    </xf>
    <xf numFmtId="0" fontId="48" fillId="0" borderId="0" xfId="0" applyFont="1" applyBorder="1" applyAlignment="1">
      <alignment horizontal="left"/>
    </xf>
    <xf numFmtId="0" fontId="107" fillId="31" borderId="0" xfId="0" applyFont="1" applyFill="1" applyBorder="1" applyAlignment="1">
      <alignment horizontal="right"/>
    </xf>
    <xf numFmtId="0" fontId="51" fillId="31" borderId="0" xfId="0" applyFont="1" applyFill="1"/>
    <xf numFmtId="0" fontId="107" fillId="31" borderId="0" xfId="0" applyFont="1" applyFill="1"/>
    <xf numFmtId="0" fontId="115" fillId="30" borderId="0" xfId="0" applyFont="1" applyFill="1" applyBorder="1"/>
    <xf numFmtId="0" fontId="97" fillId="30" borderId="0" xfId="0" applyFont="1" applyFill="1" applyBorder="1"/>
    <xf numFmtId="0" fontId="103" fillId="31" borderId="0" xfId="127" applyFont="1" applyFill="1"/>
    <xf numFmtId="0" fontId="51" fillId="31" borderId="0" xfId="127" applyFont="1" applyFill="1"/>
    <xf numFmtId="0" fontId="51" fillId="31" borderId="0" xfId="24" applyFont="1" applyFill="1"/>
    <xf numFmtId="164" fontId="112" fillId="31" borderId="0" xfId="3" applyNumberFormat="1" applyFont="1" applyFill="1" applyBorder="1" applyAlignment="1">
      <alignment horizontal="left" wrapText="1"/>
    </xf>
    <xf numFmtId="0" fontId="103" fillId="31" borderId="0" xfId="24" applyFont="1" applyFill="1"/>
    <xf numFmtId="1" fontId="48" fillId="31" borderId="0" xfId="0" applyNumberFormat="1" applyFont="1" applyFill="1" applyBorder="1" applyAlignment="1">
      <alignment horizontal="right"/>
    </xf>
    <xf numFmtId="0" fontId="45" fillId="31" borderId="12" xfId="0" applyFont="1" applyFill="1" applyBorder="1"/>
    <xf numFmtId="0" fontId="45" fillId="31" borderId="0" xfId="24" applyFont="1" applyFill="1" applyBorder="1" applyAlignment="1"/>
    <xf numFmtId="0" fontId="107" fillId="31" borderId="0" xfId="0" applyFont="1" applyFill="1" applyBorder="1"/>
    <xf numFmtId="0" fontId="51" fillId="31" borderId="12" xfId="0" applyFont="1" applyFill="1" applyBorder="1" applyAlignment="1">
      <alignment horizontal="right"/>
    </xf>
    <xf numFmtId="0" fontId="51" fillId="31" borderId="12" xfId="0" applyFont="1" applyFill="1" applyBorder="1" applyAlignment="1">
      <alignment horizontal="right" wrapText="1"/>
    </xf>
    <xf numFmtId="0" fontId="51" fillId="31" borderId="0" xfId="99" applyFont="1" applyFill="1" applyBorder="1"/>
    <xf numFmtId="0" fontId="51" fillId="31" borderId="0" xfId="101" applyFont="1" applyFill="1" applyBorder="1" applyAlignment="1">
      <alignment wrapText="1"/>
    </xf>
    <xf numFmtId="0" fontId="95" fillId="30" borderId="0" xfId="0" applyFont="1" applyFill="1" applyAlignment="1">
      <alignment vertical="top"/>
    </xf>
    <xf numFmtId="0" fontId="81" fillId="30" borderId="0" xfId="0" applyFont="1" applyFill="1"/>
    <xf numFmtId="39" fontId="0" fillId="31" borderId="0" xfId="0" applyNumberFormat="1" applyFill="1" applyAlignment="1">
      <alignment wrapText="1"/>
    </xf>
    <xf numFmtId="0" fontId="0" fillId="31" borderId="12" xfId="0" applyFill="1" applyBorder="1"/>
    <xf numFmtId="174" fontId="0" fillId="31" borderId="0" xfId="3" applyNumberFormat="1" applyFont="1" applyFill="1"/>
    <xf numFmtId="0" fontId="103" fillId="31" borderId="0" xfId="0" applyFont="1" applyFill="1"/>
    <xf numFmtId="3" fontId="103" fillId="31" borderId="0" xfId="0" applyNumberFormat="1" applyFont="1" applyFill="1"/>
    <xf numFmtId="174" fontId="103" fillId="31" borderId="0" xfId="3" applyNumberFormat="1" applyFont="1" applyFill="1"/>
    <xf numFmtId="0" fontId="51" fillId="31" borderId="12" xfId="0" applyFont="1" applyFill="1" applyBorder="1"/>
    <xf numFmtId="0" fontId="51" fillId="31" borderId="0" xfId="0" applyFont="1" applyFill="1" applyAlignment="1">
      <alignment wrapText="1"/>
    </xf>
    <xf numFmtId="39" fontId="51" fillId="31" borderId="0" xfId="0" applyNumberFormat="1" applyFont="1" applyFill="1" applyAlignment="1">
      <alignment wrapText="1"/>
    </xf>
    <xf numFmtId="174" fontId="51" fillId="31" borderId="0" xfId="3" applyNumberFormat="1" applyFont="1" applyFill="1"/>
    <xf numFmtId="0" fontId="114" fillId="31" borderId="0" xfId="0" applyFont="1" applyFill="1"/>
    <xf numFmtId="0" fontId="46" fillId="31" borderId="0" xfId="24" applyFont="1" applyFill="1" applyBorder="1" applyAlignment="1"/>
    <xf numFmtId="0" fontId="51" fillId="31" borderId="0" xfId="0" applyFont="1" applyFill="1" applyBorder="1"/>
    <xf numFmtId="0" fontId="51" fillId="31" borderId="0" xfId="0" applyFont="1" applyFill="1" applyBorder="1" applyAlignment="1">
      <alignment horizontal="left" wrapText="1"/>
    </xf>
    <xf numFmtId="1" fontId="51" fillId="31" borderId="0" xfId="0" applyNumberFormat="1" applyFont="1" applyFill="1" applyBorder="1"/>
    <xf numFmtId="0" fontId="109" fillId="31" borderId="0" xfId="0" applyFont="1" applyFill="1" applyBorder="1"/>
    <xf numFmtId="0" fontId="97" fillId="30" borderId="0" xfId="0" applyFont="1" applyFill="1" applyBorder="1" applyAlignment="1">
      <alignment vertical="top"/>
    </xf>
    <xf numFmtId="9" fontId="0" fillId="0" borderId="0" xfId="3" applyFont="1"/>
    <xf numFmtId="3" fontId="117" fillId="32" borderId="0" xfId="0" applyNumberFormat="1" applyFont="1" applyFill="1"/>
    <xf numFmtId="0" fontId="12" fillId="13" borderId="0" xfId="0" applyFont="1" applyFill="1"/>
    <xf numFmtId="0" fontId="46" fillId="31" borderId="0" xfId="0" applyFont="1" applyFill="1"/>
    <xf numFmtId="0" fontId="117" fillId="32" borderId="0" xfId="0" applyFont="1" applyFill="1"/>
    <xf numFmtId="165" fontId="0" fillId="13" borderId="0" xfId="0" applyNumberFormat="1" applyFill="1"/>
    <xf numFmtId="3" fontId="0" fillId="13" borderId="0" xfId="0" applyNumberFormat="1" applyFill="1"/>
    <xf numFmtId="0" fontId="119" fillId="32" borderId="0" xfId="21" applyFont="1" applyFill="1" applyAlignment="1">
      <alignment horizontal="left"/>
    </xf>
    <xf numFmtId="0" fontId="46" fillId="31" borderId="0" xfId="101" applyFont="1" applyFill="1" applyBorder="1" applyAlignment="1"/>
    <xf numFmtId="0" fontId="46" fillId="31" borderId="0" xfId="101" applyFont="1" applyFill="1" applyBorder="1" applyAlignment="1">
      <alignment wrapText="1"/>
    </xf>
    <xf numFmtId="0" fontId="46" fillId="31" borderId="0" xfId="101" applyFont="1" applyFill="1" applyBorder="1" applyAlignment="1">
      <alignment vertical="top" wrapText="1"/>
    </xf>
    <xf numFmtId="0" fontId="46" fillId="31" borderId="0" xfId="0" applyFont="1" applyFill="1" applyBorder="1" applyAlignment="1"/>
    <xf numFmtId="0" fontId="46" fillId="31" borderId="0" xfId="101" applyFont="1" applyFill="1" applyAlignment="1">
      <alignment wrapText="1"/>
    </xf>
    <xf numFmtId="0" fontId="90" fillId="31" borderId="0" xfId="0" applyFont="1" applyFill="1" applyBorder="1" applyAlignment="1"/>
    <xf numFmtId="0" fontId="46" fillId="31" borderId="0" xfId="0" applyFont="1" applyFill="1" applyAlignment="1"/>
    <xf numFmtId="3" fontId="117" fillId="32" borderId="0" xfId="0" applyNumberFormat="1" applyFont="1" applyFill="1" applyBorder="1" applyAlignment="1">
      <alignment vertical="top"/>
    </xf>
    <xf numFmtId="3" fontId="51" fillId="31" borderId="0" xfId="0" applyNumberFormat="1" applyFont="1" applyFill="1" applyBorder="1"/>
    <xf numFmtId="3" fontId="51" fillId="31" borderId="0" xfId="0" applyNumberFormat="1" applyFont="1" applyFill="1" applyBorder="1" applyAlignment="1">
      <alignment vertical="top"/>
    </xf>
    <xf numFmtId="3" fontId="103" fillId="31" borderId="0" xfId="0" applyNumberFormat="1" applyFont="1" applyFill="1" applyBorder="1"/>
    <xf numFmtId="3" fontId="103" fillId="31" borderId="0" xfId="0" applyNumberFormat="1" applyFont="1" applyFill="1" applyBorder="1" applyAlignment="1">
      <alignment vertical="top"/>
    </xf>
    <xf numFmtId="0" fontId="48" fillId="31" borderId="12" xfId="0" applyFont="1" applyFill="1" applyBorder="1" applyAlignment="1">
      <alignment horizontal="right" wrapText="1"/>
    </xf>
    <xf numFmtId="3" fontId="51" fillId="33" borderId="12" xfId="0" applyNumberFormat="1" applyFont="1" applyFill="1" applyBorder="1"/>
    <xf numFmtId="0" fontId="97" fillId="31" borderId="0" xfId="0" applyFont="1" applyFill="1" applyBorder="1" applyAlignment="1">
      <alignment vertical="top"/>
    </xf>
    <xf numFmtId="3" fontId="121" fillId="32" borderId="0" xfId="0" applyNumberFormat="1" applyFont="1" applyFill="1"/>
    <xf numFmtId="0" fontId="107" fillId="31" borderId="0" xfId="0" applyFont="1" applyFill="1" applyBorder="1" applyAlignment="1">
      <alignment horizontal="left"/>
    </xf>
    <xf numFmtId="0" fontId="107" fillId="0" borderId="0" xfId="0" applyFont="1" applyFill="1" applyBorder="1" applyAlignment="1">
      <alignment horizontal="left"/>
    </xf>
    <xf numFmtId="3" fontId="51" fillId="31" borderId="0" xfId="260" applyNumberFormat="1" applyFont="1" applyFill="1"/>
    <xf numFmtId="164" fontId="46" fillId="31" borderId="0" xfId="115" applyNumberFormat="1" applyFont="1" applyFill="1" applyBorder="1" applyAlignment="1"/>
    <xf numFmtId="0" fontId="46" fillId="31" borderId="0" xfId="260" applyFont="1" applyFill="1"/>
    <xf numFmtId="175" fontId="46" fillId="31" borderId="0" xfId="260" applyNumberFormat="1" applyFont="1" applyFill="1"/>
    <xf numFmtId="0" fontId="46" fillId="31" borderId="0" xfId="140" applyFont="1" applyFill="1" applyBorder="1" applyAlignment="1">
      <alignment horizontal="left" vertical="top" wrapText="1"/>
    </xf>
    <xf numFmtId="0" fontId="51" fillId="31" borderId="0" xfId="0" applyFont="1" applyFill="1" applyAlignment="1">
      <alignment horizontal="left" wrapText="1"/>
    </xf>
    <xf numFmtId="0" fontId="46" fillId="31" borderId="0" xfId="0" applyFont="1" applyFill="1" applyAlignment="1">
      <alignment horizontal="left" wrapText="1"/>
    </xf>
    <xf numFmtId="0" fontId="51" fillId="31" borderId="0" xfId="0" applyFont="1" applyFill="1" applyBorder="1" applyAlignment="1">
      <alignment horizontal="left" wrapText="1"/>
    </xf>
    <xf numFmtId="3" fontId="46" fillId="31" borderId="12" xfId="26" applyNumberFormat="1" applyFont="1" applyFill="1" applyBorder="1"/>
    <xf numFmtId="0" fontId="110" fillId="31" borderId="0" xfId="101" applyFont="1" applyFill="1" applyBorder="1" applyAlignment="1">
      <alignment wrapText="1"/>
    </xf>
    <xf numFmtId="3" fontId="110" fillId="31" borderId="0" xfId="101" applyNumberFormat="1" applyFont="1" applyFill="1" applyBorder="1" applyAlignment="1">
      <alignment wrapText="1"/>
    </xf>
    <xf numFmtId="0" fontId="54" fillId="31" borderId="0" xfId="101" applyFont="1" applyFill="1" applyBorder="1"/>
    <xf numFmtId="0" fontId="54" fillId="31" borderId="0" xfId="101" applyNumberFormat="1" applyFont="1" applyFill="1" applyBorder="1"/>
    <xf numFmtId="49" fontId="54" fillId="31" borderId="0" xfId="101" applyNumberFormat="1" applyFont="1" applyFill="1" applyBorder="1"/>
    <xf numFmtId="0" fontId="54" fillId="31" borderId="0" xfId="101" applyFont="1" applyFill="1" applyBorder="1" applyAlignment="1">
      <alignment wrapText="1"/>
    </xf>
    <xf numFmtId="3" fontId="46" fillId="31" borderId="0" xfId="101" applyNumberFormat="1" applyFont="1" applyFill="1" applyBorder="1" applyAlignment="1">
      <alignment wrapText="1"/>
    </xf>
    <xf numFmtId="0" fontId="105" fillId="31" borderId="0" xfId="192" applyFont="1" applyFill="1" applyBorder="1"/>
    <xf numFmtId="0" fontId="51" fillId="31" borderId="0" xfId="101" applyFont="1" applyFill="1" applyBorder="1"/>
    <xf numFmtId="0" fontId="51" fillId="31" borderId="0" xfId="99" applyNumberFormat="1" applyFont="1" applyFill="1" applyBorder="1" applyAlignment="1"/>
    <xf numFmtId="0" fontId="51" fillId="31" borderId="0" xfId="101" applyNumberFormat="1" applyFont="1" applyFill="1" applyBorder="1"/>
    <xf numFmtId="49" fontId="51" fillId="31" borderId="0" xfId="101" applyNumberFormat="1" applyFont="1" applyFill="1" applyBorder="1"/>
    <xf numFmtId="0" fontId="51" fillId="31" borderId="0" xfId="101" applyFont="1" applyFill="1" applyBorder="1" applyAlignment="1">
      <alignment vertical="top"/>
    </xf>
    <xf numFmtId="164" fontId="50" fillId="0" borderId="0" xfId="3" applyNumberFormat="1" applyFont="1" applyFill="1" applyBorder="1" applyAlignment="1">
      <alignment horizontal="left"/>
    </xf>
    <xf numFmtId="165" fontId="51" fillId="31" borderId="0" xfId="1" applyNumberFormat="1" applyFont="1" applyFill="1"/>
    <xf numFmtId="3" fontId="51" fillId="31" borderId="0" xfId="277" applyNumberFormat="1" applyFont="1" applyFill="1"/>
    <xf numFmtId="20" fontId="46" fillId="31" borderId="0" xfId="99" applyNumberFormat="1" applyFont="1" applyFill="1" applyBorder="1" applyAlignment="1">
      <alignment horizontal="left"/>
    </xf>
    <xf numFmtId="173" fontId="86" fillId="31" borderId="0" xfId="275" applyFont="1" applyFill="1" applyBorder="1" applyAlignment="1"/>
    <xf numFmtId="0" fontId="46" fillId="31" borderId="0" xfId="99" applyFont="1" applyFill="1"/>
    <xf numFmtId="16" fontId="46" fillId="31" borderId="0" xfId="99" applyNumberFormat="1" applyFont="1" applyFill="1" applyBorder="1"/>
    <xf numFmtId="0" fontId="87" fillId="31" borderId="0" xfId="77" applyFont="1" applyFill="1" applyBorder="1" applyAlignment="1" applyProtection="1">
      <alignment vertical="center"/>
    </xf>
    <xf numFmtId="0" fontId="50" fillId="31" borderId="12" xfId="99" applyFont="1" applyFill="1" applyBorder="1" applyAlignment="1">
      <alignment horizontal="left"/>
    </xf>
    <xf numFmtId="0" fontId="50" fillId="31" borderId="12" xfId="99" applyFont="1" applyFill="1" applyBorder="1"/>
    <xf numFmtId="3" fontId="50" fillId="31" borderId="12" xfId="99" applyNumberFormat="1" applyFont="1" applyFill="1" applyBorder="1"/>
    <xf numFmtId="165" fontId="50" fillId="31" borderId="12" xfId="1" applyNumberFormat="1" applyFont="1" applyFill="1" applyBorder="1"/>
    <xf numFmtId="165" fontId="50" fillId="31" borderId="12" xfId="1" applyNumberFormat="1" applyFont="1" applyFill="1" applyBorder="1" applyAlignment="1">
      <alignment horizontal="right"/>
    </xf>
    <xf numFmtId="164" fontId="50" fillId="31" borderId="12" xfId="3" applyNumberFormat="1" applyFont="1" applyFill="1" applyBorder="1"/>
    <xf numFmtId="170" fontId="50" fillId="31" borderId="12" xfId="99" applyNumberFormat="1" applyFont="1" applyFill="1" applyBorder="1"/>
    <xf numFmtId="0" fontId="124" fillId="31" borderId="0" xfId="101" applyFont="1" applyFill="1" applyBorder="1"/>
    <xf numFmtId="0" fontId="125" fillId="31" borderId="0" xfId="62" applyFont="1" applyFill="1"/>
    <xf numFmtId="0" fontId="126" fillId="31" borderId="0" xfId="101" applyFont="1" applyFill="1" applyBorder="1"/>
    <xf numFmtId="0" fontId="126" fillId="31" borderId="0" xfId="101" applyNumberFormat="1" applyFont="1" applyFill="1" applyBorder="1"/>
    <xf numFmtId="49" fontId="126" fillId="31" borderId="0" xfId="101" applyNumberFormat="1" applyFont="1" applyFill="1" applyBorder="1"/>
    <xf numFmtId="0" fontId="126" fillId="31" borderId="0" xfId="101" applyFont="1" applyFill="1" applyBorder="1" applyAlignment="1">
      <alignment wrapText="1"/>
    </xf>
    <xf numFmtId="3" fontId="126" fillId="31" borderId="0" xfId="101" applyNumberFormat="1" applyFont="1" applyFill="1" applyBorder="1" applyAlignment="1">
      <alignment wrapText="1"/>
    </xf>
    <xf numFmtId="0" fontId="127" fillId="31" borderId="0" xfId="101" applyFont="1" applyFill="1" applyBorder="1" applyAlignment="1">
      <alignment wrapText="1"/>
    </xf>
    <xf numFmtId="0" fontId="124" fillId="13" borderId="0" xfId="101" applyFont="1" applyFill="1" applyBorder="1"/>
    <xf numFmtId="0" fontId="125" fillId="31" borderId="0" xfId="192" applyFont="1" applyFill="1" applyBorder="1"/>
    <xf numFmtId="9" fontId="128" fillId="31" borderId="0" xfId="3" applyFont="1" applyFill="1" applyBorder="1"/>
    <xf numFmtId="0" fontId="128" fillId="31" borderId="0" xfId="101" applyNumberFormat="1" applyFont="1" applyFill="1" applyBorder="1"/>
    <xf numFmtId="49" fontId="128" fillId="31" borderId="0" xfId="101" applyNumberFormat="1" applyFont="1" applyFill="1" applyBorder="1"/>
    <xf numFmtId="0" fontId="124" fillId="31" borderId="0" xfId="0" applyFont="1" applyFill="1" applyBorder="1"/>
    <xf numFmtId="0" fontId="124" fillId="0" borderId="0" xfId="0" applyFont="1" applyBorder="1"/>
    <xf numFmtId="0" fontId="131" fillId="31" borderId="0" xfId="62" applyFont="1" applyFill="1"/>
    <xf numFmtId="0" fontId="126" fillId="31" borderId="0" xfId="99" applyNumberFormat="1" applyFont="1" applyFill="1" applyBorder="1" applyAlignment="1"/>
    <xf numFmtId="0" fontId="126" fillId="0" borderId="0" xfId="99" applyNumberFormat="1" applyFont="1" applyBorder="1" applyAlignment="1"/>
    <xf numFmtId="0" fontId="124" fillId="0" borderId="0" xfId="140" applyFont="1" applyFill="1" applyBorder="1" applyAlignment="1">
      <alignment wrapText="1"/>
    </xf>
    <xf numFmtId="0" fontId="126" fillId="31" borderId="0" xfId="0" applyFont="1" applyFill="1"/>
    <xf numFmtId="0" fontId="127" fillId="0" borderId="0" xfId="0" applyFont="1"/>
    <xf numFmtId="0" fontId="130" fillId="31" borderId="0" xfId="0" applyFont="1" applyFill="1" applyBorder="1"/>
    <xf numFmtId="0" fontId="129" fillId="31" borderId="0" xfId="62" applyFont="1" applyFill="1"/>
    <xf numFmtId="0" fontId="126" fillId="31" borderId="0" xfId="0" applyFont="1" applyFill="1" applyBorder="1"/>
    <xf numFmtId="1" fontId="126" fillId="31" borderId="0" xfId="0" applyNumberFormat="1" applyFont="1" applyFill="1" applyBorder="1"/>
    <xf numFmtId="0" fontId="130" fillId="0" borderId="0" xfId="0" applyFont="1" applyBorder="1"/>
    <xf numFmtId="0" fontId="130" fillId="13" borderId="0" xfId="0" applyFont="1" applyFill="1" applyBorder="1"/>
    <xf numFmtId="0" fontId="132" fillId="31" borderId="0" xfId="0" applyFont="1" applyFill="1"/>
    <xf numFmtId="0" fontId="132" fillId="0" borderId="0" xfId="0" applyFont="1"/>
    <xf numFmtId="0" fontId="132" fillId="13" borderId="0" xfId="0" applyFont="1" applyFill="1"/>
    <xf numFmtId="1" fontId="107" fillId="31" borderId="0" xfId="27" applyNumberFormat="1" applyFont="1" applyFill="1" applyBorder="1" applyAlignment="1" applyProtection="1">
      <alignment horizontal="center" vertical="center" wrapText="1" readingOrder="1"/>
      <protection locked="0"/>
    </xf>
    <xf numFmtId="41" fontId="51" fillId="31" borderId="0" xfId="99" applyNumberFormat="1" applyFont="1" applyFill="1" applyBorder="1" applyAlignment="1" applyProtection="1">
      <alignment horizontal="right" vertical="center" wrapText="1" readingOrder="1"/>
      <protection locked="0"/>
    </xf>
    <xf numFmtId="164" fontId="51" fillId="31" borderId="0" xfId="101" applyNumberFormat="1" applyFont="1" applyFill="1" applyBorder="1" applyAlignment="1">
      <alignment horizontal="right"/>
    </xf>
    <xf numFmtId="3" fontId="51" fillId="31" borderId="0" xfId="26" applyNumberFormat="1" applyFont="1" applyFill="1" applyBorder="1" applyAlignment="1">
      <alignment horizontal="right" readingOrder="1"/>
    </xf>
    <xf numFmtId="3" fontId="51" fillId="31" borderId="0" xfId="26" applyNumberFormat="1" applyFont="1" applyFill="1" applyBorder="1"/>
    <xf numFmtId="0" fontId="51" fillId="31" borderId="0" xfId="103" applyFont="1" applyFill="1"/>
    <xf numFmtId="3" fontId="51" fillId="31" borderId="0" xfId="103" applyNumberFormat="1" applyFont="1" applyFill="1"/>
    <xf numFmtId="164" fontId="51" fillId="31" borderId="0" xfId="101" applyNumberFormat="1" applyFont="1" applyFill="1" applyAlignment="1">
      <alignment horizontal="right"/>
    </xf>
    <xf numFmtId="171" fontId="51" fillId="31" borderId="0" xfId="1" applyNumberFormat="1" applyFont="1" applyFill="1" applyBorder="1" applyAlignment="1" applyProtection="1">
      <alignment horizontal="center" vertical="center" wrapText="1" readingOrder="1"/>
      <protection locked="0"/>
    </xf>
    <xf numFmtId="0" fontId="51" fillId="31" borderId="12" xfId="101" applyFont="1" applyFill="1" applyBorder="1"/>
    <xf numFmtId="41" fontId="51" fillId="31" borderId="12" xfId="99" applyNumberFormat="1" applyFont="1" applyFill="1" applyBorder="1" applyAlignment="1" applyProtection="1">
      <alignment horizontal="right" vertical="center" wrapText="1" readingOrder="1"/>
      <protection locked="0"/>
    </xf>
    <xf numFmtId="171" fontId="51" fillId="31" borderId="12" xfId="1" applyNumberFormat="1" applyFont="1" applyFill="1" applyBorder="1" applyAlignment="1" applyProtection="1">
      <alignment horizontal="center" vertical="center" wrapText="1" readingOrder="1"/>
      <protection locked="0"/>
    </xf>
    <xf numFmtId="164" fontId="51" fillId="31" borderId="12" xfId="101" applyNumberFormat="1" applyFont="1" applyFill="1" applyBorder="1" applyAlignment="1">
      <alignment horizontal="right"/>
    </xf>
    <xf numFmtId="3" fontId="51" fillId="31" borderId="12" xfId="26" applyNumberFormat="1" applyFont="1" applyFill="1" applyBorder="1" applyAlignment="1">
      <alignment horizontal="right" readingOrder="1"/>
    </xf>
    <xf numFmtId="3" fontId="51" fillId="31" borderId="12" xfId="26" applyNumberFormat="1" applyFont="1" applyFill="1" applyBorder="1"/>
    <xf numFmtId="0" fontId="103" fillId="31" borderId="12" xfId="7" applyFont="1" applyFill="1" applyBorder="1" applyAlignment="1">
      <alignment horizontal="right" wrapText="1"/>
    </xf>
    <xf numFmtId="0" fontId="98" fillId="31" borderId="0" xfId="0" applyFont="1" applyFill="1" applyBorder="1" applyAlignment="1">
      <alignment vertical="top"/>
    </xf>
    <xf numFmtId="0" fontId="0" fillId="31" borderId="0" xfId="0" applyFill="1" applyBorder="1"/>
    <xf numFmtId="3" fontId="51" fillId="33" borderId="0" xfId="0" applyNumberFormat="1" applyFont="1" applyFill="1" applyBorder="1"/>
    <xf numFmtId="0" fontId="50" fillId="13" borderId="0" xfId="260" applyFont="1" applyFill="1" applyAlignment="1">
      <alignment horizontal="left"/>
    </xf>
    <xf numFmtId="3" fontId="51" fillId="13" borderId="0" xfId="260" applyNumberFormat="1" applyFont="1" applyFill="1"/>
    <xf numFmtId="3" fontId="117" fillId="34" borderId="0" xfId="0" applyNumberFormat="1" applyFont="1" applyFill="1"/>
    <xf numFmtId="0" fontId="32" fillId="31" borderId="0" xfId="62" applyFont="1" applyFill="1"/>
    <xf numFmtId="164" fontId="46" fillId="31" borderId="0" xfId="101" applyNumberFormat="1" applyFont="1" applyFill="1" applyAlignment="1">
      <alignment horizontal="right"/>
    </xf>
    <xf numFmtId="0" fontId="46" fillId="31" borderId="0" xfId="0" applyFont="1" applyFill="1" applyAlignment="1">
      <alignment horizontal="left" wrapText="1"/>
    </xf>
    <xf numFmtId="0" fontId="83" fillId="31" borderId="0" xfId="140" applyFont="1" applyFill="1"/>
    <xf numFmtId="0" fontId="51" fillId="31" borderId="12" xfId="24" applyFont="1" applyFill="1" applyBorder="1" applyAlignment="1">
      <alignment horizontal="right" wrapText="1"/>
    </xf>
    <xf numFmtId="0" fontId="86" fillId="31" borderId="0" xfId="7" applyFont="1" applyFill="1" applyBorder="1" applyAlignment="1">
      <alignment wrapText="1"/>
    </xf>
    <xf numFmtId="0" fontId="86" fillId="31" borderId="0" xfId="7" applyFont="1" applyFill="1" applyBorder="1" applyAlignment="1">
      <alignment horizontal="right"/>
    </xf>
    <xf numFmtId="0" fontId="46" fillId="31" borderId="0" xfId="7" applyFont="1" applyFill="1" applyBorder="1" applyAlignment="1">
      <alignment horizontal="right" wrapText="1"/>
    </xf>
    <xf numFmtId="0" fontId="51" fillId="31" borderId="0" xfId="57" applyFont="1" applyFill="1" applyBorder="1" applyAlignment="1">
      <alignment horizontal="right" wrapText="1"/>
    </xf>
    <xf numFmtId="0" fontId="48" fillId="31" borderId="0" xfId="7" applyFont="1" applyFill="1" applyBorder="1" applyAlignment="1">
      <alignment horizontal="right" wrapText="1"/>
    </xf>
    <xf numFmtId="176" fontId="103" fillId="31" borderId="0" xfId="28" applyNumberFormat="1" applyFont="1" applyFill="1" applyBorder="1" applyAlignment="1">
      <alignment horizontal="right"/>
    </xf>
    <xf numFmtId="0" fontId="46" fillId="31" borderId="0" xfId="0" applyFont="1" applyFill="1" applyAlignment="1">
      <alignment horizontal="left" wrapText="1"/>
    </xf>
    <xf numFmtId="172" fontId="46" fillId="35" borderId="0" xfId="101" applyNumberFormat="1" applyFont="1" applyFill="1" applyAlignment="1">
      <alignment horizontal="right"/>
    </xf>
    <xf numFmtId="3" fontId="46" fillId="35" borderId="0" xfId="103" applyNumberFormat="1" applyFont="1" applyFill="1"/>
    <xf numFmtId="0" fontId="90" fillId="35" borderId="0" xfId="103" applyFont="1" applyFill="1"/>
    <xf numFmtId="3" fontId="90" fillId="35" borderId="0" xfId="103" applyNumberFormat="1" applyFont="1" applyFill="1"/>
    <xf numFmtId="0" fontId="34" fillId="0" borderId="0" xfId="62"/>
    <xf numFmtId="0" fontId="3" fillId="30" borderId="0" xfId="278" applyFill="1"/>
    <xf numFmtId="0" fontId="3" fillId="0" borderId="0" xfId="278"/>
    <xf numFmtId="0" fontId="95" fillId="30" borderId="0" xfId="278" applyFont="1" applyFill="1"/>
    <xf numFmtId="0" fontId="97" fillId="30" borderId="0" xfId="278" applyFont="1" applyFill="1"/>
    <xf numFmtId="0" fontId="3" fillId="31" borderId="0" xfId="278" applyFill="1"/>
    <xf numFmtId="0" fontId="51" fillId="31" borderId="0" xfId="278" applyFont="1" applyFill="1"/>
    <xf numFmtId="0" fontId="51" fillId="31" borderId="0" xfId="278" applyFont="1" applyFill="1" applyAlignment="1">
      <alignment horizontal="right"/>
    </xf>
    <xf numFmtId="0" fontId="51" fillId="31" borderId="12" xfId="278" applyFont="1" applyFill="1" applyBorder="1"/>
    <xf numFmtId="0" fontId="51" fillId="31" borderId="12" xfId="278" applyFont="1" applyFill="1" applyBorder="1" applyAlignment="1">
      <alignment horizontal="right"/>
    </xf>
    <xf numFmtId="0" fontId="51" fillId="31" borderId="12" xfId="278" applyFont="1" applyFill="1" applyBorder="1" applyAlignment="1">
      <alignment horizontal="right" wrapText="1"/>
    </xf>
    <xf numFmtId="3" fontId="51" fillId="31" borderId="12" xfId="278" applyNumberFormat="1" applyFont="1" applyFill="1" applyBorder="1" applyAlignment="1">
      <alignment horizontal="right"/>
    </xf>
    <xf numFmtId="3" fontId="51" fillId="31" borderId="0" xfId="278" applyNumberFormat="1" applyFont="1" applyFill="1" applyAlignment="1">
      <alignment horizontal="right"/>
    </xf>
    <xf numFmtId="1" fontId="51" fillId="31" borderId="0" xfId="278" applyNumberFormat="1" applyFont="1" applyFill="1" applyAlignment="1">
      <alignment horizontal="right"/>
    </xf>
    <xf numFmtId="177" fontId="51" fillId="31" borderId="0" xfId="278" applyNumberFormat="1" applyFont="1" applyFill="1"/>
    <xf numFmtId="178" fontId="51" fillId="31" borderId="0" xfId="278" applyNumberFormat="1" applyFont="1" applyFill="1"/>
    <xf numFmtId="0" fontId="103" fillId="31" borderId="0" xfId="278" applyFont="1" applyFill="1"/>
    <xf numFmtId="3" fontId="103" fillId="31" borderId="0" xfId="278" applyNumberFormat="1" applyFont="1" applyFill="1" applyAlignment="1">
      <alignment horizontal="right"/>
    </xf>
    <xf numFmtId="1" fontId="103" fillId="31" borderId="0" xfId="278" applyNumberFormat="1" applyFont="1" applyFill="1" applyAlignment="1">
      <alignment horizontal="right"/>
    </xf>
    <xf numFmtId="0" fontId="103" fillId="31" borderId="0" xfId="278" applyFont="1" applyFill="1" applyAlignment="1">
      <alignment horizontal="right"/>
    </xf>
    <xf numFmtId="177" fontId="103" fillId="31" borderId="0" xfId="278" applyNumberFormat="1" applyFont="1" applyFill="1"/>
    <xf numFmtId="178" fontId="103" fillId="31" borderId="0" xfId="278" applyNumberFormat="1" applyFont="1" applyFill="1"/>
    <xf numFmtId="0" fontId="112" fillId="31" borderId="0" xfId="278" applyFont="1" applyFill="1"/>
    <xf numFmtId="3" fontId="112" fillId="31" borderId="0" xfId="278" applyNumberFormat="1" applyFont="1" applyFill="1" applyAlignment="1">
      <alignment horizontal="right"/>
    </xf>
    <xf numFmtId="1" fontId="112" fillId="31" borderId="0" xfId="278" applyNumberFormat="1" applyFont="1" applyFill="1" applyAlignment="1">
      <alignment horizontal="right"/>
    </xf>
    <xf numFmtId="0" fontId="112" fillId="31" borderId="0" xfId="278" applyFont="1" applyFill="1" applyAlignment="1">
      <alignment horizontal="right"/>
    </xf>
    <xf numFmtId="177" fontId="112" fillId="31" borderId="0" xfId="278" applyNumberFormat="1" applyFont="1" applyFill="1"/>
    <xf numFmtId="178" fontId="112" fillId="31" borderId="0" xfId="278" applyNumberFormat="1" applyFont="1" applyFill="1"/>
    <xf numFmtId="177" fontId="51" fillId="31" borderId="0" xfId="278" applyNumberFormat="1" applyFont="1" applyFill="1" applyAlignment="1">
      <alignment horizontal="right"/>
    </xf>
    <xf numFmtId="178" fontId="51" fillId="31" borderId="0" xfId="278" applyNumberFormat="1" applyFont="1" applyFill="1" applyAlignment="1">
      <alignment horizontal="right"/>
    </xf>
    <xf numFmtId="0" fontId="135" fillId="0" borderId="0" xfId="278" applyFont="1"/>
    <xf numFmtId="0" fontId="134" fillId="31" borderId="0" xfId="278" applyFont="1" applyFill="1"/>
    <xf numFmtId="0" fontId="103" fillId="31" borderId="0" xfId="278" applyFont="1" applyFill="1" applyAlignment="1">
      <alignment horizontal="left"/>
    </xf>
    <xf numFmtId="177" fontId="103" fillId="31" borderId="0" xfId="278" applyNumberFormat="1" applyFont="1" applyFill="1" applyAlignment="1">
      <alignment horizontal="right"/>
    </xf>
    <xf numFmtId="178" fontId="103" fillId="31" borderId="0" xfId="278" applyNumberFormat="1" applyFont="1" applyFill="1" applyAlignment="1">
      <alignment horizontal="right"/>
    </xf>
    <xf numFmtId="0" fontId="3" fillId="31" borderId="12" xfId="278" applyFill="1" applyBorder="1"/>
    <xf numFmtId="3" fontId="3" fillId="31" borderId="12" xfId="278" applyNumberFormat="1" applyFill="1" applyBorder="1"/>
    <xf numFmtId="0" fontId="102" fillId="31" borderId="0" xfId="278" applyFont="1" applyFill="1"/>
    <xf numFmtId="0" fontId="102" fillId="31" borderId="0" xfId="279" applyFont="1" applyFill="1"/>
    <xf numFmtId="0" fontId="139" fillId="31" borderId="0" xfId="278" applyFont="1" applyFill="1"/>
    <xf numFmtId="0" fontId="112" fillId="31" borderId="0" xfId="278" applyFont="1" applyFill="1" applyAlignment="1">
      <alignment wrapText="1"/>
    </xf>
    <xf numFmtId="0" fontId="139" fillId="0" borderId="0" xfId="278" applyFont="1"/>
    <xf numFmtId="0" fontId="46" fillId="30" borderId="0" xfId="101" applyFont="1" applyFill="1"/>
    <xf numFmtId="0" fontId="46" fillId="30" borderId="0" xfId="101" applyFont="1" applyFill="1" applyAlignment="1">
      <alignment horizontal="right"/>
    </xf>
    <xf numFmtId="0" fontId="46" fillId="0" borderId="0" xfId="101" applyFont="1"/>
    <xf numFmtId="0" fontId="95" fillId="30" borderId="0" xfId="101" applyFont="1" applyFill="1"/>
    <xf numFmtId="0" fontId="74" fillId="30" borderId="0" xfId="101" applyFont="1" applyFill="1" applyAlignment="1">
      <alignment horizontal="right"/>
    </xf>
    <xf numFmtId="0" fontId="74" fillId="30" borderId="0" xfId="101" applyFont="1" applyFill="1"/>
    <xf numFmtId="0" fontId="46" fillId="0" borderId="0" xfId="101" applyFont="1" applyAlignment="1">
      <alignment horizontal="right"/>
    </xf>
    <xf numFmtId="0" fontId="48" fillId="0" borderId="0" xfId="101" applyFont="1"/>
    <xf numFmtId="0" fontId="97" fillId="30" borderId="0" xfId="101" applyFont="1" applyFill="1" applyAlignment="1">
      <alignment horizontal="left" wrapText="1"/>
    </xf>
    <xf numFmtId="0" fontId="83" fillId="31" borderId="12" xfId="7" applyFont="1" applyFill="1" applyBorder="1" applyAlignment="1">
      <alignment wrapText="1"/>
    </xf>
    <xf numFmtId="0" fontId="83" fillId="31" borderId="12" xfId="7" applyFont="1" applyFill="1" applyBorder="1" applyAlignment="1">
      <alignment horizontal="right"/>
    </xf>
    <xf numFmtId="0" fontId="83" fillId="31" borderId="12" xfId="7" applyFont="1" applyFill="1" applyBorder="1" applyAlignment="1">
      <alignment horizontal="right" wrapText="1"/>
    </xf>
    <xf numFmtId="0" fontId="83" fillId="31" borderId="12" xfId="57" applyFont="1" applyFill="1" applyBorder="1" applyAlignment="1">
      <alignment horizontal="right" wrapText="1"/>
    </xf>
    <xf numFmtId="0" fontId="141" fillId="31" borderId="12" xfId="7" applyFont="1" applyFill="1" applyBorder="1" applyAlignment="1">
      <alignment horizontal="right" wrapText="1"/>
    </xf>
    <xf numFmtId="0" fontId="49" fillId="0" borderId="0" xfId="7" applyFont="1" applyAlignment="1">
      <alignment horizontal="right"/>
    </xf>
    <xf numFmtId="0" fontId="50" fillId="0" borderId="0" xfId="7" applyFont="1" applyAlignment="1">
      <alignment horizontal="right" wrapText="1"/>
    </xf>
    <xf numFmtId="0" fontId="47" fillId="0" borderId="0" xfId="7" applyFont="1" applyAlignment="1">
      <alignment horizontal="right" wrapText="1"/>
    </xf>
    <xf numFmtId="0" fontId="46" fillId="0" borderId="0" xfId="101" applyFont="1" applyAlignment="1">
      <alignment wrapText="1"/>
    </xf>
    <xf numFmtId="0" fontId="83" fillId="31" borderId="0" xfId="7" applyFont="1" applyFill="1" applyAlignment="1">
      <alignment wrapText="1"/>
    </xf>
    <xf numFmtId="0" fontId="83" fillId="31" borderId="0" xfId="7" applyFont="1" applyFill="1" applyAlignment="1">
      <alignment horizontal="right"/>
    </xf>
    <xf numFmtId="0" fontId="83" fillId="31" borderId="0" xfId="7" applyFont="1" applyFill="1" applyAlignment="1">
      <alignment horizontal="right" wrapText="1"/>
    </xf>
    <xf numFmtId="0" fontId="83" fillId="31" borderId="0" xfId="57" applyFont="1" applyFill="1" applyAlignment="1">
      <alignment horizontal="right" wrapText="1"/>
    </xf>
    <xf numFmtId="0" fontId="141" fillId="31" borderId="0" xfId="7" applyFont="1" applyFill="1" applyAlignment="1">
      <alignment horizontal="right" wrapText="1"/>
    </xf>
    <xf numFmtId="0" fontId="46" fillId="31" borderId="0" xfId="101" applyFont="1" applyFill="1"/>
    <xf numFmtId="0" fontId="141" fillId="31" borderId="0" xfId="140" applyFont="1" applyFill="1"/>
    <xf numFmtId="49" fontId="83" fillId="31" borderId="0" xfId="140" applyNumberFormat="1" applyFont="1" applyFill="1" applyAlignment="1">
      <alignment horizontal="right"/>
    </xf>
    <xf numFmtId="165" fontId="83" fillId="31" borderId="0" xfId="70" applyNumberFormat="1" applyFont="1" applyFill="1" applyBorder="1" applyAlignment="1">
      <alignment horizontal="center"/>
    </xf>
    <xf numFmtId="165" fontId="141" fillId="31" borderId="0" xfId="70" applyNumberFormat="1" applyFont="1" applyFill="1" applyBorder="1" applyAlignment="1">
      <alignment horizontal="center"/>
    </xf>
    <xf numFmtId="3" fontId="47" fillId="31" borderId="0" xfId="7" applyNumberFormat="1" applyFont="1" applyFill="1" applyAlignment="1">
      <alignment horizontal="right" vertical="center"/>
    </xf>
    <xf numFmtId="0" fontId="52" fillId="0" borderId="0" xfId="140" applyFont="1" applyAlignment="1">
      <alignment horizontal="center" wrapText="1"/>
    </xf>
    <xf numFmtId="0" fontId="49" fillId="0" borderId="0" xfId="140" applyFont="1"/>
    <xf numFmtId="164" fontId="50" fillId="0" borderId="0" xfId="28" applyNumberFormat="1" applyFont="1" applyFill="1" applyBorder="1" applyAlignment="1">
      <alignment horizontal="center"/>
    </xf>
    <xf numFmtId="0" fontId="83" fillId="31" borderId="0" xfId="101" applyFont="1" applyFill="1"/>
    <xf numFmtId="165" fontId="83" fillId="31" borderId="0" xfId="280" applyNumberFormat="1" applyFont="1" applyFill="1"/>
    <xf numFmtId="165" fontId="83" fillId="31" borderId="0" xfId="70" applyNumberFormat="1" applyFont="1" applyFill="1" applyBorder="1" applyAlignment="1" applyProtection="1">
      <alignment horizontal="center" wrapText="1"/>
      <protection locked="0"/>
    </xf>
    <xf numFmtId="165" fontId="141" fillId="31" borderId="0" xfId="280" applyNumberFormat="1" applyFont="1" applyFill="1" applyBorder="1"/>
    <xf numFmtId="165" fontId="83" fillId="31" borderId="0" xfId="280" applyNumberFormat="1" applyFont="1" applyFill="1" applyBorder="1"/>
    <xf numFmtId="165" fontId="47" fillId="31" borderId="0" xfId="70" applyNumberFormat="1" applyFont="1" applyFill="1" applyBorder="1" applyAlignment="1">
      <alignment horizontal="center"/>
    </xf>
    <xf numFmtId="0" fontId="49" fillId="0" borderId="0" xfId="140" applyFont="1" applyAlignment="1">
      <alignment horizontal="right"/>
    </xf>
    <xf numFmtId="49" fontId="142" fillId="0" borderId="0" xfId="140" applyNumberFormat="1" applyFont="1" applyAlignment="1">
      <alignment horizontal="left"/>
    </xf>
    <xf numFmtId="49" fontId="143" fillId="31" borderId="0" xfId="140" applyNumberFormat="1" applyFont="1" applyFill="1" applyAlignment="1">
      <alignment horizontal="left"/>
    </xf>
    <xf numFmtId="2" fontId="50" fillId="0" borderId="0" xfId="28" applyNumberFormat="1" applyFont="1" applyFill="1" applyBorder="1" applyAlignment="1">
      <alignment horizontal="center"/>
    </xf>
    <xf numFmtId="49" fontId="49" fillId="0" borderId="0" xfId="140" applyNumberFormat="1" applyFont="1" applyAlignment="1">
      <alignment horizontal="right"/>
    </xf>
    <xf numFmtId="49" fontId="143" fillId="31" borderId="0" xfId="140" applyNumberFormat="1" applyFont="1" applyFill="1" applyAlignment="1">
      <alignment horizontal="right"/>
    </xf>
    <xf numFmtId="165" fontId="83" fillId="31" borderId="0" xfId="140" applyNumberFormat="1" applyFont="1" applyFill="1"/>
    <xf numFmtId="165" fontId="83" fillId="31" borderId="0" xfId="267" applyNumberFormat="1" applyFont="1" applyFill="1" applyBorder="1" applyAlignment="1" applyProtection="1">
      <alignment wrapText="1"/>
      <protection locked="0"/>
    </xf>
    <xf numFmtId="165" fontId="46" fillId="31" borderId="0" xfId="101" applyNumberFormat="1" applyFont="1" applyFill="1"/>
    <xf numFmtId="43" fontId="46" fillId="31" borderId="0" xfId="101" applyNumberFormat="1" applyFont="1" applyFill="1"/>
    <xf numFmtId="2" fontId="49" fillId="0" borderId="0" xfId="28" applyNumberFormat="1" applyFont="1" applyFill="1" applyBorder="1" applyAlignment="1">
      <alignment horizontal="right"/>
    </xf>
    <xf numFmtId="3" fontId="89" fillId="13" borderId="0" xfId="70" applyNumberFormat="1" applyFont="1" applyFill="1" applyBorder="1" applyAlignment="1"/>
    <xf numFmtId="0" fontId="83" fillId="31" borderId="13" xfId="140" applyFont="1" applyFill="1" applyBorder="1"/>
    <xf numFmtId="49" fontId="143" fillId="31" borderId="13" xfId="140" applyNumberFormat="1" applyFont="1" applyFill="1" applyBorder="1" applyAlignment="1">
      <alignment horizontal="right"/>
    </xf>
    <xf numFmtId="165" fontId="83" fillId="31" borderId="13" xfId="280" applyNumberFormat="1" applyFont="1" applyFill="1" applyBorder="1"/>
    <xf numFmtId="165" fontId="83" fillId="31" borderId="13" xfId="140" applyNumberFormat="1" applyFont="1" applyFill="1" applyBorder="1"/>
    <xf numFmtId="165" fontId="83" fillId="31" borderId="13" xfId="267" applyNumberFormat="1" applyFont="1" applyFill="1" applyBorder="1" applyAlignment="1" applyProtection="1">
      <alignment wrapText="1"/>
      <protection locked="0"/>
    </xf>
    <xf numFmtId="165" fontId="141" fillId="31" borderId="13" xfId="280" applyNumberFormat="1" applyFont="1" applyFill="1" applyBorder="1"/>
    <xf numFmtId="9" fontId="49" fillId="0" borderId="0" xfId="28" applyFont="1" applyFill="1" applyBorder="1" applyAlignment="1">
      <alignment horizontal="right"/>
    </xf>
    <xf numFmtId="3" fontId="89" fillId="0" borderId="0" xfId="70" applyNumberFormat="1" applyFont="1" applyFill="1" applyBorder="1" applyAlignment="1"/>
    <xf numFmtId="164" fontId="49" fillId="0" borderId="0" xfId="28" applyNumberFormat="1" applyFont="1" applyFill="1" applyBorder="1" applyAlignment="1">
      <alignment horizontal="right"/>
    </xf>
    <xf numFmtId="165" fontId="49" fillId="31" borderId="0" xfId="281" applyNumberFormat="1" applyFont="1" applyFill="1"/>
    <xf numFmtId="165" fontId="49" fillId="31" borderId="0" xfId="267" applyNumberFormat="1" applyFont="1" applyFill="1" applyBorder="1" applyAlignment="1" applyProtection="1">
      <alignment wrapText="1"/>
      <protection locked="0"/>
    </xf>
    <xf numFmtId="165" fontId="141" fillId="31" borderId="0" xfId="267" applyNumberFormat="1" applyFont="1" applyFill="1" applyBorder="1" applyAlignment="1"/>
    <xf numFmtId="164" fontId="83" fillId="31" borderId="0" xfId="28" applyNumberFormat="1" applyFont="1" applyFill="1" applyBorder="1" applyAlignment="1">
      <alignment horizontal="right"/>
    </xf>
    <xf numFmtId="164" fontId="141" fillId="31" borderId="0" xfId="28" applyNumberFormat="1" applyFont="1" applyFill="1" applyBorder="1" applyAlignment="1">
      <alignment horizontal="right"/>
    </xf>
    <xf numFmtId="9" fontId="50" fillId="0" borderId="0" xfId="282" applyFont="1" applyFill="1" applyBorder="1" applyAlignment="1">
      <alignment horizontal="right"/>
    </xf>
    <xf numFmtId="9" fontId="50" fillId="0" borderId="0" xfId="28" applyFont="1" applyFill="1" applyBorder="1" applyAlignment="1">
      <alignment horizontal="right"/>
    </xf>
    <xf numFmtId="0" fontId="83" fillId="31" borderId="0" xfId="140" applyFont="1" applyFill="1" applyAlignment="1">
      <alignment wrapText="1"/>
    </xf>
    <xf numFmtId="0" fontId="83" fillId="31" borderId="0" xfId="140" applyFont="1" applyFill="1" applyAlignment="1">
      <alignment horizontal="right"/>
    </xf>
    <xf numFmtId="9" fontId="46" fillId="31" borderId="0" xfId="28" applyFont="1" applyFill="1" applyBorder="1"/>
    <xf numFmtId="165" fontId="49" fillId="0" borderId="0" xfId="70" applyNumberFormat="1" applyFont="1" applyFill="1" applyBorder="1" applyAlignment="1">
      <alignment horizontal="center"/>
    </xf>
    <xf numFmtId="164" fontId="46" fillId="0" borderId="0" xfId="28" applyNumberFormat="1" applyFont="1" applyFill="1" applyBorder="1" applyAlignment="1"/>
    <xf numFmtId="165" fontId="47" fillId="0" borderId="0" xfId="70" applyNumberFormat="1" applyFont="1" applyFill="1" applyBorder="1" applyAlignment="1">
      <alignment horizontal="center"/>
    </xf>
    <xf numFmtId="165" fontId="49" fillId="0" borderId="0" xfId="70" applyNumberFormat="1" applyFont="1" applyFill="1" applyBorder="1" applyAlignment="1" applyProtection="1">
      <alignment horizontal="center" wrapText="1"/>
      <protection locked="0"/>
    </xf>
    <xf numFmtId="0" fontId="50" fillId="0" borderId="0" xfId="7" applyFont="1" applyAlignment="1">
      <alignment horizontal="right"/>
    </xf>
    <xf numFmtId="0" fontId="97" fillId="30" borderId="0" xfId="7" applyFont="1" applyFill="1" applyAlignment="1">
      <alignment horizontal="left" vertical="top" wrapText="1"/>
    </xf>
    <xf numFmtId="0" fontId="112" fillId="0" borderId="0" xfId="101" applyFont="1" applyAlignment="1">
      <alignment wrapText="1"/>
    </xf>
    <xf numFmtId="0" fontId="97" fillId="31" borderId="0" xfId="7" applyFont="1" applyFill="1" applyAlignment="1">
      <alignment horizontal="left" vertical="top" wrapText="1"/>
    </xf>
    <xf numFmtId="0" fontId="112" fillId="0" borderId="0" xfId="101" applyFont="1" applyAlignment="1">
      <alignment horizontal="left" wrapText="1"/>
    </xf>
    <xf numFmtId="164" fontId="46" fillId="0" borderId="0" xfId="28" applyNumberFormat="1" applyFont="1" applyFill="1" applyBorder="1" applyAlignment="1">
      <alignment horizontal="left"/>
    </xf>
    <xf numFmtId="9" fontId="46" fillId="0" borderId="0" xfId="282" applyFont="1" applyFill="1" applyBorder="1" applyAlignment="1">
      <alignment horizontal="right"/>
    </xf>
    <xf numFmtId="0" fontId="46" fillId="0" borderId="0" xfId="101" applyFont="1" applyAlignment="1">
      <alignment horizontal="left"/>
    </xf>
    <xf numFmtId="9" fontId="46" fillId="0" borderId="0" xfId="282" applyFont="1" applyBorder="1" applyAlignment="1">
      <alignment horizontal="right"/>
    </xf>
    <xf numFmtId="164" fontId="83" fillId="31" borderId="0" xfId="282" applyNumberFormat="1" applyFont="1" applyFill="1" applyBorder="1" applyAlignment="1">
      <alignment horizontal="right"/>
    </xf>
    <xf numFmtId="0" fontId="83" fillId="31" borderId="0" xfId="140" applyFont="1" applyFill="1" applyAlignment="1">
      <alignment horizontal="left"/>
    </xf>
    <xf numFmtId="0" fontId="83" fillId="31" borderId="12" xfId="140" applyFont="1" applyFill="1" applyBorder="1"/>
    <xf numFmtId="0" fontId="83" fillId="31" borderId="12" xfId="140" applyFont="1" applyFill="1" applyBorder="1" applyAlignment="1">
      <alignment horizontal="right"/>
    </xf>
    <xf numFmtId="164" fontId="83" fillId="31" borderId="12" xfId="282" applyNumberFormat="1" applyFont="1" applyFill="1" applyBorder="1" applyAlignment="1">
      <alignment horizontal="right"/>
    </xf>
    <xf numFmtId="164" fontId="83" fillId="31" borderId="12" xfId="28" applyNumberFormat="1" applyFont="1" applyFill="1" applyBorder="1" applyAlignment="1">
      <alignment horizontal="right"/>
    </xf>
    <xf numFmtId="0" fontId="46" fillId="13" borderId="0" xfId="140" applyFont="1" applyFill="1" applyBorder="1" applyAlignment="1">
      <alignment horizontal="left" vertical="top" wrapText="1"/>
    </xf>
    <xf numFmtId="0" fontId="51" fillId="0" borderId="0" xfId="284"/>
    <xf numFmtId="0" fontId="51" fillId="0" borderId="0" xfId="284" applyAlignment="1">
      <alignment wrapText="1"/>
    </xf>
    <xf numFmtId="14" fontId="51" fillId="0" borderId="0" xfId="284" applyNumberFormat="1" applyAlignment="1">
      <alignment wrapText="1"/>
    </xf>
    <xf numFmtId="0" fontId="97" fillId="0" borderId="0" xfId="284" applyFont="1" applyAlignment="1">
      <alignment vertical="top"/>
    </xf>
    <xf numFmtId="0" fontId="51" fillId="30" borderId="0" xfId="284" applyFill="1"/>
    <xf numFmtId="0" fontId="50" fillId="0" borderId="12" xfId="284" applyFont="1" applyBorder="1" applyAlignment="1">
      <alignment horizontal="right" vertical="center" wrapText="1"/>
    </xf>
    <xf numFmtId="0" fontId="48" fillId="0" borderId="12" xfId="284" applyFont="1" applyBorder="1" applyAlignment="1">
      <alignment horizontal="right" wrapText="1"/>
    </xf>
    <xf numFmtId="0" fontId="46" fillId="0" borderId="12" xfId="284" applyFont="1" applyBorder="1" applyAlignment="1">
      <alignment horizontal="right" wrapText="1"/>
    </xf>
    <xf numFmtId="0" fontId="46" fillId="0" borderId="12" xfId="101" applyFont="1" applyBorder="1" applyAlignment="1">
      <alignment horizontal="right" wrapText="1"/>
    </xf>
    <xf numFmtId="0" fontId="95" fillId="30" borderId="0" xfId="284" applyFont="1" applyFill="1"/>
    <xf numFmtId="0" fontId="145" fillId="30" borderId="0" xfId="284" applyFont="1" applyFill="1"/>
    <xf numFmtId="0" fontId="80" fillId="0" borderId="0" xfId="284" applyFont="1"/>
    <xf numFmtId="0" fontId="80" fillId="0" borderId="0" xfId="284" applyFont="1" applyAlignment="1">
      <alignment horizontal="left"/>
    </xf>
    <xf numFmtId="0" fontId="80" fillId="30" borderId="0" xfId="284" applyFont="1" applyFill="1" applyAlignment="1">
      <alignment horizontal="left"/>
    </xf>
    <xf numFmtId="0" fontId="146" fillId="0" borderId="0" xfId="284" applyFont="1" applyAlignment="1">
      <alignment horizontal="left"/>
    </xf>
    <xf numFmtId="165" fontId="92" fillId="0" borderId="0" xfId="132" applyNumberFormat="1" applyFont="1" applyFill="1" applyBorder="1" applyAlignment="1"/>
    <xf numFmtId="165" fontId="90" fillId="0" borderId="0" xfId="132" applyNumberFormat="1" applyFont="1" applyFill="1" applyBorder="1"/>
    <xf numFmtId="165" fontId="90" fillId="0" borderId="0" xfId="132" applyNumberFormat="1" applyFont="1" applyFill="1" applyBorder="1" applyAlignment="1"/>
    <xf numFmtId="0" fontId="81" fillId="30" borderId="0" xfId="284" applyFont="1" applyFill="1"/>
    <xf numFmtId="0" fontId="81" fillId="0" borderId="0" xfId="284" applyFont="1"/>
    <xf numFmtId="0" fontId="77" fillId="0" borderId="0" xfId="284" applyFont="1"/>
    <xf numFmtId="165" fontId="92" fillId="0" borderId="0" xfId="132" applyNumberFormat="1" applyFont="1" applyFill="1" applyBorder="1"/>
    <xf numFmtId="0" fontId="97" fillId="30" borderId="0" xfId="284" applyFont="1" applyFill="1"/>
    <xf numFmtId="0" fontId="51" fillId="31" borderId="0" xfId="284" applyFill="1"/>
    <xf numFmtId="0" fontId="50" fillId="31" borderId="12" xfId="284" applyFont="1" applyFill="1" applyBorder="1" applyAlignment="1">
      <alignment horizontal="right" vertical="center" wrapText="1"/>
    </xf>
    <xf numFmtId="0" fontId="46" fillId="31" borderId="12" xfId="284" applyFont="1" applyFill="1" applyBorder="1" applyAlignment="1">
      <alignment horizontal="right" wrapText="1"/>
    </xf>
    <xf numFmtId="0" fontId="54" fillId="31" borderId="0" xfId="101" applyFont="1" applyFill="1" applyAlignment="1">
      <alignment horizontal="right" wrapText="1"/>
    </xf>
    <xf numFmtId="0" fontId="54" fillId="0" borderId="0" xfId="101" applyFont="1" applyAlignment="1">
      <alignment horizontal="right" wrapText="1"/>
    </xf>
    <xf numFmtId="0" fontId="54" fillId="37" borderId="0" xfId="101" applyFont="1" applyFill="1" applyAlignment="1">
      <alignment horizontal="right" wrapText="1"/>
    </xf>
    <xf numFmtId="14" fontId="51" fillId="0" borderId="0" xfId="284" applyNumberFormat="1"/>
    <xf numFmtId="0" fontId="54" fillId="37" borderId="0" xfId="284" applyFont="1" applyFill="1" applyAlignment="1">
      <alignment horizontal="right" wrapText="1"/>
    </xf>
    <xf numFmtId="0" fontId="46" fillId="31" borderId="0" xfId="101" applyFont="1" applyFill="1" applyAlignment="1">
      <alignment horizontal="left"/>
    </xf>
    <xf numFmtId="165" fontId="92" fillId="31" borderId="0" xfId="285" applyNumberFormat="1" applyFont="1" applyFill="1" applyBorder="1" applyAlignment="1"/>
    <xf numFmtId="165" fontId="90" fillId="31" borderId="0" xfId="285" applyNumberFormat="1" applyFont="1" applyFill="1"/>
    <xf numFmtId="165" fontId="90" fillId="31" borderId="0" xfId="285" applyNumberFormat="1" applyFont="1" applyFill="1" applyAlignment="1"/>
    <xf numFmtId="3" fontId="90" fillId="0" borderId="0" xfId="286" applyNumberFormat="1" applyFont="1"/>
    <xf numFmtId="0" fontId="54" fillId="0" borderId="0" xfId="101" applyFont="1" applyAlignment="1">
      <alignment horizontal="right"/>
    </xf>
    <xf numFmtId="9" fontId="102" fillId="0" borderId="0" xfId="282" applyFont="1"/>
    <xf numFmtId="3" fontId="147" fillId="0" borderId="0" xfId="286" applyNumberFormat="1" applyFont="1"/>
    <xf numFmtId="165" fontId="103" fillId="31" borderId="0" xfId="285" applyNumberFormat="1" applyFont="1" applyFill="1"/>
    <xf numFmtId="165" fontId="51" fillId="31" borderId="0" xfId="285" applyNumberFormat="1" applyFont="1" applyFill="1"/>
    <xf numFmtId="0" fontId="54" fillId="38" borderId="0" xfId="101" applyFont="1" applyFill="1" applyAlignment="1">
      <alignment horizontal="right"/>
    </xf>
    <xf numFmtId="3" fontId="103" fillId="0" borderId="0" xfId="284" applyNumberFormat="1" applyFont="1"/>
    <xf numFmtId="3" fontId="51" fillId="0" borderId="0" xfId="284" applyNumberFormat="1"/>
    <xf numFmtId="3" fontId="103" fillId="31" borderId="0" xfId="284" applyNumberFormat="1" applyFont="1" applyFill="1"/>
    <xf numFmtId="3" fontId="51" fillId="31" borderId="0" xfId="284" applyNumberFormat="1" applyFill="1"/>
    <xf numFmtId="3" fontId="103" fillId="31" borderId="0" xfId="287" applyNumberFormat="1" applyFont="1" applyFill="1"/>
    <xf numFmtId="0" fontId="54" fillId="38" borderId="0" xfId="101" applyFont="1" applyFill="1" applyAlignment="1">
      <alignment horizontal="right" wrapText="1"/>
    </xf>
    <xf numFmtId="0" fontId="46" fillId="31" borderId="0" xfId="101" applyFont="1" applyFill="1" applyAlignment="1">
      <alignment vertical="top" wrapText="1"/>
    </xf>
    <xf numFmtId="0" fontId="54" fillId="38" borderId="0" xfId="101" applyFont="1" applyFill="1" applyAlignment="1">
      <alignment horizontal="right" vertical="top" wrapText="1"/>
    </xf>
    <xf numFmtId="0" fontId="46" fillId="0" borderId="0" xfId="101" applyFont="1" applyAlignment="1">
      <alignment vertical="top" wrapText="1"/>
    </xf>
    <xf numFmtId="0" fontId="46" fillId="31" borderId="0" xfId="284" applyFont="1" applyFill="1"/>
    <xf numFmtId="0" fontId="54" fillId="38" borderId="0" xfId="284" applyFont="1" applyFill="1" applyAlignment="1">
      <alignment horizontal="right"/>
    </xf>
    <xf numFmtId="165" fontId="90" fillId="31" borderId="0" xfId="285" applyNumberFormat="1" applyFont="1" applyFill="1" applyBorder="1" applyAlignment="1"/>
    <xf numFmtId="0" fontId="46" fillId="0" borderId="0" xfId="284" applyFont="1"/>
    <xf numFmtId="0" fontId="90" fillId="31" borderId="0" xfId="284" applyFont="1" applyFill="1"/>
    <xf numFmtId="0" fontId="102" fillId="31" borderId="0" xfId="284" applyFont="1" applyFill="1"/>
    <xf numFmtId="0" fontId="102" fillId="0" borderId="0" xfId="284" applyFont="1"/>
    <xf numFmtId="9" fontId="0" fillId="0" borderId="0" xfId="282" applyFont="1"/>
    <xf numFmtId="0" fontId="148" fillId="0" borderId="0" xfId="284" applyFont="1" applyAlignment="1">
      <alignment vertical="center" wrapText="1"/>
    </xf>
    <xf numFmtId="3" fontId="54" fillId="31" borderId="0" xfId="284" applyNumberFormat="1" applyFont="1" applyFill="1"/>
    <xf numFmtId="3" fontId="54" fillId="0" borderId="0" xfId="284" applyNumberFormat="1" applyFont="1"/>
    <xf numFmtId="0" fontId="51" fillId="31" borderId="0" xfId="284" applyFill="1" applyAlignment="1">
      <alignment wrapText="1"/>
    </xf>
    <xf numFmtId="0" fontId="54" fillId="31" borderId="0" xfId="101" applyFont="1" applyFill="1" applyAlignment="1">
      <alignment wrapText="1"/>
    </xf>
    <xf numFmtId="3" fontId="103" fillId="31" borderId="0" xfId="284" applyNumberFormat="1" applyFont="1" applyFill="1" applyAlignment="1">
      <alignment vertical="top"/>
    </xf>
    <xf numFmtId="164" fontId="0" fillId="0" borderId="0" xfId="282" applyNumberFormat="1" applyFont="1" applyAlignment="1">
      <alignment wrapText="1"/>
    </xf>
    <xf numFmtId="9" fontId="46" fillId="0" borderId="0" xfId="282" applyFont="1" applyFill="1" applyAlignment="1">
      <alignment wrapText="1"/>
    </xf>
    <xf numFmtId="3" fontId="51" fillId="31" borderId="0" xfId="284" applyNumberFormat="1" applyFill="1" applyAlignment="1">
      <alignment vertical="top"/>
    </xf>
    <xf numFmtId="0" fontId="54" fillId="31" borderId="0" xfId="101" applyFont="1" applyFill="1"/>
    <xf numFmtId="0" fontId="149" fillId="31" borderId="0" xfId="101" applyFont="1" applyFill="1" applyAlignment="1">
      <alignment wrapText="1"/>
    </xf>
    <xf numFmtId="0" fontId="54" fillId="0" borderId="0" xfId="101" applyFont="1" applyAlignment="1">
      <alignment wrapText="1"/>
    </xf>
    <xf numFmtId="0" fontId="54" fillId="0" borderId="0" xfId="101" applyFont="1" applyAlignment="1">
      <alignment horizontal="left" wrapText="1"/>
    </xf>
    <xf numFmtId="0" fontId="54" fillId="0" borderId="0" xfId="101" applyFont="1" applyAlignment="1">
      <alignment horizontal="left" vertical="top"/>
    </xf>
    <xf numFmtId="0" fontId="149" fillId="0" borderId="0" xfId="101" applyFont="1" applyAlignment="1">
      <alignment horizontal="left" vertical="top" wrapText="1"/>
    </xf>
    <xf numFmtId="0" fontId="54" fillId="0" borderId="0" xfId="101" applyFont="1" applyAlignment="1">
      <alignment horizontal="left" vertical="top" wrapText="1"/>
    </xf>
    <xf numFmtId="0" fontId="90" fillId="0" borderId="0" xfId="284" applyFont="1"/>
    <xf numFmtId="0" fontId="54" fillId="0" borderId="0" xfId="284" applyFont="1"/>
    <xf numFmtId="0" fontId="54" fillId="0" borderId="0" xfId="284" applyFont="1" applyAlignment="1">
      <alignment wrapText="1"/>
    </xf>
    <xf numFmtId="3" fontId="54" fillId="0" borderId="0" xfId="284" applyNumberFormat="1" applyFont="1" applyAlignment="1">
      <alignment wrapText="1"/>
    </xf>
    <xf numFmtId="9" fontId="54" fillId="0" borderId="0" xfId="282" applyFont="1" applyFill="1" applyBorder="1" applyAlignment="1">
      <alignment wrapText="1"/>
    </xf>
    <xf numFmtId="0" fontId="105" fillId="0" borderId="0" xfId="288"/>
    <xf numFmtId="3" fontId="103" fillId="0" borderId="0" xfId="284" applyNumberFormat="1" applyFont="1" applyAlignment="1">
      <alignment vertical="top"/>
    </xf>
    <xf numFmtId="3" fontId="51" fillId="0" borderId="0" xfId="284" applyNumberFormat="1" applyAlignment="1">
      <alignment vertical="top"/>
    </xf>
    <xf numFmtId="0" fontId="46" fillId="0" borderId="12" xfId="284" applyFont="1" applyBorder="1"/>
    <xf numFmtId="0" fontId="51" fillId="0" borderId="12" xfId="284" applyBorder="1"/>
    <xf numFmtId="3" fontId="51" fillId="0" borderId="12" xfId="284" applyNumberFormat="1" applyBorder="1"/>
    <xf numFmtId="17" fontId="51" fillId="0" borderId="0" xfId="284" applyNumberFormat="1"/>
    <xf numFmtId="3" fontId="121" fillId="32" borderId="0" xfId="284" applyNumberFormat="1" applyFont="1" applyFill="1" applyAlignment="1">
      <alignment vertical="top"/>
    </xf>
    <xf numFmtId="2" fontId="51" fillId="0" borderId="0" xfId="284" applyNumberFormat="1"/>
    <xf numFmtId="3" fontId="121" fillId="32" borderId="0" xfId="284" applyNumberFormat="1" applyFont="1" applyFill="1"/>
    <xf numFmtId="3" fontId="117" fillId="32" borderId="0" xfId="284" applyNumberFormat="1" applyFont="1" applyFill="1"/>
    <xf numFmtId="3" fontId="117" fillId="0" borderId="0" xfId="289" applyNumberFormat="1"/>
    <xf numFmtId="0" fontId="150" fillId="0" borderId="0" xfId="284" applyFont="1"/>
    <xf numFmtId="0" fontId="151" fillId="0" borderId="0" xfId="284" applyFont="1"/>
    <xf numFmtId="0" fontId="152" fillId="0" borderId="0" xfId="284" applyFont="1"/>
    <xf numFmtId="0" fontId="32" fillId="0" borderId="0" xfId="62" applyFont="1"/>
    <xf numFmtId="0" fontId="46" fillId="31" borderId="0" xfId="0" applyFont="1" applyFill="1" applyAlignment="1">
      <alignment horizontal="left"/>
    </xf>
    <xf numFmtId="0" fontId="46" fillId="31" borderId="12" xfId="284" applyFont="1" applyFill="1" applyBorder="1"/>
    <xf numFmtId="3" fontId="103" fillId="31" borderId="12" xfId="287" applyNumberFormat="1" applyFont="1" applyFill="1" applyBorder="1"/>
    <xf numFmtId="3" fontId="51" fillId="31" borderId="12" xfId="284" applyNumberFormat="1" applyFill="1" applyBorder="1"/>
    <xf numFmtId="0" fontId="50" fillId="0" borderId="0" xfId="290" applyFont="1"/>
    <xf numFmtId="0" fontId="82" fillId="0" borderId="0" xfId="290" applyFont="1"/>
    <xf numFmtId="0" fontId="47" fillId="0" borderId="0" xfId="290" applyFont="1"/>
    <xf numFmtId="0" fontId="50" fillId="0" borderId="0" xfId="290" applyFont="1" applyAlignment="1">
      <alignment horizontal="left"/>
    </xf>
    <xf numFmtId="0" fontId="50" fillId="30" borderId="0" xfId="290" applyFont="1" applyFill="1"/>
    <xf numFmtId="0" fontId="82" fillId="30" borderId="0" xfId="290" applyFont="1" applyFill="1"/>
    <xf numFmtId="0" fontId="47" fillId="30" borderId="0" xfId="290" applyFont="1" applyFill="1"/>
    <xf numFmtId="0" fontId="50" fillId="30" borderId="0" xfId="290" applyFont="1" applyFill="1" applyAlignment="1">
      <alignment horizontal="left"/>
    </xf>
    <xf numFmtId="0" fontId="153" fillId="30" borderId="0" xfId="290" applyFont="1" applyFill="1"/>
    <xf numFmtId="0" fontId="80" fillId="30" borderId="0" xfId="290" applyFont="1" applyFill="1"/>
    <xf numFmtId="0" fontId="77" fillId="30" borderId="0" xfId="290" applyFont="1" applyFill="1" applyAlignment="1">
      <alignment horizontal="left"/>
    </xf>
    <xf numFmtId="0" fontId="77" fillId="30" borderId="0" xfId="290" applyFont="1" applyFill="1"/>
    <xf numFmtId="0" fontId="155" fillId="30" borderId="0" xfId="290" applyFont="1" applyFill="1" applyAlignment="1">
      <alignment horizontal="left"/>
    </xf>
    <xf numFmtId="0" fontId="77" fillId="30" borderId="0" xfId="290" applyFont="1" applyFill="1" applyAlignment="1">
      <alignment horizontal="center" wrapText="1"/>
    </xf>
    <xf numFmtId="0" fontId="50" fillId="36" borderId="0" xfId="290" applyFont="1" applyFill="1"/>
    <xf numFmtId="0" fontId="50" fillId="31" borderId="0" xfId="290" applyFont="1" applyFill="1"/>
    <xf numFmtId="0" fontId="51" fillId="31" borderId="0" xfId="290" applyFont="1" applyFill="1" applyAlignment="1">
      <alignment horizontal="center"/>
    </xf>
    <xf numFmtId="0" fontId="51" fillId="31" borderId="0" xfId="290" applyFont="1" applyFill="1" applyAlignment="1">
      <alignment horizontal="left"/>
    </xf>
    <xf numFmtId="0" fontId="51" fillId="31" borderId="0" xfId="290" applyFont="1" applyFill="1" applyAlignment="1">
      <alignment horizontal="center" wrapText="1"/>
    </xf>
    <xf numFmtId="0" fontId="51" fillId="31" borderId="0" xfId="290" applyFont="1" applyFill="1"/>
    <xf numFmtId="0" fontId="144" fillId="0" borderId="0" xfId="192" applyFont="1" applyBorder="1"/>
    <xf numFmtId="0" fontId="51" fillId="31" borderId="12" xfId="290" applyFont="1" applyFill="1" applyBorder="1" applyAlignment="1">
      <alignment horizontal="center"/>
    </xf>
    <xf numFmtId="0" fontId="51" fillId="31" borderId="12" xfId="290" applyFont="1" applyFill="1" applyBorder="1" applyAlignment="1">
      <alignment horizontal="right"/>
    </xf>
    <xf numFmtId="0" fontId="51" fillId="31" borderId="12" xfId="290" applyFont="1" applyFill="1" applyBorder="1" applyAlignment="1">
      <alignment horizontal="right" wrapText="1"/>
    </xf>
    <xf numFmtId="0" fontId="51" fillId="31" borderId="12" xfId="290" applyFont="1" applyFill="1" applyBorder="1"/>
    <xf numFmtId="0" fontId="50" fillId="0" borderId="0" xfId="290" applyFont="1" applyAlignment="1">
      <alignment horizontal="right" wrapText="1"/>
    </xf>
    <xf numFmtId="3" fontId="51" fillId="31" borderId="0" xfId="290" applyNumberFormat="1" applyFont="1" applyFill="1"/>
    <xf numFmtId="165" fontId="51" fillId="31" borderId="0" xfId="74" applyNumberFormat="1" applyFont="1" applyFill="1" applyBorder="1" applyAlignment="1">
      <alignment horizontal="right"/>
    </xf>
    <xf numFmtId="164" fontId="51" fillId="31" borderId="0" xfId="291" applyNumberFormat="1" applyFont="1" applyFill="1" applyBorder="1"/>
    <xf numFmtId="175" fontId="51" fillId="31" borderId="0" xfId="290" applyNumberFormat="1" applyFont="1" applyFill="1" applyAlignment="1">
      <alignment horizontal="right"/>
    </xf>
    <xf numFmtId="3" fontId="50" fillId="0" borderId="0" xfId="290" applyNumberFormat="1" applyFont="1"/>
    <xf numFmtId="0" fontId="47" fillId="0" borderId="0" xfId="290" applyFont="1" applyAlignment="1">
      <alignment horizontal="center" wrapText="1"/>
    </xf>
    <xf numFmtId="2" fontId="50" fillId="31" borderId="0" xfId="290" applyNumberFormat="1" applyFont="1" applyFill="1"/>
    <xf numFmtId="164" fontId="51" fillId="31" borderId="0" xfId="291" applyNumberFormat="1" applyFont="1" applyFill="1" applyBorder="1" applyAlignment="1"/>
    <xf numFmtId="175" fontId="51" fillId="31" borderId="0" xfId="290" applyNumberFormat="1" applyFont="1" applyFill="1"/>
    <xf numFmtId="0" fontId="51" fillId="31" borderId="0" xfId="29" applyFont="1" applyFill="1"/>
    <xf numFmtId="3" fontId="51" fillId="31" borderId="0" xfId="29" applyNumberFormat="1" applyFont="1" applyFill="1"/>
    <xf numFmtId="175" fontId="51" fillId="31" borderId="0" xfId="29" applyNumberFormat="1" applyFont="1" applyFill="1"/>
    <xf numFmtId="0" fontId="51" fillId="31" borderId="12" xfId="290" applyFont="1" applyFill="1" applyBorder="1" applyAlignment="1">
      <alignment horizontal="left"/>
    </xf>
    <xf numFmtId="3" fontId="51" fillId="31" borderId="12" xfId="290" applyNumberFormat="1" applyFont="1" applyFill="1" applyBorder="1"/>
    <xf numFmtId="165" fontId="51" fillId="31" borderId="12" xfId="74" applyNumberFormat="1" applyFont="1" applyFill="1" applyBorder="1" applyAlignment="1">
      <alignment horizontal="right"/>
    </xf>
    <xf numFmtId="3" fontId="51" fillId="31" borderId="12" xfId="29" applyNumberFormat="1" applyFont="1" applyFill="1" applyBorder="1"/>
    <xf numFmtId="164" fontId="51" fillId="31" borderId="12" xfId="291" applyNumberFormat="1" applyFont="1" applyFill="1" applyBorder="1" applyAlignment="1"/>
    <xf numFmtId="0" fontId="51" fillId="31" borderId="12" xfId="29" applyFont="1" applyFill="1" applyBorder="1"/>
    <xf numFmtId="175" fontId="51" fillId="31" borderId="12" xfId="29" applyNumberFormat="1" applyFont="1" applyFill="1" applyBorder="1"/>
    <xf numFmtId="165" fontId="51" fillId="31" borderId="0" xfId="284" applyNumberFormat="1" applyFill="1"/>
    <xf numFmtId="179" fontId="51" fillId="31" borderId="0" xfId="284" applyNumberFormat="1" applyFill="1"/>
    <xf numFmtId="0" fontId="156" fillId="0" borderId="0" xfId="290" applyFont="1" applyAlignment="1">
      <alignment horizontal="center" vertical="center" wrapText="1" readingOrder="1"/>
    </xf>
    <xf numFmtId="3" fontId="51" fillId="0" borderId="0" xfId="277" applyNumberFormat="1" applyFont="1"/>
    <xf numFmtId="3" fontId="51" fillId="0" borderId="0" xfId="276" applyNumberFormat="1" applyFont="1"/>
    <xf numFmtId="3" fontId="121" fillId="0" borderId="0" xfId="284" applyNumberFormat="1" applyFont="1"/>
    <xf numFmtId="0" fontId="50" fillId="31" borderId="0" xfId="290" applyFont="1" applyFill="1" applyAlignment="1">
      <alignment horizontal="left"/>
    </xf>
    <xf numFmtId="3" fontId="117" fillId="31" borderId="0" xfId="277" applyNumberFormat="1" applyFill="1"/>
    <xf numFmtId="3" fontId="50" fillId="31" borderId="0" xfId="290" applyNumberFormat="1" applyFont="1" applyFill="1"/>
    <xf numFmtId="165" fontId="50" fillId="31" borderId="0" xfId="74" applyNumberFormat="1" applyFont="1" applyFill="1" applyBorder="1"/>
    <xf numFmtId="165" fontId="50" fillId="31" borderId="0" xfId="74" applyNumberFormat="1" applyFont="1" applyFill="1" applyBorder="1" applyAlignment="1">
      <alignment horizontal="right"/>
    </xf>
    <xf numFmtId="164" fontId="50" fillId="31" borderId="0" xfId="291" applyNumberFormat="1" applyFont="1" applyFill="1" applyBorder="1"/>
    <xf numFmtId="170" fontId="50" fillId="31" borderId="0" xfId="290" applyNumberFormat="1" applyFont="1" applyFill="1"/>
    <xf numFmtId="165" fontId="50" fillId="0" borderId="0" xfId="74" applyNumberFormat="1" applyFont="1" applyBorder="1" applyAlignment="1">
      <alignment horizontal="right"/>
    </xf>
    <xf numFmtId="165" fontId="50" fillId="0" borderId="0" xfId="74" applyNumberFormat="1" applyFont="1" applyBorder="1"/>
    <xf numFmtId="165" fontId="50" fillId="0" borderId="0" xfId="74" applyNumberFormat="1" applyFont="1" applyFill="1" applyBorder="1" applyAlignment="1">
      <alignment horizontal="right"/>
    </xf>
    <xf numFmtId="164" fontId="50" fillId="0" borderId="0" xfId="291" applyNumberFormat="1" applyFont="1" applyBorder="1"/>
    <xf numFmtId="170" fontId="50" fillId="0" borderId="0" xfId="290" applyNumberFormat="1" applyFont="1"/>
    <xf numFmtId="165" fontId="51" fillId="31" borderId="12" xfId="284" applyNumberFormat="1" applyFill="1" applyBorder="1"/>
    <xf numFmtId="179" fontId="51" fillId="31" borderId="12" xfId="284" applyNumberFormat="1" applyFill="1" applyBorder="1"/>
    <xf numFmtId="20" fontId="46" fillId="13" borderId="0" xfId="99" applyNumberFormat="1" applyFont="1" applyFill="1" applyBorder="1" applyAlignment="1">
      <alignment horizontal="left"/>
    </xf>
    <xf numFmtId="0" fontId="46" fillId="13" borderId="0" xfId="99" applyFont="1" applyFill="1" applyBorder="1" applyAlignment="1">
      <alignment horizontal="left"/>
    </xf>
    <xf numFmtId="3" fontId="46" fillId="13" borderId="0" xfId="99" applyNumberFormat="1" applyFont="1" applyFill="1" applyBorder="1"/>
    <xf numFmtId="173" fontId="86" fillId="13" borderId="0" xfId="275" applyFont="1" applyFill="1" applyBorder="1" applyAlignment="1"/>
    <xf numFmtId="0" fontId="46" fillId="13" borderId="0" xfId="290" applyFont="1" applyFill="1" applyAlignment="1"/>
    <xf numFmtId="20" fontId="51" fillId="13" borderId="0" xfId="99" applyNumberFormat="1" applyFont="1" applyFill="1" applyBorder="1" applyAlignment="1"/>
    <xf numFmtId="0" fontId="97" fillId="30" borderId="0" xfId="101" applyFont="1" applyFill="1" applyAlignment="1">
      <alignment horizontal="left" wrapText="1"/>
    </xf>
    <xf numFmtId="0" fontId="97" fillId="30" borderId="0" xfId="7" applyFont="1" applyFill="1" applyAlignment="1">
      <alignment horizontal="left" vertical="top" wrapText="1"/>
    </xf>
    <xf numFmtId="0" fontId="97" fillId="30" borderId="0" xfId="7" applyFont="1" applyFill="1" applyBorder="1" applyAlignment="1">
      <alignment horizontal="left" vertical="top" wrapText="1"/>
    </xf>
    <xf numFmtId="0" fontId="46" fillId="31" borderId="0" xfId="140" applyFont="1" applyFill="1" applyBorder="1" applyAlignment="1">
      <alignment horizontal="left" vertical="top" wrapText="1"/>
    </xf>
    <xf numFmtId="0" fontId="51" fillId="31" borderId="0" xfId="0" applyFont="1" applyFill="1" applyAlignment="1">
      <alignment horizontal="left" wrapText="1"/>
    </xf>
    <xf numFmtId="0" fontId="46" fillId="31" borderId="0" xfId="0" applyFont="1" applyFill="1" applyAlignment="1">
      <alignment horizontal="left" wrapText="1"/>
    </xf>
    <xf numFmtId="0" fontId="102" fillId="31" borderId="0" xfId="278" applyFont="1" applyFill="1" applyAlignment="1">
      <alignment horizontal="left" wrapText="1"/>
    </xf>
    <xf numFmtId="0" fontId="51" fillId="31" borderId="12" xfId="278" applyFont="1" applyFill="1" applyBorder="1" applyAlignment="1">
      <alignment horizontal="center"/>
    </xf>
    <xf numFmtId="0" fontId="51" fillId="31" borderId="12" xfId="278" applyFont="1" applyFill="1" applyBorder="1" applyAlignment="1">
      <alignment horizontal="center" wrapText="1"/>
    </xf>
    <xf numFmtId="39" fontId="51" fillId="31" borderId="0" xfId="0" applyNumberFormat="1" applyFont="1" applyFill="1" applyAlignment="1">
      <alignment horizontal="right" wrapText="1"/>
    </xf>
    <xf numFmtId="39" fontId="51" fillId="31" borderId="12" xfId="0" applyNumberFormat="1" applyFont="1" applyFill="1" applyBorder="1" applyAlignment="1">
      <alignment horizontal="right" wrapText="1"/>
    </xf>
    <xf numFmtId="0" fontId="51" fillId="31" borderId="12" xfId="0" applyFont="1" applyFill="1" applyBorder="1" applyAlignment="1">
      <alignment horizontal="center"/>
    </xf>
    <xf numFmtId="0" fontId="83" fillId="31" borderId="12" xfId="0" applyFont="1" applyFill="1" applyBorder="1" applyAlignment="1">
      <alignment horizontal="center"/>
    </xf>
    <xf numFmtId="0" fontId="51" fillId="31" borderId="0" xfId="0" applyFont="1" applyFill="1" applyBorder="1" applyAlignment="1">
      <alignment horizontal="left" wrapText="1"/>
    </xf>
    <xf numFmtId="0" fontId="97" fillId="30" borderId="0" xfId="0" applyFont="1" applyFill="1" applyBorder="1" applyAlignment="1">
      <alignment vertical="top"/>
    </xf>
    <xf numFmtId="0" fontId="119" fillId="32" borderId="0" xfId="21" applyFont="1" applyFill="1" applyAlignment="1">
      <alignment horizontal="left" wrapText="1"/>
    </xf>
    <xf numFmtId="0" fontId="118" fillId="32" borderId="0" xfId="62" applyFont="1" applyFill="1" applyAlignment="1">
      <alignment horizontal="left" wrapText="1"/>
    </xf>
    <xf numFmtId="0" fontId="119" fillId="32" borderId="0" xfId="0" applyFont="1" applyFill="1" applyAlignment="1">
      <alignment horizontal="left" vertical="top" wrapText="1"/>
    </xf>
    <xf numFmtId="0" fontId="51" fillId="31" borderId="12" xfId="0" applyFont="1" applyFill="1" applyBorder="1" applyAlignment="1">
      <alignment horizontal="center" vertical="top"/>
    </xf>
    <xf numFmtId="0" fontId="51" fillId="0" borderId="12" xfId="284" applyBorder="1" applyAlignment="1">
      <alignment horizontal="center" vertical="top"/>
    </xf>
    <xf numFmtId="0" fontId="97" fillId="30" borderId="0" xfId="284" applyFont="1" applyFill="1"/>
    <xf numFmtId="0" fontId="54" fillId="0" borderId="0" xfId="101" applyFont="1" applyAlignment="1">
      <alignment horizontal="left" wrapText="1"/>
    </xf>
    <xf numFmtId="0" fontId="54" fillId="0" borderId="0" xfId="101" applyFont="1" applyAlignment="1">
      <alignment horizontal="left" vertical="top" wrapText="1"/>
    </xf>
    <xf numFmtId="0" fontId="148" fillId="0" borderId="0" xfId="284" applyFont="1" applyAlignment="1">
      <alignment horizontal="left" wrapText="1"/>
    </xf>
    <xf numFmtId="0" fontId="51" fillId="31" borderId="12" xfId="290" applyFont="1" applyFill="1" applyBorder="1" applyAlignment="1">
      <alignment horizontal="center" wrapText="1"/>
    </xf>
    <xf numFmtId="0" fontId="51" fillId="31" borderId="12" xfId="290" applyFont="1" applyFill="1" applyBorder="1" applyAlignment="1">
      <alignment horizontal="center"/>
    </xf>
    <xf numFmtId="0" fontId="46" fillId="31" borderId="0" xfId="99" applyFont="1" applyFill="1" applyBorder="1" applyAlignment="1">
      <alignment horizontal="left" wrapText="1"/>
    </xf>
    <xf numFmtId="0" fontId="46" fillId="31" borderId="12" xfId="99" applyFont="1" applyFill="1" applyBorder="1" applyAlignment="1">
      <alignment horizontal="center" wrapText="1"/>
    </xf>
    <xf numFmtId="0" fontId="46" fillId="31" borderId="12" xfId="99" applyFont="1" applyFill="1" applyBorder="1" applyAlignment="1">
      <alignment horizontal="center"/>
    </xf>
    <xf numFmtId="0" fontId="46" fillId="31" borderId="0" xfId="99" applyFont="1" applyFill="1" applyBorder="1" applyAlignment="1">
      <alignment horizontal="center"/>
    </xf>
    <xf numFmtId="0" fontId="46" fillId="31" borderId="0" xfId="99" applyFont="1" applyFill="1" applyBorder="1" applyAlignment="1">
      <alignment horizontal="right" wrapText="1"/>
    </xf>
    <xf numFmtId="0" fontId="46" fillId="31" borderId="12" xfId="99" applyFont="1" applyFill="1" applyBorder="1" applyAlignment="1">
      <alignment horizontal="right" wrapText="1"/>
    </xf>
    <xf numFmtId="20" fontId="51" fillId="31" borderId="0" xfId="99" applyNumberFormat="1" applyFont="1" applyFill="1" applyBorder="1" applyAlignment="1">
      <alignment horizontal="left" wrapText="1"/>
    </xf>
    <xf numFmtId="0" fontId="51" fillId="31" borderId="0" xfId="99" applyNumberFormat="1" applyFont="1" applyFill="1" applyBorder="1" applyAlignment="1">
      <alignment horizontal="left" vertical="center" wrapText="1"/>
    </xf>
    <xf numFmtId="0" fontId="95" fillId="30" borderId="0" xfId="101" applyNumberFormat="1" applyFont="1" applyFill="1" applyBorder="1" applyAlignment="1">
      <alignment horizontal="left"/>
    </xf>
    <xf numFmtId="0" fontId="46" fillId="31" borderId="0" xfId="101" applyNumberFormat="1" applyFont="1" applyFill="1" applyBorder="1" applyAlignment="1">
      <alignment horizontal="center"/>
    </xf>
    <xf numFmtId="0" fontId="46" fillId="31" borderId="12" xfId="101" applyNumberFormat="1" applyFont="1" applyFill="1" applyBorder="1" applyAlignment="1">
      <alignment horizontal="center"/>
    </xf>
    <xf numFmtId="0" fontId="46" fillId="31" borderId="0" xfId="101" applyNumberFormat="1" applyFont="1" applyFill="1" applyBorder="1" applyAlignment="1">
      <alignment horizontal="center" wrapText="1"/>
    </xf>
    <xf numFmtId="0" fontId="46" fillId="31" borderId="12" xfId="101" applyNumberFormat="1" applyFont="1" applyFill="1" applyBorder="1" applyAlignment="1">
      <alignment horizontal="center" wrapText="1"/>
    </xf>
    <xf numFmtId="0" fontId="91" fillId="31" borderId="12" xfId="101" applyFont="1" applyFill="1" applyBorder="1" applyAlignment="1">
      <alignment horizontal="center"/>
    </xf>
    <xf numFmtId="0" fontId="50" fillId="0" borderId="0" xfId="0" applyFont="1" applyFill="1" applyBorder="1" applyAlignment="1">
      <alignment horizontal="right"/>
    </xf>
    <xf numFmtId="0" fontId="48" fillId="0" borderId="0" xfId="0" applyFont="1" applyFill="1" applyBorder="1" applyAlignment="1">
      <alignment horizontal="right"/>
    </xf>
  </cellXfs>
  <cellStyles count="292">
    <cellStyle name="20% - Accent1 2" xfId="9" xr:uid="{00000000-0005-0000-0000-000000000000}"/>
    <cellStyle name="20% - Accent1 3" xfId="193" xr:uid="{00000000-0005-0000-0000-000001000000}"/>
    <cellStyle name="20% - Accent2 2" xfId="10" xr:uid="{00000000-0005-0000-0000-000002000000}"/>
    <cellStyle name="20% - Accent2 3" xfId="194" xr:uid="{00000000-0005-0000-0000-000003000000}"/>
    <cellStyle name="20% - Accent3 2" xfId="11" xr:uid="{00000000-0005-0000-0000-000004000000}"/>
    <cellStyle name="20% - Accent3 3" xfId="195" xr:uid="{00000000-0005-0000-0000-000005000000}"/>
    <cellStyle name="20% - Accent4 2" xfId="12" xr:uid="{00000000-0005-0000-0000-000006000000}"/>
    <cellStyle name="20% - Accent4 3" xfId="196" xr:uid="{00000000-0005-0000-0000-000007000000}"/>
    <cellStyle name="20% - Accent5 2" xfId="13" xr:uid="{00000000-0005-0000-0000-000008000000}"/>
    <cellStyle name="20% - Accent5 3" xfId="197" xr:uid="{00000000-0005-0000-0000-000009000000}"/>
    <cellStyle name="20% - Accent6 2" xfId="14" xr:uid="{00000000-0005-0000-0000-00000A000000}"/>
    <cellStyle name="20% - Accent6 3" xfId="198" xr:uid="{00000000-0005-0000-0000-00000B000000}"/>
    <cellStyle name="40% - Accent1 2" xfId="15" xr:uid="{00000000-0005-0000-0000-00000C000000}"/>
    <cellStyle name="40% - Accent1 3" xfId="199" xr:uid="{00000000-0005-0000-0000-00000D000000}"/>
    <cellStyle name="40% - Accent2 2" xfId="16" xr:uid="{00000000-0005-0000-0000-00000E000000}"/>
    <cellStyle name="40% - Accent2 3" xfId="200" xr:uid="{00000000-0005-0000-0000-00000F000000}"/>
    <cellStyle name="40% - Accent3 2" xfId="17" xr:uid="{00000000-0005-0000-0000-000010000000}"/>
    <cellStyle name="40% - Accent3 3" xfId="201" xr:uid="{00000000-0005-0000-0000-000011000000}"/>
    <cellStyle name="40% - Accent4 2" xfId="18" xr:uid="{00000000-0005-0000-0000-000012000000}"/>
    <cellStyle name="40% - Accent4 3" xfId="202" xr:uid="{00000000-0005-0000-0000-000013000000}"/>
    <cellStyle name="40% - Accent5 2" xfId="19" xr:uid="{00000000-0005-0000-0000-000014000000}"/>
    <cellStyle name="40% - Accent5 3" xfId="203" xr:uid="{00000000-0005-0000-0000-000015000000}"/>
    <cellStyle name="40% - Accent6 2" xfId="20" xr:uid="{00000000-0005-0000-0000-000016000000}"/>
    <cellStyle name="40% - Accent6 3" xfId="204" xr:uid="{00000000-0005-0000-0000-000017000000}"/>
    <cellStyle name="60% - Accent1 2" xfId="205" xr:uid="{00000000-0005-0000-0000-000018000000}"/>
    <cellStyle name="60% - Accent2 2" xfId="206" xr:uid="{00000000-0005-0000-0000-000019000000}"/>
    <cellStyle name="60% - Accent3 2" xfId="207" xr:uid="{00000000-0005-0000-0000-00001A000000}"/>
    <cellStyle name="60% - Accent4 2" xfId="208" xr:uid="{00000000-0005-0000-0000-00001B000000}"/>
    <cellStyle name="60% - Accent5 2" xfId="209" xr:uid="{00000000-0005-0000-0000-00001C000000}"/>
    <cellStyle name="60% - Accent6 2" xfId="210" xr:uid="{00000000-0005-0000-0000-00001D000000}"/>
    <cellStyle name="Accent1 2" xfId="211" xr:uid="{00000000-0005-0000-0000-00001E000000}"/>
    <cellStyle name="Accent2 2" xfId="212" xr:uid="{00000000-0005-0000-0000-00001F000000}"/>
    <cellStyle name="Accent3 2" xfId="213" xr:uid="{00000000-0005-0000-0000-000020000000}"/>
    <cellStyle name="Accent4 2" xfId="214" xr:uid="{00000000-0005-0000-0000-000021000000}"/>
    <cellStyle name="Accent5 2" xfId="215" xr:uid="{00000000-0005-0000-0000-000022000000}"/>
    <cellStyle name="Accent6 2" xfId="216" xr:uid="{00000000-0005-0000-0000-000023000000}"/>
    <cellStyle name="Bad 2" xfId="217" xr:uid="{00000000-0005-0000-0000-000024000000}"/>
    <cellStyle name="Calculation 2" xfId="218" xr:uid="{00000000-0005-0000-0000-000025000000}"/>
    <cellStyle name="Check Cell 2" xfId="219" xr:uid="{00000000-0005-0000-0000-000026000000}"/>
    <cellStyle name="Comma" xfId="1" builtinId="3"/>
    <cellStyle name="Comma 10" xfId="220" xr:uid="{00000000-0005-0000-0000-000028000000}"/>
    <cellStyle name="Comma 11" xfId="132" xr:uid="{00000000-0005-0000-0000-000029000000}"/>
    <cellStyle name="Comma 11 2" xfId="171" xr:uid="{00000000-0005-0000-0000-00002A000000}"/>
    <cellStyle name="Comma 11 3" xfId="184" xr:uid="{00000000-0005-0000-0000-00002B000000}"/>
    <cellStyle name="Comma 12" xfId="246" xr:uid="{00000000-0005-0000-0000-00002C000000}"/>
    <cellStyle name="Comma 12 2" xfId="273" xr:uid="{00000000-0005-0000-0000-00002D000000}"/>
    <cellStyle name="Comma 13" xfId="249" xr:uid="{00000000-0005-0000-0000-00002E000000}"/>
    <cellStyle name="Comma 14" xfId="285" xr:uid="{74133F82-F43E-4D6F-A28A-0D812E8FDE29}"/>
    <cellStyle name="Comma 2" xfId="2" xr:uid="{00000000-0005-0000-0000-00002F000000}"/>
    <cellStyle name="Comma 2 2" xfId="49" xr:uid="{00000000-0005-0000-0000-000030000000}"/>
    <cellStyle name="Comma 2 2 2" xfId="70" xr:uid="{00000000-0005-0000-0000-000031000000}"/>
    <cellStyle name="Comma 2 2 3" xfId="129" xr:uid="{00000000-0005-0000-0000-000032000000}"/>
    <cellStyle name="Comma 2 2 4" xfId="130" xr:uid="{00000000-0005-0000-0000-000033000000}"/>
    <cellStyle name="Comma 2 2 5" xfId="154" xr:uid="{00000000-0005-0000-0000-000034000000}"/>
    <cellStyle name="Comma 2 2 6" xfId="176" xr:uid="{00000000-0005-0000-0000-000035000000}"/>
    <cellStyle name="Comma 2 2 7" xfId="251" xr:uid="{00000000-0005-0000-0000-000036000000}"/>
    <cellStyle name="Comma 2 3" xfId="71" xr:uid="{00000000-0005-0000-0000-000037000000}"/>
    <cellStyle name="Comma 2 4" xfId="69" xr:uid="{00000000-0005-0000-0000-000038000000}"/>
    <cellStyle name="Comma 2 5" xfId="153" xr:uid="{00000000-0005-0000-0000-000039000000}"/>
    <cellStyle name="Comma 2 6" xfId="175" xr:uid="{00000000-0005-0000-0000-00003A000000}"/>
    <cellStyle name="Comma 2 7" xfId="250" xr:uid="{00000000-0005-0000-0000-00003B000000}"/>
    <cellStyle name="Comma 3" xfId="5" xr:uid="{00000000-0005-0000-0000-00003C000000}"/>
    <cellStyle name="Comma 3 2" xfId="27" xr:uid="{00000000-0005-0000-0000-00003D000000}"/>
    <cellStyle name="Comma 3 2 2" xfId="63" xr:uid="{00000000-0005-0000-0000-00003E000000}"/>
    <cellStyle name="Comma 3 2 2 5" xfId="267" xr:uid="{00000000-0005-0000-0000-00003F000000}"/>
    <cellStyle name="Comma 3 2 3" xfId="120" xr:uid="{00000000-0005-0000-0000-000040000000}"/>
    <cellStyle name="Comma 3 2 4" xfId="156" xr:uid="{00000000-0005-0000-0000-000041000000}"/>
    <cellStyle name="Comma 3 2 5" xfId="178" xr:uid="{00000000-0005-0000-0000-000042000000}"/>
    <cellStyle name="Comma 3 2 6" xfId="253" xr:uid="{00000000-0005-0000-0000-000043000000}"/>
    <cellStyle name="Comma 3 3" xfId="66" xr:uid="{00000000-0005-0000-0000-000044000000}"/>
    <cellStyle name="Comma 3 3 2" xfId="121" xr:uid="{00000000-0005-0000-0000-000045000000}"/>
    <cellStyle name="Comma 3 3 3" xfId="157" xr:uid="{00000000-0005-0000-0000-000046000000}"/>
    <cellStyle name="Comma 3 3 4" xfId="179" xr:uid="{00000000-0005-0000-0000-000047000000}"/>
    <cellStyle name="Comma 3 3 5" xfId="254" xr:uid="{00000000-0005-0000-0000-000048000000}"/>
    <cellStyle name="Comma 3 4" xfId="72" xr:uid="{00000000-0005-0000-0000-000049000000}"/>
    <cellStyle name="Comma 3 4 2" xfId="280" xr:uid="{439528EA-D3FD-41C9-8280-AB7B24C4527B}"/>
    <cellStyle name="Comma 3 5" xfId="119" xr:uid="{00000000-0005-0000-0000-00004A000000}"/>
    <cellStyle name="Comma 3 6" xfId="155" xr:uid="{00000000-0005-0000-0000-00004B000000}"/>
    <cellStyle name="Comma 3 7" xfId="177" xr:uid="{00000000-0005-0000-0000-00004C000000}"/>
    <cellStyle name="Comma 3 8" xfId="252" xr:uid="{00000000-0005-0000-0000-00004D000000}"/>
    <cellStyle name="Comma 4" xfId="50" xr:uid="{00000000-0005-0000-0000-00004E000000}"/>
    <cellStyle name="Comma 4 2" xfId="73" xr:uid="{00000000-0005-0000-0000-00004F000000}"/>
    <cellStyle name="Comma 4 3" xfId="122" xr:uid="{00000000-0005-0000-0000-000050000000}"/>
    <cellStyle name="Comma 4 4" xfId="158" xr:uid="{00000000-0005-0000-0000-000051000000}"/>
    <cellStyle name="Comma 4 5" xfId="180" xr:uid="{00000000-0005-0000-0000-000052000000}"/>
    <cellStyle name="Comma 4 6" xfId="255" xr:uid="{00000000-0005-0000-0000-000053000000}"/>
    <cellStyle name="Comma 5" xfId="74" xr:uid="{00000000-0005-0000-0000-000054000000}"/>
    <cellStyle name="Comma 5 2" xfId="124" xr:uid="{00000000-0005-0000-0000-000055000000}"/>
    <cellStyle name="Comma 5 2 2" xfId="170" xr:uid="{00000000-0005-0000-0000-000056000000}"/>
    <cellStyle name="Comma 5 2 3" xfId="183" xr:uid="{00000000-0005-0000-0000-000057000000}"/>
    <cellStyle name="Comma 5 3" xfId="123" xr:uid="{00000000-0005-0000-0000-000058000000}"/>
    <cellStyle name="Comma 5 4" xfId="159" xr:uid="{00000000-0005-0000-0000-000059000000}"/>
    <cellStyle name="Comma 5 5" xfId="181" xr:uid="{00000000-0005-0000-0000-00005A000000}"/>
    <cellStyle name="Comma 5 6" xfId="256" xr:uid="{00000000-0005-0000-0000-00005B000000}"/>
    <cellStyle name="Comma 6" xfId="75" xr:uid="{00000000-0005-0000-0000-00005C000000}"/>
    <cellStyle name="Comma 6 2" xfId="125" xr:uid="{00000000-0005-0000-0000-00005D000000}"/>
    <cellStyle name="Comma 6 3" xfId="160" xr:uid="{00000000-0005-0000-0000-00005E000000}"/>
    <cellStyle name="Comma 6 4" xfId="182" xr:uid="{00000000-0005-0000-0000-00005F000000}"/>
    <cellStyle name="Comma 6 5" xfId="257" xr:uid="{00000000-0005-0000-0000-000060000000}"/>
    <cellStyle name="Comma 7" xfId="68" xr:uid="{00000000-0005-0000-0000-000061000000}"/>
    <cellStyle name="Comma 8" xfId="152" xr:uid="{00000000-0005-0000-0000-000062000000}"/>
    <cellStyle name="Comma 9" xfId="174" xr:uid="{00000000-0005-0000-0000-000063000000}"/>
    <cellStyle name="Currency 2" xfId="221" xr:uid="{00000000-0005-0000-0000-000064000000}"/>
    <cellStyle name="Currency 3" xfId="222" xr:uid="{00000000-0005-0000-0000-000065000000}"/>
    <cellStyle name="Currency 4" xfId="223" xr:uid="{00000000-0005-0000-0000-000066000000}"/>
    <cellStyle name="Currency 5" xfId="224" xr:uid="{00000000-0005-0000-0000-000067000000}"/>
    <cellStyle name="Currency 6" xfId="225" xr:uid="{00000000-0005-0000-0000-000068000000}"/>
    <cellStyle name="Currency 7" xfId="226" xr:uid="{00000000-0005-0000-0000-000069000000}"/>
    <cellStyle name="Currency 8" xfId="227" xr:uid="{00000000-0005-0000-0000-00006A000000}"/>
    <cellStyle name="Euro" xfId="31" xr:uid="{00000000-0005-0000-0000-00006B000000}"/>
    <cellStyle name="Euro 2" xfId="76" xr:uid="{00000000-0005-0000-0000-00006C000000}"/>
    <cellStyle name="Explanatory Text 2" xfId="228" xr:uid="{00000000-0005-0000-0000-00006D000000}"/>
    <cellStyle name="Good 2" xfId="229" xr:uid="{00000000-0005-0000-0000-00006E000000}"/>
    <cellStyle name="Heading 1 2" xfId="230" xr:uid="{00000000-0005-0000-0000-00006F000000}"/>
    <cellStyle name="Heading 2 2" xfId="231" xr:uid="{00000000-0005-0000-0000-000070000000}"/>
    <cellStyle name="Heading 3 2" xfId="232" xr:uid="{00000000-0005-0000-0000-000071000000}"/>
    <cellStyle name="Heading 4 2" xfId="233" xr:uid="{00000000-0005-0000-0000-000072000000}"/>
    <cellStyle name="Hyperlink" xfId="62" builtinId="8"/>
    <cellStyle name="Hyperlink 10" xfId="149" xr:uid="{00000000-0005-0000-0000-000074000000}"/>
    <cellStyle name="Hyperlink 10 2" xfId="279" xr:uid="{20E54E0D-4344-4C61-A985-D5953816F4FF}"/>
    <cellStyle name="Hyperlink 11" xfId="192" xr:uid="{00000000-0005-0000-0000-000075000000}"/>
    <cellStyle name="Hyperlink 12" xfId="288" xr:uid="{C4F4708F-8DEB-4784-BDF0-022CF2814328}"/>
    <cellStyle name="Hyperlink 2" xfId="8" xr:uid="{00000000-0005-0000-0000-000076000000}"/>
    <cellStyle name="Hyperlink 2 2" xfId="25" xr:uid="{00000000-0005-0000-0000-000077000000}"/>
    <cellStyle name="Hyperlink 2 3" xfId="77" xr:uid="{00000000-0005-0000-0000-000078000000}"/>
    <cellStyle name="Hyperlink 2 3 2" xfId="80" xr:uid="{00000000-0005-0000-0000-000079000000}"/>
    <cellStyle name="Hyperlink 2 4" xfId="283" xr:uid="{2A3A69E4-0D17-4DCB-92BA-0CBBB68A5C20}"/>
    <cellStyle name="Hyperlink 2_Sheet1" xfId="51" xr:uid="{00000000-0005-0000-0000-00007A000000}"/>
    <cellStyle name="Hyperlink 3" xfId="52" xr:uid="{00000000-0005-0000-0000-00007B000000}"/>
    <cellStyle name="Hyperlink 3 2" xfId="79" xr:uid="{00000000-0005-0000-0000-00007C000000}"/>
    <cellStyle name="Hyperlink 3 2 2" xfId="100" xr:uid="{00000000-0005-0000-0000-00007D000000}"/>
    <cellStyle name="Hyperlink 3 3" xfId="78" xr:uid="{00000000-0005-0000-0000-00007E000000}"/>
    <cellStyle name="Hyperlink 4" xfId="53" xr:uid="{00000000-0005-0000-0000-00007F000000}"/>
    <cellStyle name="Hyperlink 5" xfId="54" xr:uid="{00000000-0005-0000-0000-000080000000}"/>
    <cellStyle name="Hyperlink 5 2" xfId="81" xr:uid="{00000000-0005-0000-0000-000081000000}"/>
    <cellStyle name="Hyperlink 6" xfId="55" xr:uid="{00000000-0005-0000-0000-000082000000}"/>
    <cellStyle name="Hyperlink 6 2" xfId="82" xr:uid="{00000000-0005-0000-0000-000083000000}"/>
    <cellStyle name="Hyperlink 7" xfId="131" xr:uid="{00000000-0005-0000-0000-000084000000}"/>
    <cellStyle name="Hyperlink 8" xfId="150" xr:uid="{00000000-0005-0000-0000-000085000000}"/>
    <cellStyle name="Hyperlink 9" xfId="148" xr:uid="{00000000-0005-0000-0000-000086000000}"/>
    <cellStyle name="IABackgroundMembers" xfId="32" xr:uid="{00000000-0005-0000-0000-000087000000}"/>
    <cellStyle name="IABackgroundMembers 2" xfId="83" xr:uid="{00000000-0005-0000-0000-000088000000}"/>
    <cellStyle name="IAColorCodingBad" xfId="33" xr:uid="{00000000-0005-0000-0000-000089000000}"/>
    <cellStyle name="IAColorCodingBad 2" xfId="84" xr:uid="{00000000-0005-0000-0000-00008A000000}"/>
    <cellStyle name="IAColorCodingGood" xfId="34" xr:uid="{00000000-0005-0000-0000-00008B000000}"/>
    <cellStyle name="IAColorCodingGood 2" xfId="85" xr:uid="{00000000-0005-0000-0000-00008C000000}"/>
    <cellStyle name="IAColorCodingOK" xfId="35" xr:uid="{00000000-0005-0000-0000-00008D000000}"/>
    <cellStyle name="IAColorCodingOK 2" xfId="86" xr:uid="{00000000-0005-0000-0000-00008E000000}"/>
    <cellStyle name="IAColumnHeader" xfId="36" xr:uid="{00000000-0005-0000-0000-00008F000000}"/>
    <cellStyle name="IAColumnHeader 2" xfId="87" xr:uid="{00000000-0005-0000-0000-000090000000}"/>
    <cellStyle name="IAContentsList" xfId="37" xr:uid="{00000000-0005-0000-0000-000091000000}"/>
    <cellStyle name="IAContentsList 2" xfId="88" xr:uid="{00000000-0005-0000-0000-000092000000}"/>
    <cellStyle name="IAContentsList 3" xfId="258" xr:uid="{00000000-0005-0000-0000-000093000000}"/>
    <cellStyle name="IAContentsTitle" xfId="38" xr:uid="{00000000-0005-0000-0000-000094000000}"/>
    <cellStyle name="IAContentsTitle 2" xfId="89" xr:uid="{00000000-0005-0000-0000-000095000000}"/>
    <cellStyle name="IAContentsTitle 3" xfId="259" xr:uid="{00000000-0005-0000-0000-000096000000}"/>
    <cellStyle name="IADataCells" xfId="39" xr:uid="{00000000-0005-0000-0000-000097000000}"/>
    <cellStyle name="IADataCells 2" xfId="90" xr:uid="{00000000-0005-0000-0000-000098000000}"/>
    <cellStyle name="IADimensionNames" xfId="40" xr:uid="{00000000-0005-0000-0000-000099000000}"/>
    <cellStyle name="IADimensionNames 2" xfId="91" xr:uid="{00000000-0005-0000-0000-00009A000000}"/>
    <cellStyle name="IAParentColumnHeader" xfId="41" xr:uid="{00000000-0005-0000-0000-00009B000000}"/>
    <cellStyle name="IAParentColumnHeader 2" xfId="92" xr:uid="{00000000-0005-0000-0000-00009C000000}"/>
    <cellStyle name="IAParentRowHeader" xfId="42" xr:uid="{00000000-0005-0000-0000-00009D000000}"/>
    <cellStyle name="IAParentRowHeader 2" xfId="93" xr:uid="{00000000-0005-0000-0000-00009E000000}"/>
    <cellStyle name="IAQueryInfo" xfId="43" xr:uid="{00000000-0005-0000-0000-00009F000000}"/>
    <cellStyle name="IAQueryInfo 2" xfId="94" xr:uid="{00000000-0005-0000-0000-0000A0000000}"/>
    <cellStyle name="IAReportTitle" xfId="44" xr:uid="{00000000-0005-0000-0000-0000A1000000}"/>
    <cellStyle name="IAReportTitle 2" xfId="95" xr:uid="{00000000-0005-0000-0000-0000A2000000}"/>
    <cellStyle name="IARowHeader" xfId="45" xr:uid="{00000000-0005-0000-0000-0000A3000000}"/>
    <cellStyle name="IARowHeader 2" xfId="96" xr:uid="{00000000-0005-0000-0000-0000A4000000}"/>
    <cellStyle name="IASubTotalsCol" xfId="46" xr:uid="{00000000-0005-0000-0000-0000A5000000}"/>
    <cellStyle name="IASubTotalsCol 2" xfId="97" xr:uid="{00000000-0005-0000-0000-0000A6000000}"/>
    <cellStyle name="IASubTotalsRow" xfId="47" xr:uid="{00000000-0005-0000-0000-0000A7000000}"/>
    <cellStyle name="IASubTotalsRow 2" xfId="98" xr:uid="{00000000-0005-0000-0000-0000A8000000}"/>
    <cellStyle name="Input 2" xfId="234" xr:uid="{00000000-0005-0000-0000-0000A9000000}"/>
    <cellStyle name="Linked Cell 2" xfId="235" xr:uid="{00000000-0005-0000-0000-0000AA000000}"/>
    <cellStyle name="Neutral 2" xfId="236" xr:uid="{00000000-0005-0000-0000-0000AB000000}"/>
    <cellStyle name="Normal" xfId="0" builtinId="0"/>
    <cellStyle name="Normal 10" xfId="99" xr:uid="{00000000-0005-0000-0000-0000AD000000}"/>
    <cellStyle name="Normal 10 2" xfId="163" xr:uid="{00000000-0005-0000-0000-0000AE000000}"/>
    <cellStyle name="Normal 10 3" xfId="260" xr:uid="{00000000-0005-0000-0000-0000AF000000}"/>
    <cellStyle name="Normal 10 3 2" xfId="290" xr:uid="{FCD489EB-702B-4662-B07A-D676E098A896}"/>
    <cellStyle name="Normal 11" xfId="67" xr:uid="{00000000-0005-0000-0000-0000B0000000}"/>
    <cellStyle name="Normal 11 2" xfId="126" xr:uid="{00000000-0005-0000-0000-0000B1000000}"/>
    <cellStyle name="Normal 11 3" xfId="269" xr:uid="{00000000-0005-0000-0000-0000B2000000}"/>
    <cellStyle name="Normal 12" xfId="127" xr:uid="{00000000-0005-0000-0000-0000B3000000}"/>
    <cellStyle name="Normal 13" xfId="151" xr:uid="{00000000-0005-0000-0000-0000B4000000}"/>
    <cellStyle name="Normal 14" xfId="172" xr:uid="{00000000-0005-0000-0000-0000B5000000}"/>
    <cellStyle name="Normal 14 2" xfId="128" xr:uid="{00000000-0005-0000-0000-0000B6000000}"/>
    <cellStyle name="Normal 14 2 2" xfId="161" xr:uid="{00000000-0005-0000-0000-0000B7000000}"/>
    <cellStyle name="Normal 14 2 3" xfId="173" xr:uid="{00000000-0005-0000-0000-0000B8000000}"/>
    <cellStyle name="Normal 14 3" xfId="268" xr:uid="{00000000-0005-0000-0000-0000B9000000}"/>
    <cellStyle name="Normal 15" xfId="245" xr:uid="{00000000-0005-0000-0000-0000BA000000}"/>
    <cellStyle name="Normal 15 2" xfId="272" xr:uid="{00000000-0005-0000-0000-0000BB000000}"/>
    <cellStyle name="Normal 16" xfId="248" xr:uid="{00000000-0005-0000-0000-0000BC000000}"/>
    <cellStyle name="Normal 16 2" xfId="271" xr:uid="{00000000-0005-0000-0000-0000BD000000}"/>
    <cellStyle name="Normal 17" xfId="284" xr:uid="{5527D1CB-9452-4289-8220-C105A377CE25}"/>
    <cellStyle name="Normal 2" xfId="4" xr:uid="{00000000-0005-0000-0000-0000BE000000}"/>
    <cellStyle name="Normal 2 2" xfId="21" xr:uid="{00000000-0005-0000-0000-0000BF000000}"/>
    <cellStyle name="Normal 2 2 2" xfId="57" xr:uid="{00000000-0005-0000-0000-0000C0000000}"/>
    <cellStyle name="Normal 2 2 2 2" xfId="101" xr:uid="{00000000-0005-0000-0000-0000C1000000}"/>
    <cellStyle name="Normal 2 2 2 2 3" xfId="133" xr:uid="{00000000-0005-0000-0000-0000C2000000}"/>
    <cellStyle name="Normal 2 2 2 3" xfId="134" xr:uid="{00000000-0005-0000-0000-0000C3000000}"/>
    <cellStyle name="Normal 2 2 3" xfId="277" xr:uid="{8FE4ABEF-28F0-4B97-BDD3-A3CE018FF781}"/>
    <cellStyle name="Normal 2 3" xfId="26" xr:uid="{00000000-0005-0000-0000-0000C4000000}"/>
    <cellStyle name="Normal 2 3 2" xfId="103" xr:uid="{00000000-0005-0000-0000-0000C5000000}"/>
    <cellStyle name="Normal 2 3 2 2" xfId="164" xr:uid="{00000000-0005-0000-0000-0000C6000000}"/>
    <cellStyle name="Normal 2 3 2 3" xfId="185" xr:uid="{00000000-0005-0000-0000-0000C7000000}"/>
    <cellStyle name="Normal 2 3 2 4" xfId="261" xr:uid="{00000000-0005-0000-0000-0000C8000000}"/>
    <cellStyle name="Normal 2 3 2 5" xfId="270" xr:uid="{00000000-0005-0000-0000-0000C9000000}"/>
    <cellStyle name="Normal 2 3 3" xfId="102" xr:uid="{00000000-0005-0000-0000-0000CA000000}"/>
    <cellStyle name="Normal 2 3 4" xfId="135" xr:uid="{00000000-0005-0000-0000-0000CB000000}"/>
    <cellStyle name="Normal 2 4" xfId="58" xr:uid="{00000000-0005-0000-0000-0000CC000000}"/>
    <cellStyle name="Normal 2_Sheet1" xfId="56" xr:uid="{00000000-0005-0000-0000-0000CD000000}"/>
    <cellStyle name="Normal 24" xfId="276" xr:uid="{6FE60ED5-EA72-4F58-8ED6-3E264A98FD4F}"/>
    <cellStyle name="Normal 26" xfId="287" xr:uid="{3304FBEC-9F05-4431-929D-47CCC7BCBE73}"/>
    <cellStyle name="Normal 28" xfId="278" xr:uid="{344726A3-58F3-4FA9-8D2B-BE7E2A31C360}"/>
    <cellStyle name="Normal 3" xfId="7" xr:uid="{00000000-0005-0000-0000-0000CE000000}"/>
    <cellStyle name="Normal 3 2" xfId="60" xr:uid="{00000000-0005-0000-0000-0000CF000000}"/>
    <cellStyle name="Normal 3 2 2" xfId="136" xr:uid="{00000000-0005-0000-0000-0000D0000000}"/>
    <cellStyle name="Normal 3 2 3" xfId="137" xr:uid="{00000000-0005-0000-0000-0000D1000000}"/>
    <cellStyle name="Normal 3 3" xfId="104" xr:uid="{00000000-0005-0000-0000-0000D2000000}"/>
    <cellStyle name="Normal 3 3 2" xfId="139" xr:uid="{00000000-0005-0000-0000-0000D3000000}"/>
    <cellStyle name="Normal 3 3 2 2" xfId="162" xr:uid="{00000000-0005-0000-0000-0000D4000000}"/>
    <cellStyle name="Normal 3 3 2 3" xfId="191" xr:uid="{00000000-0005-0000-0000-0000D5000000}"/>
    <cellStyle name="Normal 3 3 3" xfId="138" xr:uid="{00000000-0005-0000-0000-0000D6000000}"/>
    <cellStyle name="Normal 3_Sheet1" xfId="59" xr:uid="{00000000-0005-0000-0000-0000D7000000}"/>
    <cellStyle name="Normal 4" xfId="22" xr:uid="{00000000-0005-0000-0000-0000D8000000}"/>
    <cellStyle name="Normal 4 2" xfId="106" xr:uid="{00000000-0005-0000-0000-0000D9000000}"/>
    <cellStyle name="Normal 4 2 2" xfId="281" xr:uid="{A8B92727-71D2-4399-8615-DB58FE63D4CA}"/>
    <cellStyle name="Normal 4 3" xfId="105" xr:uid="{00000000-0005-0000-0000-0000DA000000}"/>
    <cellStyle name="Normal 4 4" xfId="140" xr:uid="{00000000-0005-0000-0000-0000DB000000}"/>
    <cellStyle name="Normal 4 5" xfId="237" xr:uid="{00000000-0005-0000-0000-0000DC000000}"/>
    <cellStyle name="Normal 4 5 2" xfId="289" xr:uid="{BA44E333-6F0C-41D5-ACC8-97F9CA6196D1}"/>
    <cellStyle name="Normal 5" xfId="61" xr:uid="{00000000-0005-0000-0000-0000DD000000}"/>
    <cellStyle name="Normal 5 2" xfId="107" xr:uid="{00000000-0005-0000-0000-0000DE000000}"/>
    <cellStyle name="Normal 5 3" xfId="141" xr:uid="{00000000-0005-0000-0000-0000DF000000}"/>
    <cellStyle name="Normal 5 4" xfId="165" xr:uid="{00000000-0005-0000-0000-0000E0000000}"/>
    <cellStyle name="Normal 5 5" xfId="186" xr:uid="{00000000-0005-0000-0000-0000E1000000}"/>
    <cellStyle name="Normal 5 6" xfId="262" xr:uid="{00000000-0005-0000-0000-0000E2000000}"/>
    <cellStyle name="Normal 6" xfId="108" xr:uid="{00000000-0005-0000-0000-0000E3000000}"/>
    <cellStyle name="Normal 6 2" xfId="109" xr:uid="{00000000-0005-0000-0000-0000E4000000}"/>
    <cellStyle name="Normal 6 3" xfId="142" xr:uid="{00000000-0005-0000-0000-0000E5000000}"/>
    <cellStyle name="Normal 6 4" xfId="166" xr:uid="{00000000-0005-0000-0000-0000E6000000}"/>
    <cellStyle name="Normal 6 5" xfId="187" xr:uid="{00000000-0005-0000-0000-0000E7000000}"/>
    <cellStyle name="Normal 6 6" xfId="263" xr:uid="{00000000-0005-0000-0000-0000E8000000}"/>
    <cellStyle name="Normal 7" xfId="110" xr:uid="{00000000-0005-0000-0000-0000E9000000}"/>
    <cellStyle name="Normal 7 2" xfId="111" xr:uid="{00000000-0005-0000-0000-0000EA000000}"/>
    <cellStyle name="Normal 7 3" xfId="286" xr:uid="{D3D01412-D1A9-4625-858C-7E662B39A905}"/>
    <cellStyle name="Normal 8" xfId="112" xr:uid="{00000000-0005-0000-0000-0000EB000000}"/>
    <cellStyle name="Normal 8 2" xfId="143" xr:uid="{00000000-0005-0000-0000-0000EC000000}"/>
    <cellStyle name="Normal 8 2 2" xfId="167" xr:uid="{00000000-0005-0000-0000-0000ED000000}"/>
    <cellStyle name="Normal 8 2 3" xfId="188" xr:uid="{00000000-0005-0000-0000-0000EE000000}"/>
    <cellStyle name="Normal 8 2 4" xfId="264" xr:uid="{00000000-0005-0000-0000-0000EF000000}"/>
    <cellStyle name="Normal 9" xfId="113" xr:uid="{00000000-0005-0000-0000-0000F0000000}"/>
    <cellStyle name="Normal_C497TABS" xfId="24" xr:uid="{00000000-0005-0000-0000-0000F1000000}"/>
    <cellStyle name="Normal_Knife possession 485_12" xfId="29" xr:uid="{00000000-0005-0000-0000-0000F2000000}"/>
    <cellStyle name="Normal_Sheet1" xfId="275" xr:uid="{00000000-0005-0000-0000-0000F3000000}"/>
    <cellStyle name="Note 2" xfId="23" xr:uid="{00000000-0005-0000-0000-0000F4000000}"/>
    <cellStyle name="Note 3" xfId="238" xr:uid="{00000000-0005-0000-0000-0000F5000000}"/>
    <cellStyle name="Output 2" xfId="239" xr:uid="{00000000-0005-0000-0000-0000F6000000}"/>
    <cellStyle name="Percent" xfId="3" builtinId="5"/>
    <cellStyle name="Percent 10" xfId="282" xr:uid="{BFCA23E2-558A-4C92-9263-9C3D30B259B0}"/>
    <cellStyle name="Percent 2" xfId="6" xr:uid="{00000000-0005-0000-0000-0000F8000000}"/>
    <cellStyle name="Percent 2 2" xfId="28" xr:uid="{00000000-0005-0000-0000-0000F9000000}"/>
    <cellStyle name="Percent 2 2 2" xfId="114" xr:uid="{00000000-0005-0000-0000-0000FA000000}"/>
    <cellStyle name="Percent 2 3" xfId="144" xr:uid="{00000000-0005-0000-0000-0000FB000000}"/>
    <cellStyle name="Percent 3" xfId="30" xr:uid="{00000000-0005-0000-0000-0000FC000000}"/>
    <cellStyle name="Percent 3 2" xfId="115" xr:uid="{00000000-0005-0000-0000-0000FD000000}"/>
    <cellStyle name="Percent 3 2 2" xfId="291" xr:uid="{4E22F626-73F9-4D33-9163-663638F28955}"/>
    <cellStyle name="Percent 3 3" xfId="240" xr:uid="{00000000-0005-0000-0000-0000FE000000}"/>
    <cellStyle name="Percent 4" xfId="116" xr:uid="{00000000-0005-0000-0000-0000FF000000}"/>
    <cellStyle name="Percent 4 2" xfId="145" xr:uid="{00000000-0005-0000-0000-000000010000}"/>
    <cellStyle name="Percent 4 3" xfId="241" xr:uid="{00000000-0005-0000-0000-000001010000}"/>
    <cellStyle name="Percent 4 3 2 2 2" xfId="65" xr:uid="{00000000-0005-0000-0000-000002010000}"/>
    <cellStyle name="Percent 4 7" xfId="146" xr:uid="{00000000-0005-0000-0000-000003010000}"/>
    <cellStyle name="Percent 5" xfId="147" xr:uid="{00000000-0005-0000-0000-000004010000}"/>
    <cellStyle name="Percent 5 2" xfId="169" xr:uid="{00000000-0005-0000-0000-000005010000}"/>
    <cellStyle name="Percent 5 2 2 2 2" xfId="64" xr:uid="{00000000-0005-0000-0000-000006010000}"/>
    <cellStyle name="Percent 5 3" xfId="190" xr:uid="{00000000-0005-0000-0000-000007010000}"/>
    <cellStyle name="Percent 5 4" xfId="266" xr:uid="{00000000-0005-0000-0000-000008010000}"/>
    <cellStyle name="Percent 6" xfId="168" xr:uid="{00000000-0005-0000-0000-000009010000}"/>
    <cellStyle name="Percent 7" xfId="189" xr:uid="{00000000-0005-0000-0000-00000A010000}"/>
    <cellStyle name="Percent 8" xfId="247" xr:uid="{00000000-0005-0000-0000-00000B010000}"/>
    <cellStyle name="Percent 8 2" xfId="274" xr:uid="{00000000-0005-0000-0000-00000C010000}"/>
    <cellStyle name="Percent 9" xfId="265" xr:uid="{00000000-0005-0000-0000-00000D010000}"/>
    <cellStyle name="Refdb standard" xfId="48" xr:uid="{00000000-0005-0000-0000-00000E010000}"/>
    <cellStyle name="Refdb standard 2" xfId="117" xr:uid="{00000000-0005-0000-0000-00000F010000}"/>
    <cellStyle name="Title 2" xfId="242" xr:uid="{00000000-0005-0000-0000-000010010000}"/>
    <cellStyle name="Total 2" xfId="243" xr:uid="{00000000-0005-0000-0000-000011010000}"/>
    <cellStyle name="Undefined" xfId="118" xr:uid="{00000000-0005-0000-0000-000012010000}"/>
    <cellStyle name="Warning Text 2" xfId="244" xr:uid="{00000000-0005-0000-0000-000013010000}"/>
  </cellStyles>
  <dxfs count="0"/>
  <tableStyles count="0" defaultTableStyle="TableStyleMedium9" defaultPivotStyle="PivotStyleLight16"/>
  <colors>
    <mruColors>
      <color rgb="FF36845B"/>
      <color rgb="FF3684C6"/>
      <color rgb="FFA3D9BC"/>
      <color rgb="FFE7E6E6"/>
      <color rgb="FF909090"/>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770564353330342E-2"/>
          <c:y val="0.43925740712952549"/>
          <c:w val="0.94810893866987367"/>
          <c:h val="0.52725965316663648"/>
        </c:manualLayout>
      </c:layout>
      <c:barChart>
        <c:barDir val="col"/>
        <c:grouping val="clustered"/>
        <c:varyColors val="0"/>
        <c:ser>
          <c:idx val="0"/>
          <c:order val="0"/>
          <c:spPr>
            <a:ln>
              <a:solidFill>
                <a:schemeClr val="bg1">
                  <a:lumMod val="65000"/>
                </a:schemeClr>
              </a:solidFill>
            </a:ln>
          </c:spPr>
          <c:invertIfNegative val="0"/>
          <c:dLbls>
            <c:spPr>
              <a:noFill/>
              <a:ln>
                <a:noFill/>
              </a:ln>
              <a:effectLst/>
            </c:spPr>
            <c:txPr>
              <a:bodyPr wrap="square" lIns="38100" tIns="19050" rIns="38100" bIns="19050" anchor="ctr">
                <a:spAutoFit/>
              </a:bodyPr>
              <a:lstStyle/>
              <a:p>
                <a:pPr>
                  <a:defRPr sz="110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'Table 1'!$AD$26:$AD$33</c:f>
            </c:numRef>
          </c:val>
          <c:extLst>
            <c:ext xmlns:c15="http://schemas.microsoft.com/office/drawing/2012/chart" uri="{02D57815-91ED-43cb-92C2-25804820EDAC}">
              <c15:filteredCategoryTitle>
                <c15:cat>
                  <c:multiLvlStrRef>
                    <c:extLst>
                      <c:ext uri="{02D57815-91ED-43cb-92C2-25804820EDAC}">
                        <c15:formulaRef>
                          <c15:sqref>'Table 1'!$AC$26:$AC$33</c15:sqref>
                        </c15:formulaRef>
                      </c:ext>
                    </c:extLst>
                  </c:multiLvlStrRef>
                </c15:cat>
              </c15:filteredCategoryTitle>
            </c:ext>
            <c:ext xmlns:c16="http://schemas.microsoft.com/office/drawing/2014/chart" uri="{C3380CC4-5D6E-409C-BE32-E72D297353CC}">
              <c16:uniqueId val="{00000000-EC8A-41E4-B173-37FF68348AB4}"/>
            </c:ext>
          </c:extLst>
        </c:ser>
        <c:dLbls>
          <c:showLegendKey val="0"/>
          <c:showVal val="0"/>
          <c:showCatName val="0"/>
          <c:showSerName val="0"/>
          <c:showPercent val="0"/>
          <c:showBubbleSize val="0"/>
        </c:dLbls>
        <c:gapWidth val="20"/>
        <c:overlap val="-27"/>
        <c:axId val="631526728"/>
        <c:axId val="631527712"/>
      </c:barChart>
      <c:catAx>
        <c:axId val="631526728"/>
        <c:scaling>
          <c:orientation val="minMax"/>
        </c:scaling>
        <c:delete val="0"/>
        <c:axPos val="b"/>
        <c:numFmt formatCode="General" sourceLinked="1"/>
        <c:majorTickMark val="out"/>
        <c:minorTickMark val="none"/>
        <c:tickLblPos val="high"/>
        <c:spPr>
          <a:noFill/>
          <a:ln w="9525" cap="flat" cmpd="sng" algn="ctr">
            <a:solidFill>
              <a:schemeClr val="bg1">
                <a:lumMod val="65000"/>
              </a:schemeClr>
            </a:solidFill>
            <a:round/>
          </a:ln>
          <a:effectLst/>
        </c:spPr>
        <c:txPr>
          <a:bodyPr rot="0" spcFirstLastPara="1" vertOverflow="ellipsis" wrap="square" anchor="ctr" anchorCtr="1"/>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631527712"/>
        <c:crosses val="autoZero"/>
        <c:auto val="1"/>
        <c:lblAlgn val="ctr"/>
        <c:lblOffset val="100"/>
        <c:tickLblSkip val="1"/>
        <c:noMultiLvlLbl val="0"/>
      </c:catAx>
      <c:valAx>
        <c:axId val="631527712"/>
        <c:scaling>
          <c:orientation val="minMax"/>
        </c:scaling>
        <c:delete val="1"/>
        <c:axPos val="l"/>
        <c:numFmt formatCode="0.0%" sourceLinked="1"/>
        <c:majorTickMark val="none"/>
        <c:minorTickMark val="none"/>
        <c:tickLblPos val="nextTo"/>
        <c:crossAx val="631526728"/>
        <c:crosses val="autoZero"/>
        <c:crossBetween val="between"/>
      </c:valAx>
      <c:spPr>
        <a:solidFill>
          <a:schemeClr val="bg2"/>
        </a:solidFill>
        <a:ln>
          <a:noFill/>
        </a:ln>
      </c:spPr>
    </c:plotArea>
    <c:plotVisOnly val="1"/>
    <c:dispBlanksAs val="gap"/>
    <c:showDLblsOverMax val="0"/>
    <c:extLst/>
  </c:chart>
  <c:spPr>
    <a:solidFill>
      <a:schemeClr val="bg2"/>
    </a:solidFill>
    <a:ln>
      <a:noFill/>
    </a:ln>
  </c:spPr>
  <c:txPr>
    <a:bodyPr/>
    <a:lstStyle/>
    <a:p>
      <a:pPr>
        <a:defRPr/>
      </a:pPr>
      <a:endParaRPr lang="en-US"/>
    </a:p>
  </c:txPr>
  <c:printSettings>
    <c:headerFooter/>
    <c:pageMargins b="0.75" l="0.7" r="0.7" t="0.75" header="0.3" footer="0.3"/>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13156104752277"/>
          <c:y val="0.19970163251801445"/>
          <c:w val="0.74296650160487088"/>
          <c:h val="0.69235539967407445"/>
        </c:manualLayout>
      </c:layout>
      <c:lineChart>
        <c:grouping val="standard"/>
        <c:varyColors val="0"/>
        <c:ser>
          <c:idx val="0"/>
          <c:order val="0"/>
          <c:tx>
            <c:strRef>
              <c:f>'Table 5'!$Q$6</c:f>
              <c:strCache>
                <c:ptCount val="1"/>
                <c:pt idx="0">
                  <c:v>Caution</c:v>
                </c:pt>
              </c:strCache>
            </c:strRef>
          </c:tx>
          <c:spPr>
            <a:ln w="28575" cap="rnd">
              <a:solidFill>
                <a:schemeClr val="accent1"/>
              </a:solidFill>
              <a:round/>
            </a:ln>
            <a:effectLst/>
          </c:spPr>
          <c:marker>
            <c:symbol val="none"/>
          </c:marker>
          <c:dLbls>
            <c:dLbl>
              <c:idx val="56"/>
              <c:layout>
                <c:manualLayout>
                  <c:x val="4.8835537036179134E-2"/>
                  <c:y val="3.1706447671184995E-2"/>
                </c:manualLayout>
              </c:layout>
              <c:tx>
                <c:rich>
                  <a:bodyPr/>
                  <a:lstStyle/>
                  <a:p>
                    <a:r>
                      <a:rPr lang="en-US" b="1">
                        <a:solidFill>
                          <a:schemeClr val="accent1"/>
                        </a:solidFill>
                        <a:latin typeface="Open Sans" panose="020B0606030504020204" pitchFamily="34" charset="0"/>
                        <a:ea typeface="Open Sans" panose="020B0606030504020204" pitchFamily="34" charset="0"/>
                        <a:cs typeface="Open Sans" panose="020B0606030504020204" pitchFamily="34" charset="0"/>
                      </a:rPr>
                      <a:t>Caution</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16CF-4143-84D2-60A1B041C9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'Table 5'!$Q$8:$Q$68</c:f>
            </c:numRef>
          </c:val>
          <c:smooth val="0"/>
          <c:extLst>
            <c:ext xmlns:c15="http://schemas.microsoft.com/office/drawing/2012/chart" uri="{02D57815-91ED-43cb-92C2-25804820EDAC}">
              <c15:filteredCategoryTitle>
                <c15:cat>
                  <c:multiLvlStrRef>
                    <c:extLst>
                      <c:ext uri="{02D57815-91ED-43cb-92C2-25804820EDAC}">
                        <c15:formulaRef>
                          <c15:sqref>'Table 5'!$W$8:$W$68</c15:sqref>
                        </c15:formulaRef>
                      </c:ext>
                    </c:extLst>
                  </c:multiLvlStrRef>
                </c15:cat>
              </c15:filteredCategoryTitle>
            </c:ext>
            <c:ext xmlns:c16="http://schemas.microsoft.com/office/drawing/2014/chart" uri="{C3380CC4-5D6E-409C-BE32-E72D297353CC}">
              <c16:uniqueId val="{00000001-16CF-4143-84D2-60A1B041C936}"/>
            </c:ext>
          </c:extLst>
        </c:ser>
        <c:ser>
          <c:idx val="1"/>
          <c:order val="1"/>
          <c:tx>
            <c:strRef>
              <c:f>'Table 5'!$R$6</c:f>
              <c:strCache>
                <c:ptCount val="1"/>
                <c:pt idx="0">
                  <c:v>Immediate custody</c:v>
                </c:pt>
              </c:strCache>
            </c:strRef>
          </c:tx>
          <c:spPr>
            <a:ln w="28575" cap="rnd">
              <a:solidFill>
                <a:schemeClr val="accent2"/>
              </a:solidFill>
              <a:prstDash val="solid"/>
              <a:round/>
            </a:ln>
            <a:effectLst/>
          </c:spPr>
          <c:marker>
            <c:symbol val="none"/>
          </c:marker>
          <c:dLbls>
            <c:dLbl>
              <c:idx val="56"/>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b="1">
                        <a:solidFill>
                          <a:schemeClr val="accent2"/>
                        </a:solidFill>
                        <a:latin typeface="Open Sans" panose="020B0606030504020204" pitchFamily="34" charset="0"/>
                        <a:ea typeface="Open Sans" panose="020B0606030504020204" pitchFamily="34" charset="0"/>
                        <a:cs typeface="Open Sans" panose="020B0606030504020204" pitchFamily="34" charset="0"/>
                      </a:rPr>
                      <a:t>Immediate</a:t>
                    </a:r>
                    <a:r>
                      <a:rPr lang="en-US" b="1" baseline="0">
                        <a:solidFill>
                          <a:schemeClr val="accent2"/>
                        </a:solidFill>
                        <a:latin typeface="Open Sans" panose="020B0606030504020204" pitchFamily="34" charset="0"/>
                        <a:ea typeface="Open Sans" panose="020B0606030504020204" pitchFamily="34" charset="0"/>
                        <a:cs typeface="Open Sans" panose="020B0606030504020204" pitchFamily="34" charset="0"/>
                      </a:rPr>
                      <a:t> custody</a:t>
                    </a:r>
                    <a:endParaRPr lang="en-US" b="1">
                      <a:solidFill>
                        <a:schemeClr val="accent2"/>
                      </a:solidFill>
                      <a:latin typeface="Open Sans" panose="020B0606030504020204" pitchFamily="34" charset="0"/>
                      <a:ea typeface="Open Sans" panose="020B0606030504020204" pitchFamily="34" charset="0"/>
                      <a:cs typeface="Open Sans" panose="020B0606030504020204"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640118714118377"/>
                      <c:h val="0.11972720804339594"/>
                    </c:manualLayout>
                  </c15:layout>
                  <c15:showDataLabelsRange val="0"/>
                </c:ext>
                <c:ext xmlns:c16="http://schemas.microsoft.com/office/drawing/2014/chart" uri="{C3380CC4-5D6E-409C-BE32-E72D297353CC}">
                  <c16:uniqueId val="{00000002-16CF-4143-84D2-60A1B041C9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'Table 5'!$R$7:$R$68</c:f>
            </c:numRef>
          </c:val>
          <c:smooth val="0"/>
          <c:extLst>
            <c:ext xmlns:c15="http://schemas.microsoft.com/office/drawing/2012/chart" uri="{02D57815-91ED-43cb-92C2-25804820EDAC}">
              <c15:filteredCategoryTitle>
                <c15:cat>
                  <c:multiLvlStrRef>
                    <c:extLst>
                      <c:ext uri="{02D57815-91ED-43cb-92C2-25804820EDAC}">
                        <c15:formulaRef>
                          <c15:sqref>'Table 5'!$W$8:$W$68</c15:sqref>
                        </c15:formulaRef>
                      </c:ext>
                    </c:extLst>
                  </c:multiLvlStrRef>
                </c15:cat>
              </c15:filteredCategoryTitle>
            </c:ext>
            <c:ext xmlns:c16="http://schemas.microsoft.com/office/drawing/2014/chart" uri="{C3380CC4-5D6E-409C-BE32-E72D297353CC}">
              <c16:uniqueId val="{00000003-16CF-4143-84D2-60A1B041C936}"/>
            </c:ext>
          </c:extLst>
        </c:ser>
        <c:dLbls>
          <c:showLegendKey val="0"/>
          <c:showVal val="0"/>
          <c:showCatName val="0"/>
          <c:showSerName val="0"/>
          <c:showPercent val="0"/>
          <c:showBubbleSize val="0"/>
        </c:dLbls>
        <c:marker val="1"/>
        <c:smooth val="0"/>
        <c:axId val="708664040"/>
        <c:axId val="708664368"/>
      </c:lineChart>
      <c:dateAx>
        <c:axId val="708664040"/>
        <c:scaling>
          <c:orientation val="minMax"/>
        </c:scaling>
        <c:delete val="0"/>
        <c:axPos val="b"/>
        <c:numFmt formatCode="yyyy" sourceLinked="0"/>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708664368"/>
        <c:crosses val="autoZero"/>
        <c:auto val="0"/>
        <c:lblOffset val="100"/>
        <c:baseTimeUnit val="days"/>
        <c:majorUnit val="2"/>
        <c:majorTimeUnit val="years"/>
        <c:minorUnit val="4"/>
      </c:dateAx>
      <c:valAx>
        <c:axId val="708664368"/>
        <c:scaling>
          <c:orientation val="minMax"/>
        </c:scaling>
        <c:delete val="0"/>
        <c:axPos val="l"/>
        <c:numFmt formatCode="0%"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100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708664040"/>
        <c:crossesAt val="1"/>
        <c:crossBetween val="midCat"/>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485285246960788E-2"/>
          <c:y val="0.29680038087369909"/>
          <c:w val="0.88897228539551909"/>
          <c:h val="0.60301583356379451"/>
        </c:manualLayout>
      </c:layout>
      <c:lineChart>
        <c:grouping val="standard"/>
        <c:varyColors val="0"/>
        <c:ser>
          <c:idx val="0"/>
          <c:order val="0"/>
          <c:tx>
            <c:strRef>
              <c:f>'Table 5'!$X$6</c:f>
              <c:strCache>
                <c:ptCount val="1"/>
                <c:pt idx="0">
                  <c:v>TOTAL</c:v>
                </c:pt>
              </c:strCache>
            </c:strRef>
          </c:tx>
          <c:spPr>
            <a:ln w="28575" cap="rnd">
              <a:solidFill>
                <a:schemeClr val="accent1"/>
              </a:solidFill>
              <a:round/>
            </a:ln>
            <a:effectLst/>
          </c:spPr>
          <c:marker>
            <c:symbol val="none"/>
          </c:marker>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01-A57A-4F20-8A29-2533EDCA0663}"/>
              </c:ext>
            </c:extLst>
          </c:dPt>
          <c:val>
            <c:numRef>
              <c:f>'Table 5'!$X$16:$X$68</c:f>
            </c:numRef>
          </c:val>
          <c:smooth val="0"/>
          <c:extLst>
            <c:ext xmlns:c15="http://schemas.microsoft.com/office/drawing/2012/chart" uri="{02D57815-91ED-43cb-92C2-25804820EDAC}">
              <c15:filteredCategoryTitle>
                <c15:cat>
                  <c:multiLvlStrRef>
                    <c:extLst>
                      <c:ext uri="{02D57815-91ED-43cb-92C2-25804820EDAC}">
                        <c15:formulaRef>
                          <c15:sqref>'Table 5'!$W$16:$W$68</c15:sqref>
                        </c15:formulaRef>
                      </c:ext>
                    </c:extLst>
                  </c:multiLvlStrRef>
                </c15:cat>
              </c15:filteredCategoryTitle>
            </c:ext>
            <c:ext xmlns:c16="http://schemas.microsoft.com/office/drawing/2014/chart" uri="{C3380CC4-5D6E-409C-BE32-E72D297353CC}">
              <c16:uniqueId val="{00000002-A57A-4F20-8A29-2533EDCA0663}"/>
            </c:ext>
          </c:extLst>
        </c:ser>
        <c:dLbls>
          <c:showLegendKey val="0"/>
          <c:showVal val="0"/>
          <c:showCatName val="0"/>
          <c:showSerName val="0"/>
          <c:showPercent val="0"/>
          <c:showBubbleSize val="0"/>
        </c:dLbls>
        <c:marker val="1"/>
        <c:smooth val="0"/>
        <c:axId val="646786680"/>
        <c:axId val="646784712"/>
      </c:lineChart>
      <c:dateAx>
        <c:axId val="646786680"/>
        <c:scaling>
          <c:orientation val="minMax"/>
        </c:scaling>
        <c:delete val="0"/>
        <c:axPos val="b"/>
        <c:numFmt formatCode="yyyy" sourceLinked="0"/>
        <c:majorTickMark val="out"/>
        <c:minorTickMark val="none"/>
        <c:tickLblPos val="low"/>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646784712"/>
        <c:crosses val="autoZero"/>
        <c:auto val="0"/>
        <c:lblOffset val="150"/>
        <c:baseTimeUnit val="months"/>
        <c:majorUnit val="2"/>
        <c:majorTimeUnit val="years"/>
        <c:minorUnit val="3"/>
        <c:minorTimeUnit val="months"/>
      </c:dateAx>
      <c:valAx>
        <c:axId val="646784712"/>
        <c:scaling>
          <c:orientation val="minMax"/>
          <c:max val="6000"/>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5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646786680"/>
        <c:crosses val="autoZero"/>
        <c:crossBetween val="between"/>
        <c:majorUnit val="2000"/>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7.7912776935606165E-2"/>
          <c:y val="0.17604614238035063"/>
          <c:w val="0.88309249123766054"/>
          <c:h val="0.71565438579436824"/>
        </c:manualLayout>
      </c:layout>
      <c:lineChart>
        <c:grouping val="standard"/>
        <c:varyColors val="0"/>
        <c:ser>
          <c:idx val="1"/>
          <c:order val="0"/>
          <c:tx>
            <c:strRef>
              <c:f>'Table 6'!$U$6</c:f>
              <c:strCache>
                <c:ptCount val="1"/>
                <c:pt idx="0">
                  <c:v>Average custodial sentence length (months)</c:v>
                </c:pt>
              </c:strCache>
            </c:strRef>
          </c:tx>
          <c:spPr>
            <a:ln>
              <a:solidFill>
                <a:schemeClr val="accent1"/>
              </a:solidFill>
            </a:ln>
          </c:spPr>
          <c:marker>
            <c:symbol val="none"/>
          </c:marker>
          <c:cat>
            <c:numRef>
              <c:f>'Table 6'!$C$7:$C$36</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'Table 6'!$U$7:$U$38</c:f>
              <c:numCache>
                <c:formatCode>#,##0.0</c:formatCode>
                <c:ptCount val="13"/>
                <c:pt idx="0">
                  <c:v>4.7880547686496726</c:v>
                </c:pt>
                <c:pt idx="1">
                  <c:v>5.0646043771043807</c:v>
                </c:pt>
                <c:pt idx="2">
                  <c:v>5.0928104575163378</c:v>
                </c:pt>
                <c:pt idx="3">
                  <c:v>5.5535637149028112</c:v>
                </c:pt>
                <c:pt idx="4">
                  <c:v>5.7916891891891913</c:v>
                </c:pt>
                <c:pt idx="5">
                  <c:v>6.0981277745608979</c:v>
                </c:pt>
                <c:pt idx="6">
                  <c:v>6.5230407293045154</c:v>
                </c:pt>
                <c:pt idx="7">
                  <c:v>6.4614653663415851</c:v>
                </c:pt>
                <c:pt idx="8">
                  <c:v>7.0697845620872588</c:v>
                </c:pt>
                <c:pt idx="9">
                  <c:v>7.284640817553357</c:v>
                </c:pt>
                <c:pt idx="10">
                  <c:v>7.2355711147721156</c:v>
                </c:pt>
                <c:pt idx="11">
                  <c:v>7.057216208714963</c:v>
                </c:pt>
                <c:pt idx="12">
                  <c:v>7.4322400388727008</c:v>
                </c:pt>
              </c:numCache>
            </c:numRef>
          </c:val>
          <c:smooth val="0"/>
          <c:extLst xmlns:c15="http://schemas.microsoft.com/office/drawing/2012/chart">
            <c:ext xmlns:c16="http://schemas.microsoft.com/office/drawing/2014/chart" uri="{C3380CC4-5D6E-409C-BE32-E72D297353CC}">
              <c16:uniqueId val="{00000000-6B95-4062-95D5-DA3077CE02C6}"/>
            </c:ext>
          </c:extLst>
        </c:ser>
        <c:dLbls>
          <c:showLegendKey val="0"/>
          <c:showVal val="0"/>
          <c:showCatName val="0"/>
          <c:showSerName val="0"/>
          <c:showPercent val="0"/>
          <c:showBubbleSize val="0"/>
        </c:dLbls>
        <c:smooth val="0"/>
        <c:axId val="731889408"/>
        <c:axId val="731889800"/>
        <c:extLst/>
      </c:lineChart>
      <c:catAx>
        <c:axId val="731889408"/>
        <c:scaling>
          <c:orientation val="minMax"/>
        </c:scaling>
        <c:delete val="0"/>
        <c:axPos val="b"/>
        <c:numFmt formatCode="General" sourceLinked="0"/>
        <c:majorTickMark val="out"/>
        <c:minorTickMark val="none"/>
        <c:tickLblPos val="nextTo"/>
        <c:spPr>
          <a:ln>
            <a:solidFill>
              <a:schemeClr val="bg1">
                <a:lumMod val="65000"/>
              </a:schemeClr>
            </a:solidFill>
          </a:ln>
        </c:spPr>
        <c:txPr>
          <a:bodyPr rot="0" vert="horz"/>
          <a:lstStyle/>
          <a:p>
            <a:pPr>
              <a:defRPr sz="900"/>
            </a:pPr>
            <a:endParaRPr lang="en-US"/>
          </a:p>
        </c:txPr>
        <c:crossAx val="731889800"/>
        <c:crosses val="autoZero"/>
        <c:auto val="1"/>
        <c:lblAlgn val="ctr"/>
        <c:lblOffset val="100"/>
        <c:tickLblSkip val="5"/>
        <c:tickMarkSkip val="5"/>
        <c:noMultiLvlLbl val="0"/>
      </c:catAx>
      <c:valAx>
        <c:axId val="731889800"/>
        <c:scaling>
          <c:orientation val="minMax"/>
        </c:scaling>
        <c:delete val="0"/>
        <c:axPos val="l"/>
        <c:numFmt formatCode="0" sourceLinked="0"/>
        <c:majorTickMark val="out"/>
        <c:minorTickMark val="none"/>
        <c:tickLblPos val="nextTo"/>
        <c:spPr>
          <a:ln>
            <a:solidFill>
              <a:schemeClr val="bg1">
                <a:lumMod val="65000"/>
              </a:schemeClr>
            </a:solidFill>
          </a:ln>
        </c:spPr>
        <c:txPr>
          <a:bodyPr/>
          <a:lstStyle/>
          <a:p>
            <a:pPr>
              <a:defRPr sz="900"/>
            </a:pPr>
            <a:endParaRPr lang="en-US"/>
          </a:p>
        </c:txPr>
        <c:crossAx val="731889408"/>
        <c:crosses val="autoZero"/>
        <c:crossBetween val="midCat"/>
      </c:valAx>
      <c:spPr>
        <a:noFill/>
      </c:spPr>
    </c:plotArea>
    <c:plotVisOnly val="1"/>
    <c:dispBlanksAs val="gap"/>
    <c:showDLblsOverMax val="0"/>
  </c:chart>
  <c:spPr>
    <a:solidFill>
      <a:schemeClr val="bg2"/>
    </a:solidFill>
    <a:ln>
      <a:noFill/>
    </a:ln>
  </c:spPr>
  <c:txPr>
    <a:bodyPr/>
    <a:lstStyle/>
    <a:p>
      <a:pPr>
        <a:defRPr sz="1100">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244231</xdr:colOff>
      <xdr:row>21</xdr:row>
      <xdr:rowOff>87328</xdr:rowOff>
    </xdr:from>
    <xdr:to>
      <xdr:col>25</xdr:col>
      <xdr:colOff>305288</xdr:colOff>
      <xdr:row>40</xdr:row>
      <xdr:rowOff>0</xdr:rowOff>
    </xdr:to>
    <xdr:graphicFrame macro="">
      <xdr:nvGraphicFramePr>
        <xdr:cNvPr id="3" name="Chart 2">
          <a:extLst>
            <a:ext uri="{FF2B5EF4-FFF2-40B4-BE49-F238E27FC236}">
              <a16:creationId xmlns:a16="http://schemas.microsoft.com/office/drawing/2014/main" id="{4972412B-9D4D-4927-BC9C-44667DC43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2613269</xdr:colOff>
      <xdr:row>3</xdr:row>
      <xdr:rowOff>305288</xdr:rowOff>
    </xdr:from>
    <xdr:to>
      <xdr:col>22</xdr:col>
      <xdr:colOff>2625481</xdr:colOff>
      <xdr:row>13</xdr:row>
      <xdr:rowOff>109904</xdr:rowOff>
    </xdr:to>
    <xdr:cxnSp macro="">
      <xdr:nvCxnSpPr>
        <xdr:cNvPr id="5" name="Straight Connector 4">
          <a:extLst>
            <a:ext uri="{FF2B5EF4-FFF2-40B4-BE49-F238E27FC236}">
              <a16:creationId xmlns:a16="http://schemas.microsoft.com/office/drawing/2014/main" id="{F6EE667E-7113-48C6-9B8A-6E7FCF3F8D3B}"/>
            </a:ext>
          </a:extLst>
        </xdr:cNvPr>
        <xdr:cNvCxnSpPr/>
      </xdr:nvCxnSpPr>
      <xdr:spPr>
        <a:xfrm>
          <a:off x="12328769" y="952988"/>
          <a:ext cx="12212" cy="2090616"/>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cdr:x>
      <cdr:y>0.01351</cdr:y>
    </cdr:from>
    <cdr:to>
      <cdr:x>1</cdr:x>
      <cdr:y>0.1886</cdr:y>
    </cdr:to>
    <cdr:sp macro="" textlink="">
      <cdr:nvSpPr>
        <cdr:cNvPr id="5" name="TextBox 1"/>
        <cdr:cNvSpPr txBox="1"/>
      </cdr:nvSpPr>
      <cdr:spPr>
        <a:xfrm xmlns:a="http://schemas.openxmlformats.org/drawingml/2006/main">
          <a:off x="0" y="39738"/>
          <a:ext cx="5281170" cy="515048"/>
        </a:xfrm>
        <a:prstGeom xmlns:a="http://schemas.openxmlformats.org/drawingml/2006/main" prst="rect">
          <a:avLst/>
        </a:prstGeom>
        <a:noFill xmlns:a="http://schemas.openxmlformats.org/drawingml/2006/main"/>
      </cdr:spPr>
      <cdr:txBody>
        <a:bodyPr xmlns:a="http://schemas.openxmlformats.org/drawingml/2006/main" wrap="none" lIns="144000" tIns="0" rIns="144000" bIns="0"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eaLnBrk="1" fontAlgn="auto" latinLnBrk="0" hangingPunct="1"/>
          <a:r>
            <a:rPr lang="en-GB" sz="1400" b="1" i="0" baseline="0">
              <a:solidFill>
                <a:schemeClr val="accent1"/>
              </a:solidFill>
              <a:effectLst/>
              <a:latin typeface="National-LFSN Semibd" panose="020B0704030502020203" pitchFamily="34" charset="0"/>
              <a:ea typeface="+mn-ea"/>
              <a:cs typeface="+mn-cs"/>
            </a:rPr>
            <a:t>Selected offences involving a knife or sharp instrument</a:t>
          </a:r>
          <a:endParaRPr lang="en-GB" sz="1400">
            <a:solidFill>
              <a:schemeClr val="accent1"/>
            </a:solidFill>
            <a:effectLst/>
            <a:latin typeface="National-LFSN Semibd" panose="020B0704030502020203" pitchFamily="34" charset="0"/>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pPr>
          <a:r>
            <a:rPr lang="en-GB" sz="1100" b="0" i="0" baseline="0">
              <a:solidFill>
                <a:schemeClr val="accent1"/>
              </a:solidFill>
              <a:effectLst/>
              <a:latin typeface="National-LFSN Book" panose="020B0504030502020203" pitchFamily="34" charset="0"/>
              <a:ea typeface="Open Sans" panose="020B0606030504020204" pitchFamily="34" charset="0"/>
              <a:cs typeface="Open Sans" panose="020B0606030504020204" pitchFamily="34" charset="0"/>
            </a:rPr>
            <a:t>Percentage change by category, England and Wales (excluding GMP and Devon &amp; Cornwall) 2019/20 – 2022/23</a:t>
          </a:r>
        </a:p>
      </cdr:txBody>
    </cdr:sp>
  </cdr:relSizeAnchor>
</c:userShapes>
</file>

<file path=xl/drawings/drawing3.xml><?xml version="1.0" encoding="utf-8"?>
<xdr:wsDr xmlns:xdr="http://schemas.openxmlformats.org/drawingml/2006/spreadsheetDrawing" xmlns:a="http://schemas.openxmlformats.org/drawingml/2006/main">
  <xdr:twoCellAnchor>
    <xdr:from>
      <xdr:col>26</xdr:col>
      <xdr:colOff>609599</xdr:colOff>
      <xdr:row>46</xdr:row>
      <xdr:rowOff>0</xdr:rowOff>
    </xdr:from>
    <xdr:to>
      <xdr:col>35</xdr:col>
      <xdr:colOff>1095374</xdr:colOff>
      <xdr:row>63</xdr:row>
      <xdr:rowOff>332828</xdr:rowOff>
    </xdr:to>
    <xdr:graphicFrame macro="">
      <xdr:nvGraphicFramePr>
        <xdr:cNvPr id="2" name="Chart 1">
          <a:extLst>
            <a:ext uri="{FF2B5EF4-FFF2-40B4-BE49-F238E27FC236}">
              <a16:creationId xmlns:a16="http://schemas.microsoft.com/office/drawing/2014/main" id="{A7BD3070-B86A-4B44-A5FA-32E471493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0</xdr:colOff>
      <xdr:row>30</xdr:row>
      <xdr:rowOff>0</xdr:rowOff>
    </xdr:from>
    <xdr:to>
      <xdr:col>35</xdr:col>
      <xdr:colOff>1076325</xdr:colOff>
      <xdr:row>44</xdr:row>
      <xdr:rowOff>151490</xdr:rowOff>
    </xdr:to>
    <xdr:graphicFrame macro="">
      <xdr:nvGraphicFramePr>
        <xdr:cNvPr id="3" name="Chart 2">
          <a:extLst>
            <a:ext uri="{FF2B5EF4-FFF2-40B4-BE49-F238E27FC236}">
              <a16:creationId xmlns:a16="http://schemas.microsoft.com/office/drawing/2014/main" id="{B4477AB5-A203-47CB-91AF-A1C17B3C5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0.01886</cdr:x>
      <cdr:y>0.01908</cdr:y>
    </cdr:from>
    <cdr:to>
      <cdr:x>0.70255</cdr:x>
      <cdr:y>0.25134</cdr:y>
    </cdr:to>
    <cdr:sp macro="" textlink="">
      <cdr:nvSpPr>
        <cdr:cNvPr id="2" name="TextBox 1">
          <a:extLst xmlns:a="http://schemas.openxmlformats.org/drawingml/2006/main">
            <a:ext uri="{FF2B5EF4-FFF2-40B4-BE49-F238E27FC236}">
              <a16:creationId xmlns:a16="http://schemas.microsoft.com/office/drawing/2014/main" id="{F95A1DE5-6679-4ED2-ABE3-FC52FBB014BE}"/>
            </a:ext>
          </a:extLst>
        </cdr:cNvPr>
        <cdr:cNvSpPr txBox="1"/>
      </cdr:nvSpPr>
      <cdr:spPr>
        <a:xfrm xmlns:a="http://schemas.openxmlformats.org/drawingml/2006/main">
          <a:off x="103189" y="67990"/>
          <a:ext cx="3740150" cy="8276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solidFill>
                <a:schemeClr val="accent1"/>
              </a:solidFill>
              <a:latin typeface="National-LFSN Semibd" panose="020B0704030502020203" pitchFamily="34" charset="0"/>
            </a:rPr>
            <a:t>Outcome of proven possession offences</a:t>
          </a:r>
        </a:p>
        <a:p xmlns:a="http://schemas.openxmlformats.org/drawingml/2006/main">
          <a:r>
            <a:rPr lang="en-GB" sz="1100">
              <a:solidFill>
                <a:schemeClr val="accent1"/>
              </a:solidFill>
              <a:latin typeface="National-LFSN Book" panose="020B0504030502020203" pitchFamily="34" charset="0"/>
            </a:rPr>
            <a:t>By</a:t>
          </a:r>
          <a:r>
            <a:rPr lang="en-GB" sz="1100" baseline="0">
              <a:solidFill>
                <a:schemeClr val="accent1"/>
              </a:solidFill>
              <a:latin typeface="National-LFSN Book" panose="020B0504030502020203" pitchFamily="34" charset="0"/>
            </a:rPr>
            <a:t> quarter, a</a:t>
          </a:r>
          <a:r>
            <a:rPr lang="en-GB" sz="1100">
              <a:solidFill>
                <a:schemeClr val="accent1"/>
              </a:solidFill>
              <a:latin typeface="National-LFSN Book" panose="020B0504030502020203" pitchFamily="34" charset="0"/>
            </a:rPr>
            <a:t>s</a:t>
          </a:r>
          <a:r>
            <a:rPr lang="en-GB" sz="1100" baseline="0">
              <a:solidFill>
                <a:schemeClr val="accent1"/>
              </a:solidFill>
              <a:latin typeface="National-LFSN Book" panose="020B0504030502020203" pitchFamily="34" charset="0"/>
            </a:rPr>
            <a:t> proportion of total</a:t>
          </a:r>
          <a:r>
            <a:rPr lang="en-GB" sz="1100">
              <a:solidFill>
                <a:schemeClr val="accent1"/>
              </a:solidFill>
              <a:latin typeface="National-LFSN Book" panose="020B0504030502020203" pitchFamily="34" charset="0"/>
            </a:rPr>
            <a:t>,</a:t>
          </a:r>
          <a:r>
            <a:rPr lang="en-GB" sz="1100" baseline="0">
              <a:solidFill>
                <a:schemeClr val="accent1"/>
              </a:solidFill>
              <a:latin typeface="National-LFSN Book" panose="020B0504030502020203" pitchFamily="34" charset="0"/>
            </a:rPr>
            <a:t> England and Wales</a:t>
          </a:r>
          <a:endParaRPr lang="en-GB" sz="1100">
            <a:solidFill>
              <a:schemeClr val="accent1"/>
            </a:solidFill>
            <a:latin typeface="National-LFSN Book" panose="020B0504030502020203"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1</cdr:x>
      <cdr:y>0.30294</cdr:y>
    </cdr:to>
    <cdr:sp macro="" textlink="">
      <cdr:nvSpPr>
        <cdr:cNvPr id="2" name="TextBox 1">
          <a:extLst xmlns:a="http://schemas.openxmlformats.org/drawingml/2006/main">
            <a:ext uri="{FF2B5EF4-FFF2-40B4-BE49-F238E27FC236}">
              <a16:creationId xmlns:a16="http://schemas.microsoft.com/office/drawing/2014/main" id="{C5316AFF-3C71-4948-8683-6CAEDE5B6C88}"/>
            </a:ext>
          </a:extLst>
        </cdr:cNvPr>
        <cdr:cNvSpPr txBox="1"/>
      </cdr:nvSpPr>
      <cdr:spPr>
        <a:xfrm xmlns:a="http://schemas.openxmlformats.org/drawingml/2006/main">
          <a:off x="0" y="0"/>
          <a:ext cx="5014864" cy="7754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solidFill>
                <a:schemeClr val="accent1"/>
              </a:solidFill>
              <a:latin typeface="National-LFSN Semibd" panose="020B0704030502020203" pitchFamily="34" charset="0"/>
            </a:rPr>
            <a:t>Knife</a:t>
          </a:r>
          <a:r>
            <a:rPr lang="en-GB" sz="1400" baseline="0">
              <a:solidFill>
                <a:schemeClr val="accent1"/>
              </a:solidFill>
              <a:latin typeface="National-LFSN Semibd" panose="020B0704030502020203" pitchFamily="34" charset="0"/>
            </a:rPr>
            <a:t> or offensive weapon possesions resulting in a caution or sentence</a:t>
          </a:r>
        </a:p>
        <a:p xmlns:a="http://schemas.openxmlformats.org/drawingml/2006/main">
          <a:r>
            <a:rPr lang="en-GB" sz="1100" baseline="0">
              <a:solidFill>
                <a:schemeClr val="accent1"/>
              </a:solidFill>
              <a:latin typeface="National-LFSN Book" panose="020B0504030502020203" pitchFamily="34" charset="0"/>
            </a:rPr>
            <a:t>By quarter, England and Wales (thousands)</a:t>
          </a:r>
          <a:endParaRPr lang="en-GB" sz="1100">
            <a:solidFill>
              <a:schemeClr val="accent1"/>
            </a:solidFill>
            <a:latin typeface="National-LFSN Book" panose="020B0504030502020203" pitchFamily="34" charset="0"/>
          </a:endParaRPr>
        </a:p>
      </cdr:txBody>
    </cdr:sp>
  </cdr:relSizeAnchor>
</c:userShapes>
</file>

<file path=xl/drawings/drawing6.xml><?xml version="1.0" encoding="utf-8"?>
<xdr:wsDr xmlns:xdr="http://schemas.openxmlformats.org/drawingml/2006/spreadsheetDrawing" xmlns:a="http://schemas.openxmlformats.org/drawingml/2006/main">
  <xdr:absoluteAnchor>
    <xdr:pos x="20674852" y="2106706"/>
    <xdr:ext cx="5385548" cy="3086100"/>
    <xdr:graphicFrame macro="">
      <xdr:nvGraphicFramePr>
        <xdr:cNvPr id="4" name="Chart 3">
          <a:extLst>
            <a:ext uri="{FF2B5EF4-FFF2-40B4-BE49-F238E27FC236}">
              <a16:creationId xmlns:a16="http://schemas.microsoft.com/office/drawing/2014/main" id="{07638F9D-7C35-4EEA-A6B7-2FBA1553C2F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27</xdr:col>
      <xdr:colOff>0</xdr:colOff>
      <xdr:row>7</xdr:row>
      <xdr:rowOff>0</xdr:rowOff>
    </xdr:from>
    <xdr:to>
      <xdr:col>36</xdr:col>
      <xdr:colOff>304800</xdr:colOff>
      <xdr:row>26</xdr:row>
      <xdr:rowOff>114300</xdr:rowOff>
    </xdr:to>
    <xdr:sp macro="" textlink="">
      <xdr:nvSpPr>
        <xdr:cNvPr id="5" name="avatar">
          <a:extLst>
            <a:ext uri="{FF2B5EF4-FFF2-40B4-BE49-F238E27FC236}">
              <a16:creationId xmlns:a16="http://schemas.microsoft.com/office/drawing/2014/main" id="{0827AE02-7B96-4816-971A-56405EC12852}"/>
            </a:ext>
          </a:extLst>
        </xdr:cNvPr>
        <xdr:cNvSpPr>
          <a:spLocks noChangeAspect="1" noChangeArrowheads="1"/>
        </xdr:cNvSpPr>
      </xdr:nvSpPr>
      <xdr:spPr bwMode="auto">
        <a:xfrm>
          <a:off x="15563850" y="1466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absolute">
    <xdr:from>
      <xdr:col>49</xdr:col>
      <xdr:colOff>374650</xdr:colOff>
      <xdr:row>46</xdr:row>
      <xdr:rowOff>184150</xdr:rowOff>
    </xdr:from>
    <xdr:to>
      <xdr:col>58</xdr:col>
      <xdr:colOff>164465</xdr:colOff>
      <xdr:row>51</xdr:row>
      <xdr:rowOff>11219</xdr:rowOff>
    </xdr:to>
    <xdr:sp macro="" textlink="">
      <xdr:nvSpPr>
        <xdr:cNvPr id="7" name="TextBox 6">
          <a:extLst>
            <a:ext uri="{FF2B5EF4-FFF2-40B4-BE49-F238E27FC236}">
              <a16:creationId xmlns:a16="http://schemas.microsoft.com/office/drawing/2014/main" id="{1CC9C6E0-CE46-4F07-8679-00CFF16AEF1C}"/>
            </a:ext>
            <a:ext uri="{147F2762-F138-4A5C-976F-8EAC2B608ADB}">
              <a16:predDERef xmlns:a16="http://schemas.microsoft.com/office/drawing/2014/main" pred="{978378A7-9F52-4B31-8624-B8546C107B70}"/>
            </a:ext>
          </a:extLst>
        </xdr:cNvPr>
        <xdr:cNvSpPr txBox="1">
          <a:spLocks/>
        </xdr:cNvSpPr>
      </xdr:nvSpPr>
      <xdr:spPr>
        <a:xfrm>
          <a:off x="20173950" y="5372100"/>
          <a:ext cx="5276215" cy="773219"/>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Full column</a:t>
          </a:r>
          <a:r>
            <a:rPr lang="en-GB" sz="1100" b="1" baseline="0">
              <a:solidFill>
                <a:schemeClr val="bg1"/>
              </a:solidFill>
            </a:rPr>
            <a:t> width </a:t>
          </a:r>
          <a:r>
            <a:rPr lang="en-GB" sz="1100" b="1">
              <a:solidFill>
                <a:schemeClr val="bg1"/>
              </a:solidFill>
            </a:rPr>
            <a:t>(132mm):</a:t>
          </a:r>
        </a:p>
        <a:p>
          <a:r>
            <a:rPr lang="en-GB" sz="1100">
              <a:solidFill>
                <a:schemeClr val="bg1"/>
              </a:solidFill>
            </a:rPr>
            <a:t>Simply paste into the text column. Anything wider than this will be shrunk</a:t>
          </a:r>
          <a:r>
            <a:rPr lang="en-GB" sz="1100" baseline="0">
              <a:solidFill>
                <a:schemeClr val="bg1"/>
              </a:solidFill>
            </a:rPr>
            <a:t> if you paste it into the text column!</a:t>
          </a:r>
          <a:endParaRPr lang="en-GB" sz="1100">
            <a:solidFill>
              <a:schemeClr val="bg1"/>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0.02608</cdr:x>
      <cdr:y>0.00309</cdr:y>
    </cdr:from>
    <cdr:to>
      <cdr:x>1</cdr:x>
      <cdr:y>0.30501</cdr:y>
    </cdr:to>
    <cdr:sp macro="" textlink="">
      <cdr:nvSpPr>
        <cdr:cNvPr id="2" name="TextBox 1"/>
        <cdr:cNvSpPr txBox="1"/>
      </cdr:nvSpPr>
      <cdr:spPr>
        <a:xfrm xmlns:a="http://schemas.openxmlformats.org/drawingml/2006/main">
          <a:off x="140448" y="9536"/>
          <a:ext cx="5245100" cy="931755"/>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GB" sz="1400" b="1" i="0" cap="none" baseline="0">
              <a:solidFill>
                <a:schemeClr val="accent1"/>
              </a:solidFill>
              <a:effectLst/>
              <a:latin typeface="National-LFSN Semibd" panose="020B0704030502020203" pitchFamily="34" charset="0"/>
              <a:ea typeface="Open Sans" panose="020B0606030504020204" pitchFamily="34" charset="0"/>
              <a:cs typeface="Open Sans" panose="020B0606030504020204" pitchFamily="34" charset="0"/>
            </a:rPr>
            <a:t>Average custodial sentence length (months)</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GB" sz="1150" b="0" i="0" baseline="0">
              <a:solidFill>
                <a:schemeClr val="accent1"/>
              </a:solidFill>
              <a:effectLst/>
              <a:latin typeface="National-LFSN Book" panose="020B0504030502020203" pitchFamily="34" charset="0"/>
              <a:ea typeface="Open Sans" panose="020B0606030504020204" pitchFamily="34" charset="0"/>
              <a:cs typeface="Open Sans" panose="020B0606030504020204" pitchFamily="34" charset="0"/>
            </a:rPr>
            <a:t>for a possession of article with blade or point, England &amp; Wales</a:t>
          </a:r>
          <a:endParaRPr lang="en-GB" sz="1150" b="0">
            <a:solidFill>
              <a:schemeClr val="accent1"/>
            </a:solidFill>
            <a:latin typeface="National-LFSN Book" panose="020B0504030502020203" pitchFamily="34" charset="0"/>
            <a:ea typeface="Open Sans" panose="020B0606030504020204" pitchFamily="34" charset="0"/>
            <a:cs typeface="Open Sans" panose="020B0606030504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_CFP\2-Criminal%20Justice\01-CJ%20System%20Performance\004-Perf%20Mgt\004-Local%20CJS%20Perf\005-Reports\03-NCJB%20Perf%20Table\01-Documents\2005-09-27%20Latest%20Draft%20Summary%20Table%20APR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Sirius\App_Temp\Warrants%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 val="Table_Q4_36"/>
      <sheetName val="Areas_cautions6"/>
      <sheetName val="Table_3_76"/>
      <sheetName val="region_county_and_court6"/>
      <sheetName val="3_6_and_3_7_pivot6"/>
      <sheetName val="Table_3_66"/>
      <sheetName val="Sep_-_Nov_016"/>
      <sheetName val="5d_TIC_summary6"/>
      <sheetName val="Table_Q4a6"/>
      <sheetName val="Table_3_56"/>
      <sheetName val="Table_3_46"/>
      <sheetName val="Table_Q4_37"/>
      <sheetName val="Areas_cautions7"/>
      <sheetName val="Table_3_77"/>
      <sheetName val="region_county_and_court7"/>
      <sheetName val="3_6_and_3_7_pivot7"/>
      <sheetName val="Table_3_67"/>
      <sheetName val="Sep_-_Nov_017"/>
      <sheetName val="5d_TIC_summary7"/>
      <sheetName val="Table_Q4a7"/>
      <sheetName val="Table_3_57"/>
      <sheetName val="Table_3_47"/>
      <sheetName val="Drop-down_lists"/>
      <sheetName val="Common_values26"/>
      <sheetName val="Table_4_126"/>
      <sheetName val="Table_4_226"/>
      <sheetName val="Table_4_326"/>
      <sheetName val="Table_4a26"/>
      <sheetName val="Table_6_226"/>
      <sheetName val="Table_6_326"/>
      <sheetName val="Table_6_426"/>
      <sheetName val="Pivot_4_126"/>
      <sheetName val="Pivot_4_226"/>
      <sheetName val="Pivot_4_3_&amp;_4a26"/>
      <sheetName val="Pivot_6_226"/>
      <sheetName val="Pivot_6_3_&amp;_6_426"/>
      <sheetName val="Figure_4_126"/>
      <sheetName val="Figure_4_226"/>
      <sheetName val="Table_Q4_316"/>
      <sheetName val="Areas_cautions16"/>
      <sheetName val="Table_3_716"/>
      <sheetName val="region_county_and_court16"/>
      <sheetName val="3_6_and_3_7_pivot16"/>
      <sheetName val="Table_3_616"/>
      <sheetName val="Sep_-_Nov_0116"/>
      <sheetName val="5d_TIC_summary16"/>
      <sheetName val="Table_Q4a16"/>
      <sheetName val="Table_3_516"/>
      <sheetName val="Table_3_416"/>
      <sheetName val="Common_values20"/>
      <sheetName val="Table_4_120"/>
      <sheetName val="Table_4_220"/>
      <sheetName val="Table_4_320"/>
      <sheetName val="Table_4a20"/>
      <sheetName val="Table_6_220"/>
      <sheetName val="Table_6_320"/>
      <sheetName val="Table_6_420"/>
      <sheetName val="Pivot_4_120"/>
      <sheetName val="Pivot_4_220"/>
      <sheetName val="Pivot_4_3_&amp;_4a20"/>
      <sheetName val="Pivot_6_220"/>
      <sheetName val="Pivot_6_3_&amp;_6_420"/>
      <sheetName val="Figure_4_120"/>
      <sheetName val="Figure_4_220"/>
      <sheetName val="Table_Q4_310"/>
      <sheetName val="Areas_cautions10"/>
      <sheetName val="Table_3_710"/>
      <sheetName val="region_county_and_court10"/>
      <sheetName val="3_6_and_3_7_pivot10"/>
      <sheetName val="Table_3_610"/>
      <sheetName val="Sep_-_Nov_0110"/>
      <sheetName val="5d_TIC_summary10"/>
      <sheetName val="Table_Q4a10"/>
      <sheetName val="Table_3_510"/>
      <sheetName val="Table_3_410"/>
      <sheetName val="Table_Q4_39"/>
      <sheetName val="Areas_cautions9"/>
      <sheetName val="Table_3_79"/>
      <sheetName val="region_county_and_court9"/>
      <sheetName val="3_6_and_3_7_pivot9"/>
      <sheetName val="Table_3_69"/>
      <sheetName val="Sep_-_Nov_019"/>
      <sheetName val="5d_TIC_summary9"/>
      <sheetName val="Table_Q4a9"/>
      <sheetName val="Table_3_59"/>
      <sheetName val="Table_3_49"/>
      <sheetName val="Table_Q4_38"/>
      <sheetName val="Areas_cautions8"/>
      <sheetName val="Table_3_78"/>
      <sheetName val="region_county_and_court8"/>
      <sheetName val="3_6_and_3_7_pivot8"/>
      <sheetName val="Table_3_68"/>
      <sheetName val="Sep_-_Nov_018"/>
      <sheetName val="5d_TIC_summary8"/>
      <sheetName val="Table_Q4a8"/>
      <sheetName val="Table_3_58"/>
      <sheetName val="Table_3_48"/>
      <sheetName val="Common_values23"/>
      <sheetName val="Table_4_123"/>
      <sheetName val="Table_4_223"/>
      <sheetName val="Table_4_323"/>
      <sheetName val="Table_4a23"/>
      <sheetName val="Table_6_223"/>
      <sheetName val="Table_6_323"/>
      <sheetName val="Table_6_423"/>
      <sheetName val="Pivot_4_123"/>
      <sheetName val="Pivot_4_223"/>
      <sheetName val="Pivot_4_3_&amp;_4a23"/>
      <sheetName val="Pivot_6_223"/>
      <sheetName val="Pivot_6_3_&amp;_6_423"/>
      <sheetName val="Figure_4_123"/>
      <sheetName val="Figure_4_223"/>
      <sheetName val="Table_Q4_313"/>
      <sheetName val="Areas_cautions13"/>
      <sheetName val="Table_3_713"/>
      <sheetName val="region_county_and_court13"/>
      <sheetName val="3_6_and_3_7_pivot13"/>
      <sheetName val="Table_3_613"/>
      <sheetName val="Sep_-_Nov_0113"/>
      <sheetName val="5d_TIC_summary13"/>
      <sheetName val="Table_Q4a13"/>
      <sheetName val="Table_3_513"/>
      <sheetName val="Table_3_413"/>
      <sheetName val="Common_values21"/>
      <sheetName val="Table_4_121"/>
      <sheetName val="Table_4_221"/>
      <sheetName val="Table_4_321"/>
      <sheetName val="Table_4a21"/>
      <sheetName val="Table_6_221"/>
      <sheetName val="Table_6_321"/>
      <sheetName val="Table_6_421"/>
      <sheetName val="Pivot_4_121"/>
      <sheetName val="Pivot_4_221"/>
      <sheetName val="Pivot_4_3_&amp;_4a21"/>
      <sheetName val="Pivot_6_221"/>
      <sheetName val="Pivot_6_3_&amp;_6_421"/>
      <sheetName val="Figure_4_121"/>
      <sheetName val="Figure_4_221"/>
      <sheetName val="Table_Q4_311"/>
      <sheetName val="Areas_cautions11"/>
      <sheetName val="Table_3_711"/>
      <sheetName val="region_county_and_court11"/>
      <sheetName val="3_6_and_3_7_pivot11"/>
      <sheetName val="Table_3_611"/>
      <sheetName val="Sep_-_Nov_0111"/>
      <sheetName val="5d_TIC_summary11"/>
      <sheetName val="Table_Q4a11"/>
      <sheetName val="Table_3_511"/>
      <sheetName val="Table_3_411"/>
      <sheetName val="Common_values22"/>
      <sheetName val="Table_4_122"/>
      <sheetName val="Table_4_222"/>
      <sheetName val="Table_4_322"/>
      <sheetName val="Table_4a22"/>
      <sheetName val="Table_6_222"/>
      <sheetName val="Table_6_322"/>
      <sheetName val="Table_6_422"/>
      <sheetName val="Pivot_4_122"/>
      <sheetName val="Pivot_4_222"/>
      <sheetName val="Pivot_4_3_&amp;_4a22"/>
      <sheetName val="Pivot_6_222"/>
      <sheetName val="Pivot_6_3_&amp;_6_422"/>
      <sheetName val="Figure_4_122"/>
      <sheetName val="Figure_4_222"/>
      <sheetName val="Table_Q4_312"/>
      <sheetName val="Areas_cautions12"/>
      <sheetName val="Table_3_712"/>
      <sheetName val="region_county_and_court12"/>
      <sheetName val="3_6_and_3_7_pivot12"/>
      <sheetName val="Table_3_612"/>
      <sheetName val="Sep_-_Nov_0112"/>
      <sheetName val="5d_TIC_summary12"/>
      <sheetName val="Table_Q4a12"/>
      <sheetName val="Table_3_512"/>
      <sheetName val="Table_3_412"/>
      <sheetName val="Common_values25"/>
      <sheetName val="Table_4_125"/>
      <sheetName val="Table_4_225"/>
      <sheetName val="Table_4_325"/>
      <sheetName val="Table_4a25"/>
      <sheetName val="Table_6_225"/>
      <sheetName val="Table_6_325"/>
      <sheetName val="Table_6_425"/>
      <sheetName val="Pivot_4_125"/>
      <sheetName val="Pivot_4_225"/>
      <sheetName val="Pivot_4_3_&amp;_4a25"/>
      <sheetName val="Pivot_6_225"/>
      <sheetName val="Pivot_6_3_&amp;_6_425"/>
      <sheetName val="Figure_4_125"/>
      <sheetName val="Figure_4_225"/>
      <sheetName val="Table_Q4_315"/>
      <sheetName val="Areas_cautions15"/>
      <sheetName val="Table_3_715"/>
      <sheetName val="region_county_and_court15"/>
      <sheetName val="3_6_and_3_7_pivot15"/>
      <sheetName val="Table_3_615"/>
      <sheetName val="Sep_-_Nov_0115"/>
      <sheetName val="5d_TIC_summary15"/>
      <sheetName val="Table_Q4a15"/>
      <sheetName val="Table_3_515"/>
      <sheetName val="Table_3_415"/>
      <sheetName val="Common_values24"/>
      <sheetName val="Table_4_124"/>
      <sheetName val="Table_4_224"/>
      <sheetName val="Table_4_324"/>
      <sheetName val="Table_4a24"/>
      <sheetName val="Table_6_224"/>
      <sheetName val="Table_6_324"/>
      <sheetName val="Table_6_424"/>
      <sheetName val="Pivot_4_124"/>
      <sheetName val="Pivot_4_224"/>
      <sheetName val="Pivot_4_3_&amp;_4a24"/>
      <sheetName val="Pivot_6_224"/>
      <sheetName val="Pivot_6_3_&amp;_6_424"/>
      <sheetName val="Figure_4_124"/>
      <sheetName val="Figure_4_224"/>
      <sheetName val="Table_Q4_314"/>
      <sheetName val="Areas_cautions14"/>
      <sheetName val="Table_3_714"/>
      <sheetName val="region_county_and_court14"/>
      <sheetName val="3_6_and_3_7_pivot14"/>
      <sheetName val="Table_3_614"/>
      <sheetName val="Sep_-_Nov_0114"/>
      <sheetName val="5d_TIC_summary14"/>
      <sheetName val="Table_Q4a14"/>
      <sheetName val="Table_3_514"/>
      <sheetName val="Table_3_414"/>
      <sheetName val="Common_values27"/>
      <sheetName val="Table_4_127"/>
      <sheetName val="Table_4_227"/>
      <sheetName val="Table_4_327"/>
      <sheetName val="Table_4a27"/>
      <sheetName val="Table_6_227"/>
      <sheetName val="Table_6_327"/>
      <sheetName val="Table_6_427"/>
      <sheetName val="Pivot_4_127"/>
      <sheetName val="Pivot_4_227"/>
      <sheetName val="Pivot_4_3_&amp;_4a27"/>
      <sheetName val="Pivot_6_227"/>
      <sheetName val="Pivot_6_3_&amp;_6_427"/>
      <sheetName val="Figure_4_127"/>
      <sheetName val="Figure_4_227"/>
      <sheetName val="Table_Q4_317"/>
      <sheetName val="Areas_cautions17"/>
      <sheetName val="Table_3_717"/>
      <sheetName val="region_county_and_court17"/>
      <sheetName val="3_6_and_3_7_pivot17"/>
      <sheetName val="Table_3_617"/>
      <sheetName val="Sep_-_Nov_0117"/>
      <sheetName val="5d_TIC_summary17"/>
      <sheetName val="Table_Q4a17"/>
      <sheetName val="Table_3_517"/>
      <sheetName val="Table_3_417"/>
      <sheetName val="Common_values28"/>
      <sheetName val="Table_4_128"/>
      <sheetName val="Table_4_228"/>
      <sheetName val="Table_4_328"/>
      <sheetName val="Table_4a28"/>
      <sheetName val="Table_6_228"/>
      <sheetName val="Table_6_328"/>
      <sheetName val="Table_6_428"/>
      <sheetName val="Pivot_4_128"/>
      <sheetName val="Pivot_4_228"/>
      <sheetName val="Pivot_4_3_&amp;_4a28"/>
      <sheetName val="Pivot_6_228"/>
      <sheetName val="Pivot_6_3_&amp;_6_428"/>
      <sheetName val="Figure_4_128"/>
      <sheetName val="Figure_4_228"/>
      <sheetName val="Table_Q4_318"/>
      <sheetName val="Areas_cautions18"/>
      <sheetName val="Table_3_718"/>
      <sheetName val="region_county_and_court18"/>
      <sheetName val="3_6_and_3_7_pivot18"/>
      <sheetName val="Table_3_618"/>
      <sheetName val="Sep_-_Nov_0118"/>
      <sheetName val="5d_TIC_summary18"/>
      <sheetName val="Table_Q4a18"/>
      <sheetName val="Table_3_518"/>
      <sheetName val="Table_3_418"/>
      <sheetName val="Common_values33"/>
      <sheetName val="Table_4_133"/>
      <sheetName val="Table_4_233"/>
      <sheetName val="Table_4_333"/>
      <sheetName val="Table_4a33"/>
      <sheetName val="Table_6_233"/>
      <sheetName val="Table_6_333"/>
      <sheetName val="Table_6_433"/>
      <sheetName val="Pivot_4_133"/>
      <sheetName val="Pivot_4_233"/>
      <sheetName val="Pivot_4_3_&amp;_4a33"/>
      <sheetName val="Pivot_6_233"/>
      <sheetName val="Pivot_6_3_&amp;_6_433"/>
      <sheetName val="Figure_4_133"/>
      <sheetName val="Figure_4_233"/>
      <sheetName val="Table_Q4_323"/>
      <sheetName val="Areas_cautions23"/>
      <sheetName val="Table_3_723"/>
      <sheetName val="region_county_and_court23"/>
      <sheetName val="3_6_and_3_7_pivot23"/>
      <sheetName val="Table_3_623"/>
      <sheetName val="Sep_-_Nov_0123"/>
      <sheetName val="5d_TIC_summary23"/>
      <sheetName val="Table_Q4a23"/>
      <sheetName val="Table_3_523"/>
      <sheetName val="Table_3_423"/>
      <sheetName val="Common_values29"/>
      <sheetName val="Table_4_129"/>
      <sheetName val="Table_4_229"/>
      <sheetName val="Table_4_329"/>
      <sheetName val="Table_4a29"/>
      <sheetName val="Table_6_229"/>
      <sheetName val="Table_6_329"/>
      <sheetName val="Table_6_429"/>
      <sheetName val="Pivot_4_129"/>
      <sheetName val="Pivot_4_229"/>
      <sheetName val="Pivot_4_3_&amp;_4a29"/>
      <sheetName val="Pivot_6_229"/>
      <sheetName val="Pivot_6_3_&amp;_6_429"/>
      <sheetName val="Figure_4_129"/>
      <sheetName val="Figure_4_229"/>
      <sheetName val="Table_Q4_319"/>
      <sheetName val="Areas_cautions19"/>
      <sheetName val="Table_3_719"/>
      <sheetName val="region_county_and_court19"/>
      <sheetName val="3_6_and_3_7_pivot19"/>
      <sheetName val="Table_3_619"/>
      <sheetName val="Sep_-_Nov_0119"/>
      <sheetName val="5d_TIC_summary19"/>
      <sheetName val="Table_Q4a19"/>
      <sheetName val="Table_3_519"/>
      <sheetName val="Table_3_419"/>
      <sheetName val="Common_values30"/>
      <sheetName val="Table_4_130"/>
      <sheetName val="Table_4_230"/>
      <sheetName val="Table_4_330"/>
      <sheetName val="Table_4a30"/>
      <sheetName val="Table_6_230"/>
      <sheetName val="Table_6_330"/>
      <sheetName val="Table_6_430"/>
      <sheetName val="Pivot_4_130"/>
      <sheetName val="Pivot_4_230"/>
      <sheetName val="Pivot_4_3_&amp;_4a30"/>
      <sheetName val="Pivot_6_230"/>
      <sheetName val="Pivot_6_3_&amp;_6_430"/>
      <sheetName val="Figure_4_130"/>
      <sheetName val="Figure_4_230"/>
      <sheetName val="Table_Q4_320"/>
      <sheetName val="Areas_cautions20"/>
      <sheetName val="Table_3_720"/>
      <sheetName val="region_county_and_court20"/>
      <sheetName val="3_6_and_3_7_pivot20"/>
      <sheetName val="Table_3_620"/>
      <sheetName val="Sep_-_Nov_0120"/>
      <sheetName val="5d_TIC_summary20"/>
      <sheetName val="Table_Q4a20"/>
      <sheetName val="Table_3_520"/>
      <sheetName val="Table_3_420"/>
      <sheetName val="Common_values32"/>
      <sheetName val="Table_4_132"/>
      <sheetName val="Table_4_232"/>
      <sheetName val="Table_4_332"/>
      <sheetName val="Table_4a32"/>
      <sheetName val="Table_6_232"/>
      <sheetName val="Table_6_332"/>
      <sheetName val="Table_6_432"/>
      <sheetName val="Pivot_4_132"/>
      <sheetName val="Pivot_4_232"/>
      <sheetName val="Pivot_4_3_&amp;_4a32"/>
      <sheetName val="Pivot_6_232"/>
      <sheetName val="Pivot_6_3_&amp;_6_432"/>
      <sheetName val="Figure_4_132"/>
      <sheetName val="Figure_4_232"/>
      <sheetName val="Table_Q4_322"/>
      <sheetName val="Areas_cautions22"/>
      <sheetName val="Table_3_722"/>
      <sheetName val="region_county_and_court22"/>
      <sheetName val="3_6_and_3_7_pivot22"/>
      <sheetName val="Table_3_622"/>
      <sheetName val="Sep_-_Nov_0122"/>
      <sheetName val="5d_TIC_summary22"/>
      <sheetName val="Table_Q4a22"/>
      <sheetName val="Table_3_522"/>
      <sheetName val="Table_3_422"/>
      <sheetName val="Common_values31"/>
      <sheetName val="Table_4_131"/>
      <sheetName val="Table_4_231"/>
      <sheetName val="Table_4_331"/>
      <sheetName val="Table_4a31"/>
      <sheetName val="Table_6_231"/>
      <sheetName val="Table_6_331"/>
      <sheetName val="Table_6_431"/>
      <sheetName val="Pivot_4_131"/>
      <sheetName val="Pivot_4_231"/>
      <sheetName val="Pivot_4_3_&amp;_4a31"/>
      <sheetName val="Pivot_6_231"/>
      <sheetName val="Pivot_6_3_&amp;_6_431"/>
      <sheetName val="Figure_4_131"/>
      <sheetName val="Figure_4_231"/>
      <sheetName val="Table_Q4_321"/>
      <sheetName val="Areas_cautions21"/>
      <sheetName val="Table_3_721"/>
      <sheetName val="region_county_and_court21"/>
      <sheetName val="3_6_and_3_7_pivot21"/>
      <sheetName val="Table_3_621"/>
      <sheetName val="Sep_-_Nov_0121"/>
      <sheetName val="5d_TIC_summary21"/>
      <sheetName val="Table_Q4a21"/>
      <sheetName val="Table_3_521"/>
      <sheetName val="Table_3_421"/>
      <sheetName val="Common_values36"/>
      <sheetName val="Table_4_136"/>
      <sheetName val="Table_4_236"/>
      <sheetName val="Table_4_336"/>
      <sheetName val="Table_4a36"/>
      <sheetName val="Table_6_236"/>
      <sheetName val="Table_6_336"/>
      <sheetName val="Table_6_436"/>
      <sheetName val="Pivot_4_136"/>
      <sheetName val="Pivot_4_236"/>
      <sheetName val="Pivot_4_3_&amp;_4a36"/>
      <sheetName val="Pivot_6_236"/>
      <sheetName val="Pivot_6_3_&amp;_6_436"/>
      <sheetName val="Figure_4_136"/>
      <sheetName val="Figure_4_236"/>
      <sheetName val="Table_Q4_325"/>
      <sheetName val="Areas_cautions25"/>
      <sheetName val="Table_3_725"/>
      <sheetName val="region_county_and_court25"/>
      <sheetName val="3_6_and_3_7_pivot25"/>
      <sheetName val="Table_3_625"/>
      <sheetName val="Sep_-_Nov_0125"/>
      <sheetName val="5d_TIC_summary25"/>
      <sheetName val="Table_Q4a25"/>
      <sheetName val="Table_3_525"/>
      <sheetName val="Table_3_425"/>
      <sheetName val="Common_values34"/>
      <sheetName val="Table_4_134"/>
      <sheetName val="Table_4_234"/>
      <sheetName val="Table_4_334"/>
      <sheetName val="Table_4a34"/>
      <sheetName val="Table_6_234"/>
      <sheetName val="Table_6_334"/>
      <sheetName val="Table_6_434"/>
      <sheetName val="Pivot_4_134"/>
      <sheetName val="Pivot_4_234"/>
      <sheetName val="Pivot_4_3_&amp;_4a34"/>
      <sheetName val="Pivot_6_234"/>
      <sheetName val="Pivot_6_3_&amp;_6_434"/>
      <sheetName val="Figure_4_134"/>
      <sheetName val="Figure_4_234"/>
      <sheetName val="Common_values35"/>
      <sheetName val="Table_4_135"/>
      <sheetName val="Table_4_235"/>
      <sheetName val="Table_4_335"/>
      <sheetName val="Table_4a35"/>
      <sheetName val="Table_6_235"/>
      <sheetName val="Table_6_335"/>
      <sheetName val="Table_6_435"/>
      <sheetName val="Pivot_4_135"/>
      <sheetName val="Pivot_4_235"/>
      <sheetName val="Pivot_4_3_&amp;_4a35"/>
      <sheetName val="Pivot_6_235"/>
      <sheetName val="Pivot_6_3_&amp;_6_435"/>
      <sheetName val="Figure_4_135"/>
      <sheetName val="Figure_4_235"/>
      <sheetName val="Table_Q4_324"/>
      <sheetName val="Areas_cautions24"/>
      <sheetName val="Table_3_724"/>
      <sheetName val="region_county_and_court24"/>
      <sheetName val="3_6_and_3_7_pivot24"/>
      <sheetName val="Table_3_624"/>
      <sheetName val="Sep_-_Nov_0124"/>
      <sheetName val="5d_TIC_summary24"/>
      <sheetName val="Table_Q4a24"/>
      <sheetName val="Table_3_524"/>
      <sheetName val="Table_3_424"/>
      <sheetName val="Common_values48"/>
      <sheetName val="Table_4_148"/>
      <sheetName val="Table_4_248"/>
      <sheetName val="Table_4_348"/>
      <sheetName val="Table_4a48"/>
      <sheetName val="Table_6_248"/>
      <sheetName val="Table_6_348"/>
      <sheetName val="Table_6_448"/>
      <sheetName val="Pivot_4_148"/>
      <sheetName val="Pivot_4_248"/>
      <sheetName val="Pivot_4_3_&amp;_4a48"/>
      <sheetName val="Pivot_6_248"/>
      <sheetName val="Pivot_6_3_&amp;_6_448"/>
      <sheetName val="Figure_4_148"/>
      <sheetName val="Figure_4_248"/>
      <sheetName val="Table_Q4_337"/>
      <sheetName val="Areas_cautions37"/>
      <sheetName val="Table_3_737"/>
      <sheetName val="region_county_and_court37"/>
      <sheetName val="3_6_and_3_7_pivot37"/>
      <sheetName val="Table_3_637"/>
      <sheetName val="Sep_-_Nov_0137"/>
      <sheetName val="5d_TIC_summary37"/>
      <sheetName val="Table_Q4a37"/>
      <sheetName val="Table_3_537"/>
      <sheetName val="Table_3_437"/>
      <sheetName val="Common_values37"/>
      <sheetName val="Table_4_137"/>
      <sheetName val="Table_4_237"/>
      <sheetName val="Table_4_337"/>
      <sheetName val="Table_4a37"/>
      <sheetName val="Table_6_237"/>
      <sheetName val="Table_6_337"/>
      <sheetName val="Table_6_437"/>
      <sheetName val="Pivot_4_137"/>
      <sheetName val="Pivot_4_237"/>
      <sheetName val="Pivot_4_3_&amp;_4a37"/>
      <sheetName val="Pivot_6_237"/>
      <sheetName val="Pivot_6_3_&amp;_6_437"/>
      <sheetName val="Figure_4_137"/>
      <sheetName val="Figure_4_237"/>
      <sheetName val="Table_Q4_326"/>
      <sheetName val="Areas_cautions26"/>
      <sheetName val="Table_3_726"/>
      <sheetName val="region_county_and_court26"/>
      <sheetName val="3_6_and_3_7_pivot26"/>
      <sheetName val="Table_3_626"/>
      <sheetName val="Sep_-_Nov_0126"/>
      <sheetName val="5d_TIC_summary26"/>
      <sheetName val="Table_Q4a26"/>
      <sheetName val="Table_3_526"/>
      <sheetName val="Table_3_426"/>
      <sheetName val="Common_values38"/>
      <sheetName val="Table_4_138"/>
      <sheetName val="Table_4_238"/>
      <sheetName val="Table_4_338"/>
      <sheetName val="Table_4a38"/>
      <sheetName val="Table_6_238"/>
      <sheetName val="Table_6_338"/>
      <sheetName val="Table_6_438"/>
      <sheetName val="Pivot_4_138"/>
      <sheetName val="Pivot_4_238"/>
      <sheetName val="Pivot_4_3_&amp;_4a38"/>
      <sheetName val="Pivot_6_238"/>
      <sheetName val="Pivot_6_3_&amp;_6_438"/>
      <sheetName val="Figure_4_138"/>
      <sheetName val="Figure_4_238"/>
      <sheetName val="Table_Q4_327"/>
      <sheetName val="Areas_cautions27"/>
      <sheetName val="Table_3_727"/>
      <sheetName val="region_county_and_court27"/>
      <sheetName val="3_6_and_3_7_pivot27"/>
      <sheetName val="Table_3_627"/>
      <sheetName val="Sep_-_Nov_0127"/>
      <sheetName val="5d_TIC_summary27"/>
      <sheetName val="Table_Q4a27"/>
      <sheetName val="Table_3_527"/>
      <sheetName val="Table_3_427"/>
      <sheetName val="Common_values39"/>
      <sheetName val="Table_4_139"/>
      <sheetName val="Table_4_239"/>
      <sheetName val="Table_4_339"/>
      <sheetName val="Table_4a39"/>
      <sheetName val="Table_6_239"/>
      <sheetName val="Table_6_339"/>
      <sheetName val="Table_6_439"/>
      <sheetName val="Pivot_4_139"/>
      <sheetName val="Pivot_4_239"/>
      <sheetName val="Pivot_4_3_&amp;_4a39"/>
      <sheetName val="Pivot_6_239"/>
      <sheetName val="Pivot_6_3_&amp;_6_439"/>
      <sheetName val="Figure_4_139"/>
      <sheetName val="Figure_4_239"/>
      <sheetName val="Table_Q4_328"/>
      <sheetName val="Areas_cautions28"/>
      <sheetName val="Table_3_728"/>
      <sheetName val="region_county_and_court28"/>
      <sheetName val="3_6_and_3_7_pivot28"/>
      <sheetName val="Table_3_628"/>
      <sheetName val="Sep_-_Nov_0128"/>
      <sheetName val="5d_TIC_summary28"/>
      <sheetName val="Table_Q4a28"/>
      <sheetName val="Table_3_528"/>
      <sheetName val="Table_3_428"/>
      <sheetName val="Common_values40"/>
      <sheetName val="Table_4_140"/>
      <sheetName val="Table_4_240"/>
      <sheetName val="Table_4_340"/>
      <sheetName val="Table_4a40"/>
      <sheetName val="Table_6_240"/>
      <sheetName val="Table_6_340"/>
      <sheetName val="Table_6_440"/>
      <sheetName val="Pivot_4_140"/>
      <sheetName val="Pivot_4_240"/>
      <sheetName val="Pivot_4_3_&amp;_4a40"/>
      <sheetName val="Pivot_6_240"/>
      <sheetName val="Pivot_6_3_&amp;_6_440"/>
      <sheetName val="Figure_4_140"/>
      <sheetName val="Figure_4_240"/>
      <sheetName val="Table_Q4_329"/>
      <sheetName val="Areas_cautions29"/>
      <sheetName val="Table_3_729"/>
      <sheetName val="region_county_and_court29"/>
      <sheetName val="3_6_and_3_7_pivot29"/>
      <sheetName val="Table_3_629"/>
      <sheetName val="Sep_-_Nov_0129"/>
      <sheetName val="5d_TIC_summary29"/>
      <sheetName val="Table_Q4a29"/>
      <sheetName val="Table_3_529"/>
      <sheetName val="Table_3_429"/>
      <sheetName val="Common_values41"/>
      <sheetName val="Table_4_141"/>
      <sheetName val="Table_4_241"/>
      <sheetName val="Table_4_341"/>
      <sheetName val="Table_4a41"/>
      <sheetName val="Table_6_241"/>
      <sheetName val="Table_6_341"/>
      <sheetName val="Table_6_441"/>
      <sheetName val="Pivot_4_141"/>
      <sheetName val="Pivot_4_241"/>
      <sheetName val="Pivot_4_3_&amp;_4a41"/>
      <sheetName val="Pivot_6_241"/>
      <sheetName val="Pivot_6_3_&amp;_6_441"/>
      <sheetName val="Figure_4_141"/>
      <sheetName val="Figure_4_241"/>
      <sheetName val="Table_Q4_330"/>
      <sheetName val="Areas_cautions30"/>
      <sheetName val="Table_3_730"/>
      <sheetName val="region_county_and_court30"/>
      <sheetName val="3_6_and_3_7_pivot30"/>
      <sheetName val="Table_3_630"/>
      <sheetName val="Sep_-_Nov_0130"/>
      <sheetName val="5d_TIC_summary30"/>
      <sheetName val="Table_Q4a30"/>
      <sheetName val="Table_3_530"/>
      <sheetName val="Table_3_430"/>
      <sheetName val="Common_values42"/>
      <sheetName val="Table_4_142"/>
      <sheetName val="Table_4_242"/>
      <sheetName val="Table_4_342"/>
      <sheetName val="Table_4a42"/>
      <sheetName val="Table_6_242"/>
      <sheetName val="Table_6_342"/>
      <sheetName val="Table_6_442"/>
      <sheetName val="Pivot_4_142"/>
      <sheetName val="Pivot_4_242"/>
      <sheetName val="Pivot_4_3_&amp;_4a42"/>
      <sheetName val="Pivot_6_242"/>
      <sheetName val="Pivot_6_3_&amp;_6_442"/>
      <sheetName val="Figure_4_142"/>
      <sheetName val="Figure_4_242"/>
      <sheetName val="Table_Q4_331"/>
      <sheetName val="Areas_cautions31"/>
      <sheetName val="Table_3_731"/>
      <sheetName val="region_county_and_court31"/>
      <sheetName val="3_6_and_3_7_pivot31"/>
      <sheetName val="Table_3_631"/>
      <sheetName val="Sep_-_Nov_0131"/>
      <sheetName val="5d_TIC_summary31"/>
      <sheetName val="Table_Q4a31"/>
      <sheetName val="Table_3_531"/>
      <sheetName val="Table_3_431"/>
      <sheetName val="Common_values43"/>
      <sheetName val="Table_4_143"/>
      <sheetName val="Table_4_243"/>
      <sheetName val="Table_4_343"/>
      <sheetName val="Table_4a43"/>
      <sheetName val="Table_6_243"/>
      <sheetName val="Table_6_343"/>
      <sheetName val="Table_6_443"/>
      <sheetName val="Pivot_4_143"/>
      <sheetName val="Pivot_4_243"/>
      <sheetName val="Pivot_4_3_&amp;_4a43"/>
      <sheetName val="Pivot_6_243"/>
      <sheetName val="Pivot_6_3_&amp;_6_443"/>
      <sheetName val="Figure_4_143"/>
      <sheetName val="Figure_4_243"/>
      <sheetName val="Table_Q4_332"/>
      <sheetName val="Areas_cautions32"/>
      <sheetName val="Table_3_732"/>
      <sheetName val="region_county_and_court32"/>
      <sheetName val="3_6_and_3_7_pivot32"/>
      <sheetName val="Table_3_632"/>
      <sheetName val="Sep_-_Nov_0132"/>
      <sheetName val="5d_TIC_summary32"/>
      <sheetName val="Table_Q4a32"/>
      <sheetName val="Table_3_532"/>
      <sheetName val="Table_3_432"/>
      <sheetName val="Common_values44"/>
      <sheetName val="Table_4_144"/>
      <sheetName val="Table_4_244"/>
      <sheetName val="Table_4_344"/>
      <sheetName val="Table_4a44"/>
      <sheetName val="Table_6_244"/>
      <sheetName val="Table_6_344"/>
      <sheetName val="Table_6_444"/>
      <sheetName val="Pivot_4_144"/>
      <sheetName val="Pivot_4_244"/>
      <sheetName val="Pivot_4_3_&amp;_4a44"/>
      <sheetName val="Pivot_6_244"/>
      <sheetName val="Pivot_6_3_&amp;_6_444"/>
      <sheetName val="Figure_4_144"/>
      <sheetName val="Figure_4_244"/>
      <sheetName val="Table_Q4_333"/>
      <sheetName val="Areas_cautions33"/>
      <sheetName val="Table_3_733"/>
      <sheetName val="region_county_and_court33"/>
      <sheetName val="3_6_and_3_7_pivot33"/>
      <sheetName val="Table_3_633"/>
      <sheetName val="Sep_-_Nov_0133"/>
      <sheetName val="5d_TIC_summary33"/>
      <sheetName val="Table_Q4a33"/>
      <sheetName val="Table_3_533"/>
      <sheetName val="Table_3_433"/>
      <sheetName val="Common_values45"/>
      <sheetName val="Table_4_145"/>
      <sheetName val="Table_4_245"/>
      <sheetName val="Table_4_345"/>
      <sheetName val="Table_4a45"/>
      <sheetName val="Table_6_245"/>
      <sheetName val="Table_6_345"/>
      <sheetName val="Table_6_445"/>
      <sheetName val="Pivot_4_145"/>
      <sheetName val="Pivot_4_245"/>
      <sheetName val="Pivot_4_3_&amp;_4a45"/>
      <sheetName val="Pivot_6_245"/>
      <sheetName val="Pivot_6_3_&amp;_6_445"/>
      <sheetName val="Figure_4_145"/>
      <sheetName val="Figure_4_245"/>
      <sheetName val="Table_Q4_334"/>
      <sheetName val="Areas_cautions34"/>
      <sheetName val="Table_3_734"/>
      <sheetName val="region_county_and_court34"/>
      <sheetName val="3_6_and_3_7_pivot34"/>
      <sheetName val="Table_3_634"/>
      <sheetName val="Sep_-_Nov_0134"/>
      <sheetName val="5d_TIC_summary34"/>
      <sheetName val="Table_Q4a34"/>
      <sheetName val="Table_3_534"/>
      <sheetName val="Table_3_434"/>
      <sheetName val="Common_values47"/>
      <sheetName val="Table_4_147"/>
      <sheetName val="Table_4_247"/>
      <sheetName val="Table_4_347"/>
      <sheetName val="Table_4a47"/>
      <sheetName val="Table_6_247"/>
      <sheetName val="Table_6_347"/>
      <sheetName val="Table_6_447"/>
      <sheetName val="Pivot_4_147"/>
      <sheetName val="Pivot_4_247"/>
      <sheetName val="Pivot_4_3_&amp;_4a47"/>
      <sheetName val="Pivot_6_247"/>
      <sheetName val="Pivot_6_3_&amp;_6_447"/>
      <sheetName val="Figure_4_147"/>
      <sheetName val="Figure_4_247"/>
      <sheetName val="Table_Q4_336"/>
      <sheetName val="Areas_cautions36"/>
      <sheetName val="Table_3_736"/>
      <sheetName val="region_county_and_court36"/>
      <sheetName val="3_6_and_3_7_pivot36"/>
      <sheetName val="Table_3_636"/>
      <sheetName val="Sep_-_Nov_0136"/>
      <sheetName val="5d_TIC_summary36"/>
      <sheetName val="Table_Q4a36"/>
      <sheetName val="Table_3_536"/>
      <sheetName val="Table_3_436"/>
      <sheetName val="Common_values46"/>
      <sheetName val="Table_4_146"/>
      <sheetName val="Table_4_246"/>
      <sheetName val="Table_4_346"/>
      <sheetName val="Table_4a46"/>
      <sheetName val="Table_6_246"/>
      <sheetName val="Table_6_346"/>
      <sheetName val="Table_6_446"/>
      <sheetName val="Pivot_4_146"/>
      <sheetName val="Pivot_4_246"/>
      <sheetName val="Pivot_4_3_&amp;_4a46"/>
      <sheetName val="Pivot_6_246"/>
      <sheetName val="Pivot_6_3_&amp;_6_446"/>
      <sheetName val="Figure_4_146"/>
      <sheetName val="Figure_4_246"/>
      <sheetName val="Table_Q4_335"/>
      <sheetName val="Areas_cautions35"/>
      <sheetName val="Table_3_735"/>
      <sheetName val="region_county_and_court35"/>
      <sheetName val="3_6_and_3_7_pivot35"/>
      <sheetName val="Table_3_635"/>
      <sheetName val="Sep_-_Nov_0135"/>
      <sheetName val="5d_TIC_summary35"/>
      <sheetName val="Table_Q4a35"/>
      <sheetName val="Table_3_535"/>
      <sheetName val="Table_3_435"/>
      <sheetName val="Common_values52"/>
      <sheetName val="Table_4_152"/>
      <sheetName val="Table_4_252"/>
      <sheetName val="Table_4_352"/>
      <sheetName val="Table_4a52"/>
      <sheetName val="Table_6_252"/>
      <sheetName val="Table_6_352"/>
      <sheetName val="Table_6_452"/>
      <sheetName val="Pivot_4_152"/>
      <sheetName val="Pivot_4_252"/>
      <sheetName val="Pivot_4_3_&amp;_4a52"/>
      <sheetName val="Pivot_6_252"/>
      <sheetName val="Pivot_6_3_&amp;_6_452"/>
      <sheetName val="Figure_4_152"/>
      <sheetName val="Figure_4_252"/>
      <sheetName val="Table_Q4_341"/>
      <sheetName val="Areas_cautions41"/>
      <sheetName val="Table_3_741"/>
      <sheetName val="region_county_and_court41"/>
      <sheetName val="3_6_and_3_7_pivot41"/>
      <sheetName val="Table_3_641"/>
      <sheetName val="Sep_-_Nov_0141"/>
      <sheetName val="5d_TIC_summary41"/>
      <sheetName val="Table_Q4a41"/>
      <sheetName val="Table_3_541"/>
      <sheetName val="Table_3_441"/>
      <sheetName val="Common_values51"/>
      <sheetName val="Table_4_151"/>
      <sheetName val="Table_4_251"/>
      <sheetName val="Table_4_351"/>
      <sheetName val="Table_4a51"/>
      <sheetName val="Table_6_251"/>
      <sheetName val="Table_6_351"/>
      <sheetName val="Table_6_451"/>
      <sheetName val="Pivot_4_151"/>
      <sheetName val="Pivot_4_251"/>
      <sheetName val="Pivot_4_3_&amp;_4a51"/>
      <sheetName val="Pivot_6_251"/>
      <sheetName val="Pivot_6_3_&amp;_6_451"/>
      <sheetName val="Figure_4_151"/>
      <sheetName val="Figure_4_251"/>
      <sheetName val="Table_Q4_340"/>
      <sheetName val="Areas_cautions40"/>
      <sheetName val="Table_3_740"/>
      <sheetName val="region_county_and_court40"/>
      <sheetName val="3_6_and_3_7_pivot40"/>
      <sheetName val="Table_3_640"/>
      <sheetName val="Sep_-_Nov_0140"/>
      <sheetName val="5d_TIC_summary40"/>
      <sheetName val="Table_Q4a40"/>
      <sheetName val="Table_3_540"/>
      <sheetName val="Table_3_440"/>
      <sheetName val="Common_values50"/>
      <sheetName val="Table_4_150"/>
      <sheetName val="Table_4_250"/>
      <sheetName val="Table_4_350"/>
      <sheetName val="Table_4a50"/>
      <sheetName val="Table_6_250"/>
      <sheetName val="Table_6_350"/>
      <sheetName val="Table_6_450"/>
      <sheetName val="Pivot_4_150"/>
      <sheetName val="Pivot_4_250"/>
      <sheetName val="Pivot_4_3_&amp;_4a50"/>
      <sheetName val="Pivot_6_250"/>
      <sheetName val="Pivot_6_3_&amp;_6_450"/>
      <sheetName val="Figure_4_150"/>
      <sheetName val="Figure_4_250"/>
      <sheetName val="Table_Q4_339"/>
      <sheetName val="Areas_cautions39"/>
      <sheetName val="Table_3_739"/>
      <sheetName val="region_county_and_court39"/>
      <sheetName val="3_6_and_3_7_pivot39"/>
      <sheetName val="Table_3_639"/>
      <sheetName val="Sep_-_Nov_0139"/>
      <sheetName val="5d_TIC_summary39"/>
      <sheetName val="Table_Q4a39"/>
      <sheetName val="Table_3_539"/>
      <sheetName val="Table_3_439"/>
      <sheetName val="Common_values49"/>
      <sheetName val="Table_4_149"/>
      <sheetName val="Table_4_249"/>
      <sheetName val="Table_4_349"/>
      <sheetName val="Table_4a49"/>
      <sheetName val="Table_6_249"/>
      <sheetName val="Table_6_349"/>
      <sheetName val="Table_6_449"/>
      <sheetName val="Pivot_4_149"/>
      <sheetName val="Pivot_4_249"/>
      <sheetName val="Pivot_4_3_&amp;_4a49"/>
      <sheetName val="Pivot_6_249"/>
      <sheetName val="Pivot_6_3_&amp;_6_449"/>
      <sheetName val="Figure_4_149"/>
      <sheetName val="Figure_4_249"/>
      <sheetName val="Table_Q4_338"/>
      <sheetName val="Areas_cautions38"/>
      <sheetName val="Table_3_738"/>
      <sheetName val="region_county_and_court38"/>
      <sheetName val="3_6_and_3_7_pivot38"/>
      <sheetName val="Table_3_638"/>
      <sheetName val="Sep_-_Nov_0138"/>
      <sheetName val="5d_TIC_summary38"/>
      <sheetName val="Table_Q4a38"/>
      <sheetName val="Table_3_538"/>
      <sheetName val="Table_3_438"/>
      <sheetName val="Common_values53"/>
      <sheetName val="Table_4_153"/>
      <sheetName val="Table_4_253"/>
      <sheetName val="Table_4_353"/>
      <sheetName val="Table_4a53"/>
      <sheetName val="Table_6_253"/>
      <sheetName val="Table_6_353"/>
      <sheetName val="Table_6_453"/>
      <sheetName val="Pivot_4_153"/>
      <sheetName val="Pivot_4_253"/>
      <sheetName val="Pivot_4_3_&amp;_4a53"/>
      <sheetName val="Pivot_6_253"/>
      <sheetName val="Pivot_6_3_&amp;_6_453"/>
      <sheetName val="Figure_4_153"/>
      <sheetName val="Figure_4_253"/>
      <sheetName val="Table_Q4_342"/>
      <sheetName val="Areas_cautions42"/>
      <sheetName val="Table_3_742"/>
      <sheetName val="region_county_and_court42"/>
      <sheetName val="3_6_and_3_7_pivot42"/>
      <sheetName val="Table_3_642"/>
      <sheetName val="Sep_-_Nov_0142"/>
      <sheetName val="5d_TIC_summary42"/>
      <sheetName val="Table_Q4a42"/>
      <sheetName val="Table_3_542"/>
      <sheetName val="Table_3_442"/>
      <sheetName val="Common_values58"/>
      <sheetName val="Table_4_158"/>
      <sheetName val="Table_4_258"/>
      <sheetName val="Table_4_358"/>
      <sheetName val="Table_4a58"/>
      <sheetName val="Table_6_258"/>
      <sheetName val="Table_6_358"/>
      <sheetName val="Table_6_458"/>
      <sheetName val="Pivot_4_158"/>
      <sheetName val="Pivot_4_258"/>
      <sheetName val="Pivot_4_3_&amp;_4a58"/>
      <sheetName val="Pivot_6_258"/>
      <sheetName val="Pivot_6_3_&amp;_6_458"/>
      <sheetName val="Figure_4_158"/>
      <sheetName val="Figure_4_258"/>
      <sheetName val="Table_Q4_347"/>
      <sheetName val="Areas_cautions47"/>
      <sheetName val="Table_3_747"/>
      <sheetName val="region_county_and_court47"/>
      <sheetName val="3_6_and_3_7_pivot47"/>
      <sheetName val="Table_3_647"/>
      <sheetName val="Sep_-_Nov_0147"/>
      <sheetName val="5d_TIC_summary47"/>
      <sheetName val="Table_Q4a47"/>
      <sheetName val="Table_3_547"/>
      <sheetName val="Table_3_447"/>
      <sheetName val="Common_values54"/>
      <sheetName val="Table_4_154"/>
      <sheetName val="Table_4_254"/>
      <sheetName val="Table_4_354"/>
      <sheetName val="Table_4a54"/>
      <sheetName val="Table_6_254"/>
      <sheetName val="Table_6_354"/>
      <sheetName val="Table_6_454"/>
      <sheetName val="Pivot_4_154"/>
      <sheetName val="Pivot_4_254"/>
      <sheetName val="Pivot_4_3_&amp;_4a54"/>
      <sheetName val="Pivot_6_254"/>
      <sheetName val="Pivot_6_3_&amp;_6_454"/>
      <sheetName val="Figure_4_154"/>
      <sheetName val="Figure_4_254"/>
      <sheetName val="Table_Q4_343"/>
      <sheetName val="Areas_cautions43"/>
      <sheetName val="Table_3_743"/>
      <sheetName val="region_county_and_court43"/>
      <sheetName val="3_6_and_3_7_pivot43"/>
      <sheetName val="Table_3_643"/>
      <sheetName val="Sep_-_Nov_0143"/>
      <sheetName val="5d_TIC_summary43"/>
      <sheetName val="Table_Q4a43"/>
      <sheetName val="Table_3_543"/>
      <sheetName val="Table_3_443"/>
      <sheetName val="Common_values57"/>
      <sheetName val="Table_4_157"/>
      <sheetName val="Table_4_257"/>
      <sheetName val="Table_4_357"/>
      <sheetName val="Table_4a57"/>
      <sheetName val="Table_6_257"/>
      <sheetName val="Table_6_357"/>
      <sheetName val="Table_6_457"/>
      <sheetName val="Pivot_4_157"/>
      <sheetName val="Pivot_4_257"/>
      <sheetName val="Pivot_4_3_&amp;_4a57"/>
      <sheetName val="Pivot_6_257"/>
      <sheetName val="Pivot_6_3_&amp;_6_457"/>
      <sheetName val="Figure_4_157"/>
      <sheetName val="Figure_4_257"/>
      <sheetName val="Table_Q4_346"/>
      <sheetName val="Areas_cautions46"/>
      <sheetName val="Table_3_746"/>
      <sheetName val="region_county_and_court46"/>
      <sheetName val="3_6_and_3_7_pivot46"/>
      <sheetName val="Table_3_646"/>
      <sheetName val="Sep_-_Nov_0146"/>
      <sheetName val="5d_TIC_summary46"/>
      <sheetName val="Table_Q4a46"/>
      <sheetName val="Table_3_546"/>
      <sheetName val="Table_3_446"/>
      <sheetName val="Common_values55"/>
      <sheetName val="Table_4_155"/>
      <sheetName val="Table_4_255"/>
      <sheetName val="Table_4_355"/>
      <sheetName val="Table_4a55"/>
      <sheetName val="Table_6_255"/>
      <sheetName val="Table_6_355"/>
      <sheetName val="Table_6_455"/>
      <sheetName val="Pivot_4_155"/>
      <sheetName val="Pivot_4_255"/>
      <sheetName val="Pivot_4_3_&amp;_4a55"/>
      <sheetName val="Pivot_6_255"/>
      <sheetName val="Pivot_6_3_&amp;_6_455"/>
      <sheetName val="Figure_4_155"/>
      <sheetName val="Figure_4_255"/>
      <sheetName val="Table_Q4_344"/>
      <sheetName val="Areas_cautions44"/>
      <sheetName val="Table_3_744"/>
      <sheetName val="region_county_and_court44"/>
      <sheetName val="3_6_and_3_7_pivot44"/>
      <sheetName val="Table_3_644"/>
      <sheetName val="Sep_-_Nov_0144"/>
      <sheetName val="5d_TIC_summary44"/>
      <sheetName val="Table_Q4a44"/>
      <sheetName val="Table_3_544"/>
      <sheetName val="Table_3_444"/>
      <sheetName val="Common_values56"/>
      <sheetName val="Table_4_156"/>
      <sheetName val="Table_4_256"/>
      <sheetName val="Table_4_356"/>
      <sheetName val="Table_4a56"/>
      <sheetName val="Table_6_256"/>
      <sheetName val="Table_6_356"/>
      <sheetName val="Table_6_456"/>
      <sheetName val="Pivot_4_156"/>
      <sheetName val="Pivot_4_256"/>
      <sheetName val="Pivot_4_3_&amp;_4a56"/>
      <sheetName val="Pivot_6_256"/>
      <sheetName val="Pivot_6_3_&amp;_6_456"/>
      <sheetName val="Figure_4_156"/>
      <sheetName val="Figure_4_256"/>
      <sheetName val="Table_Q4_345"/>
      <sheetName val="Areas_cautions45"/>
      <sheetName val="Table_3_745"/>
      <sheetName val="region_county_and_court45"/>
      <sheetName val="3_6_and_3_7_pivot45"/>
      <sheetName val="Table_3_645"/>
      <sheetName val="Sep_-_Nov_0145"/>
      <sheetName val="5d_TIC_summary45"/>
      <sheetName val="Table_Q4a45"/>
      <sheetName val="Table_3_545"/>
      <sheetName val="Table_3_445"/>
    </sheetNames>
    <sheetDataSet>
      <sheetData sheetId="0"/>
      <sheetData sheetId="1"/>
      <sheetData sheetId="2"/>
      <sheetData sheetId="3"/>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ow r="5">
          <cell r="P5">
            <v>2000</v>
          </cell>
        </row>
      </sheetData>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ow r="5">
          <cell r="P5">
            <v>2000</v>
          </cell>
        </row>
      </sheetData>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 val="Table_1_1"/>
      <sheetName val="Table_1_3"/>
      <sheetName val="Table_1_4"/>
      <sheetName val="Table_1_5"/>
      <sheetName val="Table_1_6"/>
      <sheetName val="Figure_1_1"/>
      <sheetName val="Figure1_2"/>
      <sheetName val="Offence_Groups"/>
      <sheetName val="Proven_Offending"/>
      <sheetName val="Table_1_11"/>
      <sheetName val="Table_1_31"/>
      <sheetName val="Table_1_41"/>
      <sheetName val="Table_1_51"/>
      <sheetName val="Table_1_61"/>
      <sheetName val="Figure_1_11"/>
      <sheetName val="Figure1_21"/>
      <sheetName val="Offence_Groups1"/>
      <sheetName val="Proven_Offending1"/>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 val="Common_values20"/>
      <sheetName val="Table_5_120"/>
      <sheetName val="5_1_pivot20"/>
      <sheetName val="Table_5_220"/>
      <sheetName val="5_2_Pivot20"/>
      <sheetName val="VT_pivot20"/>
      <sheetName val="VT_working_sheet20"/>
      <sheetName val="5_2_data20"/>
      <sheetName val="5_2_CW_TIC_summary20"/>
      <sheetName val="5_2_CW_TIC_pivot20"/>
      <sheetName val="5_2_PND_data20"/>
      <sheetName val="5_2_CW_TIC_data20"/>
      <sheetName val="Table_5_320"/>
      <sheetName val="5_3_pivot20"/>
      <sheetName val="Table_5_420"/>
      <sheetName val="5_4_pivot20"/>
      <sheetName val="5_3_&amp;_5_4_data20"/>
      <sheetName val="Table_5a20"/>
      <sheetName val="5a_Pivot20"/>
      <sheetName val="Table_5b20"/>
      <sheetName val="5b_TIC_Pivot20"/>
      <sheetName val="5b_PND_pivot20"/>
      <sheetName val="5b_CW_pivot20"/>
      <sheetName val="5b_Cautions_pivot20"/>
      <sheetName val="5b_Convictions_pivot20"/>
      <sheetName val="Table_5c20"/>
      <sheetName val="5C_summary20"/>
      <sheetName val="Cautions_convictions_2009_piv20"/>
      <sheetName val="Cautions_convictions_2010_piv20"/>
      <sheetName val="TIC_CW_2009_pivot20"/>
      <sheetName val="TIC_CW_2010_pivot20"/>
      <sheetName val="5c_cautions_convictions_data20"/>
      <sheetName val="5c_PND_data20"/>
      <sheetName val="5c_TIC_CW_data20"/>
      <sheetName val="Table_5d20"/>
      <sheetName val="5d_summary20"/>
      <sheetName val="5d_RC_summary20"/>
      <sheetName val="5d_CW_summary20"/>
      <sheetName val="5d_TIC_summary20"/>
      <sheetName val="5d_RC_pivot20"/>
      <sheetName val="5d_CW_Pivot20"/>
      <sheetName val="5d_TIC_Pivot20"/>
      <sheetName val="5d_RC_data20"/>
      <sheetName val="5d_CW_TIC_data20"/>
      <sheetName val="5d_data_(2)20"/>
      <sheetName val="5d_data20"/>
      <sheetName val="Table_7_120"/>
      <sheetName val="7_1_pivot20"/>
      <sheetName val="Table_7_320"/>
      <sheetName val="7_3_pivot20"/>
      <sheetName val="5_1_in_text20"/>
      <sheetName val="TIC_pre-200420"/>
      <sheetName val="Data-short_trend20"/>
      <sheetName val="Common_values21"/>
      <sheetName val="Table_5_121"/>
      <sheetName val="5_1_pivot21"/>
      <sheetName val="Table_5_221"/>
      <sheetName val="5_2_Pivot21"/>
      <sheetName val="VT_pivot21"/>
      <sheetName val="VT_working_sheet21"/>
      <sheetName val="5_2_data21"/>
      <sheetName val="5_2_CW_TIC_summary21"/>
      <sheetName val="5_2_CW_TIC_pivot21"/>
      <sheetName val="5_2_PND_data21"/>
      <sheetName val="5_2_CW_TIC_data21"/>
      <sheetName val="Table_5_321"/>
      <sheetName val="5_3_pivot21"/>
      <sheetName val="Table_5_421"/>
      <sheetName val="5_4_pivot21"/>
      <sheetName val="5_3_&amp;_5_4_data21"/>
      <sheetName val="Table_5a21"/>
      <sheetName val="5a_Pivot21"/>
      <sheetName val="Table_5b21"/>
      <sheetName val="5b_TIC_Pivot21"/>
      <sheetName val="5b_PND_pivot21"/>
      <sheetName val="5b_CW_pivot21"/>
      <sheetName val="5b_Cautions_pivot21"/>
      <sheetName val="5b_Convictions_pivot21"/>
      <sheetName val="Table_5c21"/>
      <sheetName val="5C_summary21"/>
      <sheetName val="Cautions_convictions_2009_piv21"/>
      <sheetName val="Cautions_convictions_2010_piv21"/>
      <sheetName val="TIC_CW_2009_pivot21"/>
      <sheetName val="TIC_CW_2010_pivot21"/>
      <sheetName val="5c_cautions_convictions_data21"/>
      <sheetName val="5c_PND_data21"/>
      <sheetName val="5c_TIC_CW_data21"/>
      <sheetName val="Table_5d21"/>
      <sheetName val="5d_summary21"/>
      <sheetName val="5d_RC_summary21"/>
      <sheetName val="5d_CW_summary21"/>
      <sheetName val="5d_TIC_summary21"/>
      <sheetName val="5d_RC_pivot21"/>
      <sheetName val="5d_CW_Pivot21"/>
      <sheetName val="5d_TIC_Pivot21"/>
      <sheetName val="5d_RC_data21"/>
      <sheetName val="5d_CW_TIC_data21"/>
      <sheetName val="5d_data_(2)21"/>
      <sheetName val="5d_data21"/>
      <sheetName val="Table_7_121"/>
      <sheetName val="7_1_pivot21"/>
      <sheetName val="Table_7_321"/>
      <sheetName val="7_3_pivot21"/>
      <sheetName val="5_1_in_text21"/>
      <sheetName val="TIC_pre-200421"/>
      <sheetName val="Data-short_trend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ow r="28">
          <cell r="O28">
            <v>631</v>
          </cell>
        </row>
      </sheetData>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row r="28">
          <cell r="O28">
            <v>631</v>
          </cell>
        </row>
      </sheetData>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 val="Common_values6"/>
      <sheetName val="Table_Q4_16"/>
      <sheetName val="Table_Q4_26"/>
      <sheetName val="Table_Q4_36"/>
      <sheetName val="Table_Q4a6"/>
      <sheetName val="Table_Q4b6"/>
      <sheetName val="Table_Q4c6"/>
      <sheetName val="Table_Q4d6"/>
      <sheetName val="Pivot_Q4_16"/>
      <sheetName val="Pivot_Q4_26"/>
      <sheetName val="Pivot_Q4_36"/>
      <sheetName val="Pivot_Q4a6"/>
      <sheetName val="Pivot_Q4b6"/>
      <sheetName val="Pivot_Q4c_&amp;_d6"/>
      <sheetName val="Figure_4_16"/>
      <sheetName val="Figure_4_26"/>
      <sheetName val="Figure_4_36"/>
      <sheetName val="Common_values7"/>
      <sheetName val="Table_Q4_17"/>
      <sheetName val="Table_Q4_27"/>
      <sheetName val="Table_Q4_37"/>
      <sheetName val="Table_Q4a7"/>
      <sheetName val="Table_Q4b7"/>
      <sheetName val="Table_Q4c7"/>
      <sheetName val="Table_Q4d7"/>
      <sheetName val="Pivot_Q4_17"/>
      <sheetName val="Pivot_Q4_27"/>
      <sheetName val="Pivot_Q4_37"/>
      <sheetName val="Pivot_Q4a7"/>
      <sheetName val="Pivot_Q4b7"/>
      <sheetName val="Pivot_Q4c_&amp;_d7"/>
      <sheetName val="Figure_4_17"/>
      <sheetName val="Figure_4_27"/>
      <sheetName val="Figure_4_37"/>
      <sheetName val="Common_values10"/>
      <sheetName val="Table_Q4_110"/>
      <sheetName val="Table_Q4_210"/>
      <sheetName val="Table_Q4_310"/>
      <sheetName val="Table_Q4a10"/>
      <sheetName val="Table_Q4b10"/>
      <sheetName val="Table_Q4c10"/>
      <sheetName val="Table_Q4d10"/>
      <sheetName val="Pivot_Q4_110"/>
      <sheetName val="Pivot_Q4_210"/>
      <sheetName val="Pivot_Q4_310"/>
      <sheetName val="Pivot_Q4a10"/>
      <sheetName val="Pivot_Q4b10"/>
      <sheetName val="Pivot_Q4c_&amp;_d10"/>
      <sheetName val="Figure_4_110"/>
      <sheetName val="Figure_4_210"/>
      <sheetName val="Figure_4_310"/>
      <sheetName val="Common_values9"/>
      <sheetName val="Table_Q4_19"/>
      <sheetName val="Table_Q4_29"/>
      <sheetName val="Table_Q4_39"/>
      <sheetName val="Table_Q4a9"/>
      <sheetName val="Table_Q4b9"/>
      <sheetName val="Table_Q4c9"/>
      <sheetName val="Table_Q4d9"/>
      <sheetName val="Pivot_Q4_19"/>
      <sheetName val="Pivot_Q4_29"/>
      <sheetName val="Pivot_Q4_39"/>
      <sheetName val="Pivot_Q4a9"/>
      <sheetName val="Pivot_Q4b9"/>
      <sheetName val="Pivot_Q4c_&amp;_d9"/>
      <sheetName val="Figure_4_19"/>
      <sheetName val="Figure_4_29"/>
      <sheetName val="Figure_4_39"/>
      <sheetName val="Common_values8"/>
      <sheetName val="Table_Q4_18"/>
      <sheetName val="Table_Q4_28"/>
      <sheetName val="Table_Q4_38"/>
      <sheetName val="Table_Q4a8"/>
      <sheetName val="Table_Q4b8"/>
      <sheetName val="Table_Q4c8"/>
      <sheetName val="Table_Q4d8"/>
      <sheetName val="Pivot_Q4_18"/>
      <sheetName val="Pivot_Q4_28"/>
      <sheetName val="Pivot_Q4_38"/>
      <sheetName val="Pivot_Q4a8"/>
      <sheetName val="Pivot_Q4b8"/>
      <sheetName val="Pivot_Q4c_&amp;_d8"/>
      <sheetName val="Figure_4_18"/>
      <sheetName val="Figure_4_28"/>
      <sheetName val="Figure_4_38"/>
      <sheetName val="Common_values13"/>
      <sheetName val="Table_Q4_113"/>
      <sheetName val="Table_Q4_213"/>
      <sheetName val="Table_Q4_313"/>
      <sheetName val="Table_Q4a13"/>
      <sheetName val="Table_Q4b13"/>
      <sheetName val="Table_Q4c13"/>
      <sheetName val="Table_Q4d13"/>
      <sheetName val="Pivot_Q4_113"/>
      <sheetName val="Pivot_Q4_213"/>
      <sheetName val="Pivot_Q4_313"/>
      <sheetName val="Pivot_Q4a13"/>
      <sheetName val="Pivot_Q4b13"/>
      <sheetName val="Pivot_Q4c_&amp;_d13"/>
      <sheetName val="Figure_4_113"/>
      <sheetName val="Figure_4_213"/>
      <sheetName val="Figure_4_313"/>
      <sheetName val="Common_values11"/>
      <sheetName val="Table_Q4_111"/>
      <sheetName val="Table_Q4_211"/>
      <sheetName val="Table_Q4_311"/>
      <sheetName val="Table_Q4a11"/>
      <sheetName val="Table_Q4b11"/>
      <sheetName val="Table_Q4c11"/>
      <sheetName val="Table_Q4d11"/>
      <sheetName val="Pivot_Q4_111"/>
      <sheetName val="Pivot_Q4_211"/>
      <sheetName val="Pivot_Q4_311"/>
      <sheetName val="Pivot_Q4a11"/>
      <sheetName val="Pivot_Q4b11"/>
      <sheetName val="Pivot_Q4c_&amp;_d11"/>
      <sheetName val="Figure_4_111"/>
      <sheetName val="Figure_4_211"/>
      <sheetName val="Figure_4_311"/>
      <sheetName val="Common_values12"/>
      <sheetName val="Table_Q4_112"/>
      <sheetName val="Table_Q4_212"/>
      <sheetName val="Table_Q4_312"/>
      <sheetName val="Table_Q4a12"/>
      <sheetName val="Table_Q4b12"/>
      <sheetName val="Table_Q4c12"/>
      <sheetName val="Table_Q4d12"/>
      <sheetName val="Pivot_Q4_112"/>
      <sheetName val="Pivot_Q4_212"/>
      <sheetName val="Pivot_Q4_312"/>
      <sheetName val="Pivot_Q4a12"/>
      <sheetName val="Pivot_Q4b12"/>
      <sheetName val="Pivot_Q4c_&amp;_d12"/>
      <sheetName val="Figure_4_112"/>
      <sheetName val="Figure_4_212"/>
      <sheetName val="Figure_4_312"/>
      <sheetName val="Common_values15"/>
      <sheetName val="Table_Q4_115"/>
      <sheetName val="Table_Q4_215"/>
      <sheetName val="Table_Q4_315"/>
      <sheetName val="Table_Q4a15"/>
      <sheetName val="Table_Q4b15"/>
      <sheetName val="Table_Q4c15"/>
      <sheetName val="Table_Q4d15"/>
      <sheetName val="Pivot_Q4_115"/>
      <sheetName val="Pivot_Q4_215"/>
      <sheetName val="Pivot_Q4_315"/>
      <sheetName val="Pivot_Q4a15"/>
      <sheetName val="Pivot_Q4b15"/>
      <sheetName val="Pivot_Q4c_&amp;_d15"/>
      <sheetName val="Figure_4_115"/>
      <sheetName val="Figure_4_215"/>
      <sheetName val="Figure_4_315"/>
      <sheetName val="Common_values14"/>
      <sheetName val="Table_Q4_114"/>
      <sheetName val="Table_Q4_214"/>
      <sheetName val="Table_Q4_314"/>
      <sheetName val="Table_Q4a14"/>
      <sheetName val="Table_Q4b14"/>
      <sheetName val="Table_Q4c14"/>
      <sheetName val="Table_Q4d14"/>
      <sheetName val="Pivot_Q4_114"/>
      <sheetName val="Pivot_Q4_214"/>
      <sheetName val="Pivot_Q4_314"/>
      <sheetName val="Pivot_Q4a14"/>
      <sheetName val="Pivot_Q4b14"/>
      <sheetName val="Pivot_Q4c_&amp;_d14"/>
      <sheetName val="Figure_4_114"/>
      <sheetName val="Figure_4_214"/>
      <sheetName val="Figure_4_314"/>
      <sheetName val="Common_values16"/>
      <sheetName val="Table_Q4_116"/>
      <sheetName val="Table_Q4_216"/>
      <sheetName val="Table_Q4_316"/>
      <sheetName val="Table_Q4a16"/>
      <sheetName val="Table_Q4b16"/>
      <sheetName val="Table_Q4c16"/>
      <sheetName val="Table_Q4d16"/>
      <sheetName val="Pivot_Q4_116"/>
      <sheetName val="Pivot_Q4_216"/>
      <sheetName val="Pivot_Q4_316"/>
      <sheetName val="Pivot_Q4a16"/>
      <sheetName val="Pivot_Q4b16"/>
      <sheetName val="Pivot_Q4c_&amp;_d16"/>
      <sheetName val="Figure_4_116"/>
      <sheetName val="Figure_4_216"/>
      <sheetName val="Figure_4_316"/>
      <sheetName val="Common_values17"/>
      <sheetName val="Table_Q4_117"/>
      <sheetName val="Table_Q4_217"/>
      <sheetName val="Table_Q4_317"/>
      <sheetName val="Table_Q4a17"/>
      <sheetName val="Table_Q4b17"/>
      <sheetName val="Table_Q4c17"/>
      <sheetName val="Table_Q4d17"/>
      <sheetName val="Pivot_Q4_117"/>
      <sheetName val="Pivot_Q4_217"/>
      <sheetName val="Pivot_Q4_317"/>
      <sheetName val="Pivot_Q4a17"/>
      <sheetName val="Pivot_Q4b17"/>
      <sheetName val="Pivot_Q4c_&amp;_d17"/>
      <sheetName val="Figure_4_117"/>
      <sheetName val="Figure_4_217"/>
      <sheetName val="Figure_4_317"/>
      <sheetName val="Common_values21"/>
      <sheetName val="Table_Q4_121"/>
      <sheetName val="Table_Q4_221"/>
      <sheetName val="Table_Q4_321"/>
      <sheetName val="Table_Q4a21"/>
      <sheetName val="Table_Q4b21"/>
      <sheetName val="Table_Q4c21"/>
      <sheetName val="Table_Q4d21"/>
      <sheetName val="Pivot_Q4_121"/>
      <sheetName val="Pivot_Q4_221"/>
      <sheetName val="Pivot_Q4_321"/>
      <sheetName val="Pivot_Q4a21"/>
      <sheetName val="Pivot_Q4b21"/>
      <sheetName val="Pivot_Q4c_&amp;_d21"/>
      <sheetName val="Figure_4_121"/>
      <sheetName val="Figure_4_221"/>
      <sheetName val="Figure_4_321"/>
      <sheetName val="Common_values18"/>
      <sheetName val="Table_Q4_118"/>
      <sheetName val="Table_Q4_218"/>
      <sheetName val="Table_Q4_318"/>
      <sheetName val="Table_Q4a18"/>
      <sheetName val="Table_Q4b18"/>
      <sheetName val="Table_Q4c18"/>
      <sheetName val="Table_Q4d18"/>
      <sheetName val="Pivot_Q4_118"/>
      <sheetName val="Pivot_Q4_218"/>
      <sheetName val="Pivot_Q4_318"/>
      <sheetName val="Pivot_Q4a18"/>
      <sheetName val="Pivot_Q4b18"/>
      <sheetName val="Pivot_Q4c_&amp;_d18"/>
      <sheetName val="Figure_4_118"/>
      <sheetName val="Figure_4_218"/>
      <sheetName val="Figure_4_318"/>
      <sheetName val="Common_values19"/>
      <sheetName val="Table_Q4_119"/>
      <sheetName val="Table_Q4_219"/>
      <sheetName val="Table_Q4_319"/>
      <sheetName val="Table_Q4a19"/>
      <sheetName val="Table_Q4b19"/>
      <sheetName val="Table_Q4c19"/>
      <sheetName val="Table_Q4d19"/>
      <sheetName val="Pivot_Q4_119"/>
      <sheetName val="Pivot_Q4_219"/>
      <sheetName val="Pivot_Q4_319"/>
      <sheetName val="Pivot_Q4a19"/>
      <sheetName val="Pivot_Q4b19"/>
      <sheetName val="Pivot_Q4c_&amp;_d19"/>
      <sheetName val="Figure_4_119"/>
      <sheetName val="Figure_4_219"/>
      <sheetName val="Figure_4_319"/>
      <sheetName val="Common_values20"/>
      <sheetName val="Table_Q4_120"/>
      <sheetName val="Table_Q4_220"/>
      <sheetName val="Table_Q4_320"/>
      <sheetName val="Table_Q4a20"/>
      <sheetName val="Table_Q4b20"/>
      <sheetName val="Table_Q4c20"/>
      <sheetName val="Table_Q4d20"/>
      <sheetName val="Pivot_Q4_120"/>
      <sheetName val="Pivot_Q4_220"/>
      <sheetName val="Pivot_Q4_320"/>
      <sheetName val="Pivot_Q4a20"/>
      <sheetName val="Pivot_Q4b20"/>
      <sheetName val="Pivot_Q4c_&amp;_d20"/>
      <sheetName val="Figure_4_120"/>
      <sheetName val="Figure_4_220"/>
      <sheetName val="Figure_4_320"/>
      <sheetName val="Common_values25"/>
      <sheetName val="Table_Q4_125"/>
      <sheetName val="Table_Q4_225"/>
      <sheetName val="Table_Q4_325"/>
      <sheetName val="Table_Q4a25"/>
      <sheetName val="Table_Q4b25"/>
      <sheetName val="Table_Q4c25"/>
      <sheetName val="Table_Q4d25"/>
      <sheetName val="Pivot_Q4_125"/>
      <sheetName val="Pivot_Q4_225"/>
      <sheetName val="Pivot_Q4_325"/>
      <sheetName val="Pivot_Q4a25"/>
      <sheetName val="Pivot_Q4b25"/>
      <sheetName val="Pivot_Q4c_&amp;_d25"/>
      <sheetName val="Figure_4_125"/>
      <sheetName val="Figure_4_225"/>
      <sheetName val="Figure_4_325"/>
      <sheetName val="Common_values22"/>
      <sheetName val="Table_Q4_122"/>
      <sheetName val="Table_Q4_222"/>
      <sheetName val="Table_Q4_322"/>
      <sheetName val="Table_Q4a22"/>
      <sheetName val="Table_Q4b22"/>
      <sheetName val="Table_Q4c22"/>
      <sheetName val="Table_Q4d22"/>
      <sheetName val="Pivot_Q4_122"/>
      <sheetName val="Pivot_Q4_222"/>
      <sheetName val="Pivot_Q4_322"/>
      <sheetName val="Pivot_Q4a22"/>
      <sheetName val="Pivot_Q4b22"/>
      <sheetName val="Pivot_Q4c_&amp;_d22"/>
      <sheetName val="Figure_4_122"/>
      <sheetName val="Figure_4_222"/>
      <sheetName val="Figure_4_322"/>
      <sheetName val="Common_values23"/>
      <sheetName val="Table_Q4_123"/>
      <sheetName val="Table_Q4_223"/>
      <sheetName val="Table_Q4_323"/>
      <sheetName val="Table_Q4a23"/>
      <sheetName val="Table_Q4b23"/>
      <sheetName val="Table_Q4c23"/>
      <sheetName val="Table_Q4d23"/>
      <sheetName val="Pivot_Q4_123"/>
      <sheetName val="Pivot_Q4_223"/>
      <sheetName val="Pivot_Q4_323"/>
      <sheetName val="Pivot_Q4a23"/>
      <sheetName val="Pivot_Q4b23"/>
      <sheetName val="Pivot_Q4c_&amp;_d23"/>
      <sheetName val="Figure_4_123"/>
      <sheetName val="Figure_4_223"/>
      <sheetName val="Figure_4_323"/>
      <sheetName val="Common_values24"/>
      <sheetName val="Table_Q4_124"/>
      <sheetName val="Table_Q4_224"/>
      <sheetName val="Table_Q4_324"/>
      <sheetName val="Table_Q4a24"/>
      <sheetName val="Table_Q4b24"/>
      <sheetName val="Table_Q4c24"/>
      <sheetName val="Table_Q4d24"/>
      <sheetName val="Pivot_Q4_124"/>
      <sheetName val="Pivot_Q4_224"/>
      <sheetName val="Pivot_Q4_324"/>
      <sheetName val="Pivot_Q4a24"/>
      <sheetName val="Pivot_Q4b24"/>
      <sheetName val="Pivot_Q4c_&amp;_d24"/>
      <sheetName val="Figure_4_124"/>
      <sheetName val="Figure_4_224"/>
      <sheetName val="Figure_4_324"/>
      <sheetName val="Common_values29"/>
      <sheetName val="Table_Q4_129"/>
      <sheetName val="Table_Q4_229"/>
      <sheetName val="Table_Q4_329"/>
      <sheetName val="Table_Q4a29"/>
      <sheetName val="Table_Q4b29"/>
      <sheetName val="Table_Q4c29"/>
      <sheetName val="Table_Q4d29"/>
      <sheetName val="Pivot_Q4_129"/>
      <sheetName val="Pivot_Q4_229"/>
      <sheetName val="Pivot_Q4_329"/>
      <sheetName val="Pivot_Q4a29"/>
      <sheetName val="Pivot_Q4b29"/>
      <sheetName val="Pivot_Q4c_&amp;_d29"/>
      <sheetName val="Figure_4_129"/>
      <sheetName val="Figure_4_229"/>
      <sheetName val="Figure_4_329"/>
      <sheetName val="Common_values26"/>
      <sheetName val="Table_Q4_126"/>
      <sheetName val="Table_Q4_226"/>
      <sheetName val="Table_Q4_326"/>
      <sheetName val="Table_Q4a26"/>
      <sheetName val="Table_Q4b26"/>
      <sheetName val="Table_Q4c26"/>
      <sheetName val="Table_Q4d26"/>
      <sheetName val="Pivot_Q4_126"/>
      <sheetName val="Pivot_Q4_226"/>
      <sheetName val="Pivot_Q4_326"/>
      <sheetName val="Pivot_Q4a26"/>
      <sheetName val="Pivot_Q4b26"/>
      <sheetName val="Pivot_Q4c_&amp;_d26"/>
      <sheetName val="Figure_4_126"/>
      <sheetName val="Figure_4_226"/>
      <sheetName val="Figure_4_326"/>
      <sheetName val="Common_values27"/>
      <sheetName val="Table_Q4_127"/>
      <sheetName val="Table_Q4_227"/>
      <sheetName val="Table_Q4_327"/>
      <sheetName val="Table_Q4a27"/>
      <sheetName val="Table_Q4b27"/>
      <sheetName val="Table_Q4c27"/>
      <sheetName val="Table_Q4d27"/>
      <sheetName val="Pivot_Q4_127"/>
      <sheetName val="Pivot_Q4_227"/>
      <sheetName val="Pivot_Q4_327"/>
      <sheetName val="Pivot_Q4a27"/>
      <sheetName val="Pivot_Q4b27"/>
      <sheetName val="Pivot_Q4c_&amp;_d27"/>
      <sheetName val="Figure_4_127"/>
      <sheetName val="Figure_4_227"/>
      <sheetName val="Figure_4_327"/>
      <sheetName val="Common_values28"/>
      <sheetName val="Table_Q4_128"/>
      <sheetName val="Table_Q4_228"/>
      <sheetName val="Table_Q4_328"/>
      <sheetName val="Table_Q4a28"/>
      <sheetName val="Table_Q4b28"/>
      <sheetName val="Table_Q4c28"/>
      <sheetName val="Table_Q4d28"/>
      <sheetName val="Pivot_Q4_128"/>
      <sheetName val="Pivot_Q4_228"/>
      <sheetName val="Pivot_Q4_328"/>
      <sheetName val="Pivot_Q4a28"/>
      <sheetName val="Pivot_Q4b28"/>
      <sheetName val="Pivot_Q4c_&amp;_d28"/>
      <sheetName val="Figure_4_128"/>
      <sheetName val="Figure_4_228"/>
      <sheetName val="Figure_4_328"/>
      <sheetName val="Common_values30"/>
      <sheetName val="Table_Q4_130"/>
      <sheetName val="Table_Q4_230"/>
      <sheetName val="Table_Q4_330"/>
      <sheetName val="Table_Q4a30"/>
      <sheetName val="Table_Q4b30"/>
      <sheetName val="Table_Q4c30"/>
      <sheetName val="Table_Q4d30"/>
      <sheetName val="Pivot_Q4_130"/>
      <sheetName val="Pivot_Q4_230"/>
      <sheetName val="Pivot_Q4_330"/>
      <sheetName val="Pivot_Q4a30"/>
      <sheetName val="Pivot_Q4b30"/>
      <sheetName val="Pivot_Q4c_&amp;_d30"/>
      <sheetName val="Figure_4_130"/>
      <sheetName val="Figure_4_230"/>
      <sheetName val="Figure_4_330"/>
      <sheetName val="Common_values31"/>
      <sheetName val="Table_Q4_131"/>
      <sheetName val="Table_Q4_231"/>
      <sheetName val="Table_Q4_331"/>
      <sheetName val="Table_Q4a31"/>
      <sheetName val="Table_Q4b31"/>
      <sheetName val="Table_Q4c31"/>
      <sheetName val="Table_Q4d31"/>
      <sheetName val="Pivot_Q4_131"/>
      <sheetName val="Pivot_Q4_231"/>
      <sheetName val="Pivot_Q4_331"/>
      <sheetName val="Pivot_Q4a31"/>
      <sheetName val="Pivot_Q4b31"/>
      <sheetName val="Pivot_Q4c_&amp;_d31"/>
      <sheetName val="Figure_4_131"/>
      <sheetName val="Figure_4_231"/>
      <sheetName val="Figure_4_331"/>
      <sheetName val="Common_values32"/>
      <sheetName val="Table_Q4_132"/>
      <sheetName val="Table_Q4_232"/>
      <sheetName val="Table_Q4_332"/>
      <sheetName val="Table_Q4a32"/>
      <sheetName val="Table_Q4b32"/>
      <sheetName val="Table_Q4c32"/>
      <sheetName val="Table_Q4d32"/>
      <sheetName val="Pivot_Q4_132"/>
      <sheetName val="Pivot_Q4_232"/>
      <sheetName val="Pivot_Q4_332"/>
      <sheetName val="Pivot_Q4a32"/>
      <sheetName val="Pivot_Q4b32"/>
      <sheetName val="Pivot_Q4c_&amp;_d32"/>
      <sheetName val="Figure_4_132"/>
      <sheetName val="Figure_4_232"/>
      <sheetName val="Figure_4_332"/>
      <sheetName val="Common_values38"/>
      <sheetName val="Table_Q4_138"/>
      <sheetName val="Table_Q4_238"/>
      <sheetName val="Table_Q4_338"/>
      <sheetName val="Table_Q4a38"/>
      <sheetName val="Table_Q4b38"/>
      <sheetName val="Table_Q4c38"/>
      <sheetName val="Table_Q4d38"/>
      <sheetName val="Pivot_Q4_138"/>
      <sheetName val="Pivot_Q4_238"/>
      <sheetName val="Pivot_Q4_338"/>
      <sheetName val="Pivot_Q4a38"/>
      <sheetName val="Pivot_Q4b38"/>
      <sheetName val="Pivot_Q4c_&amp;_d38"/>
      <sheetName val="Figure_4_138"/>
      <sheetName val="Figure_4_238"/>
      <sheetName val="Figure_4_338"/>
      <sheetName val="Common_values33"/>
      <sheetName val="Table_Q4_133"/>
      <sheetName val="Table_Q4_233"/>
      <sheetName val="Table_Q4_333"/>
      <sheetName val="Table_Q4a33"/>
      <sheetName val="Table_Q4b33"/>
      <sheetName val="Table_Q4c33"/>
      <sheetName val="Table_Q4d33"/>
      <sheetName val="Pivot_Q4_133"/>
      <sheetName val="Pivot_Q4_233"/>
      <sheetName val="Pivot_Q4_333"/>
      <sheetName val="Pivot_Q4a33"/>
      <sheetName val="Pivot_Q4b33"/>
      <sheetName val="Pivot_Q4c_&amp;_d33"/>
      <sheetName val="Figure_4_133"/>
      <sheetName val="Figure_4_233"/>
      <sheetName val="Figure_4_333"/>
      <sheetName val="Common_values34"/>
      <sheetName val="Table_Q4_134"/>
      <sheetName val="Table_Q4_234"/>
      <sheetName val="Table_Q4_334"/>
      <sheetName val="Table_Q4a34"/>
      <sheetName val="Table_Q4b34"/>
      <sheetName val="Table_Q4c34"/>
      <sheetName val="Table_Q4d34"/>
      <sheetName val="Pivot_Q4_134"/>
      <sheetName val="Pivot_Q4_234"/>
      <sheetName val="Pivot_Q4_334"/>
      <sheetName val="Pivot_Q4a34"/>
      <sheetName val="Pivot_Q4b34"/>
      <sheetName val="Pivot_Q4c_&amp;_d34"/>
      <sheetName val="Figure_4_134"/>
      <sheetName val="Figure_4_234"/>
      <sheetName val="Figure_4_334"/>
      <sheetName val="Common_values35"/>
      <sheetName val="Table_Q4_135"/>
      <sheetName val="Table_Q4_235"/>
      <sheetName val="Table_Q4_335"/>
      <sheetName val="Table_Q4a35"/>
      <sheetName val="Table_Q4b35"/>
      <sheetName val="Table_Q4c35"/>
      <sheetName val="Table_Q4d35"/>
      <sheetName val="Pivot_Q4_135"/>
      <sheetName val="Pivot_Q4_235"/>
      <sheetName val="Pivot_Q4_335"/>
      <sheetName val="Pivot_Q4a35"/>
      <sheetName val="Pivot_Q4b35"/>
      <sheetName val="Pivot_Q4c_&amp;_d35"/>
      <sheetName val="Figure_4_135"/>
      <sheetName val="Figure_4_235"/>
      <sheetName val="Figure_4_335"/>
      <sheetName val="Common_values36"/>
      <sheetName val="Table_Q4_136"/>
      <sheetName val="Table_Q4_236"/>
      <sheetName val="Table_Q4_336"/>
      <sheetName val="Table_Q4a36"/>
      <sheetName val="Table_Q4b36"/>
      <sheetName val="Table_Q4c36"/>
      <sheetName val="Table_Q4d36"/>
      <sheetName val="Pivot_Q4_136"/>
      <sheetName val="Pivot_Q4_236"/>
      <sheetName val="Pivot_Q4_336"/>
      <sheetName val="Pivot_Q4a36"/>
      <sheetName val="Pivot_Q4b36"/>
      <sheetName val="Pivot_Q4c_&amp;_d36"/>
      <sheetName val="Figure_4_136"/>
      <sheetName val="Figure_4_236"/>
      <sheetName val="Figure_4_336"/>
      <sheetName val="Common_values37"/>
      <sheetName val="Table_Q4_137"/>
      <sheetName val="Table_Q4_237"/>
      <sheetName val="Table_Q4_337"/>
      <sheetName val="Table_Q4a37"/>
      <sheetName val="Table_Q4b37"/>
      <sheetName val="Table_Q4c37"/>
      <sheetName val="Table_Q4d37"/>
      <sheetName val="Pivot_Q4_137"/>
      <sheetName val="Pivot_Q4_237"/>
      <sheetName val="Pivot_Q4_337"/>
      <sheetName val="Pivot_Q4a37"/>
      <sheetName val="Pivot_Q4b37"/>
      <sheetName val="Pivot_Q4c_&amp;_d37"/>
      <sheetName val="Figure_4_137"/>
      <sheetName val="Figure_4_237"/>
      <sheetName val="Figure_4_337"/>
      <sheetName val="Common_values42"/>
      <sheetName val="Table_Q4_142"/>
      <sheetName val="Table_Q4_242"/>
      <sheetName val="Table_Q4_342"/>
      <sheetName val="Table_Q4a42"/>
      <sheetName val="Table_Q4b42"/>
      <sheetName val="Table_Q4c42"/>
      <sheetName val="Table_Q4d42"/>
      <sheetName val="Pivot_Q4_142"/>
      <sheetName val="Pivot_Q4_242"/>
      <sheetName val="Pivot_Q4_342"/>
      <sheetName val="Pivot_Q4a42"/>
      <sheetName val="Pivot_Q4b42"/>
      <sheetName val="Pivot_Q4c_&amp;_d42"/>
      <sheetName val="Figure_4_142"/>
      <sheetName val="Figure_4_242"/>
      <sheetName val="Figure_4_342"/>
      <sheetName val="Common_values41"/>
      <sheetName val="Table_Q4_141"/>
      <sheetName val="Table_Q4_241"/>
      <sheetName val="Table_Q4_341"/>
      <sheetName val="Table_Q4a41"/>
      <sheetName val="Table_Q4b41"/>
      <sheetName val="Table_Q4c41"/>
      <sheetName val="Table_Q4d41"/>
      <sheetName val="Pivot_Q4_141"/>
      <sheetName val="Pivot_Q4_241"/>
      <sheetName val="Pivot_Q4_341"/>
      <sheetName val="Pivot_Q4a41"/>
      <sheetName val="Pivot_Q4b41"/>
      <sheetName val="Pivot_Q4c_&amp;_d41"/>
      <sheetName val="Figure_4_141"/>
      <sheetName val="Figure_4_241"/>
      <sheetName val="Figure_4_341"/>
      <sheetName val="Common_values40"/>
      <sheetName val="Table_Q4_140"/>
      <sheetName val="Table_Q4_240"/>
      <sheetName val="Table_Q4_340"/>
      <sheetName val="Table_Q4a40"/>
      <sheetName val="Table_Q4b40"/>
      <sheetName val="Table_Q4c40"/>
      <sheetName val="Table_Q4d40"/>
      <sheetName val="Pivot_Q4_140"/>
      <sheetName val="Pivot_Q4_240"/>
      <sheetName val="Pivot_Q4_340"/>
      <sheetName val="Pivot_Q4a40"/>
      <sheetName val="Pivot_Q4b40"/>
      <sheetName val="Pivot_Q4c_&amp;_d40"/>
      <sheetName val="Figure_4_140"/>
      <sheetName val="Figure_4_240"/>
      <sheetName val="Figure_4_340"/>
      <sheetName val="Common_values39"/>
      <sheetName val="Table_Q4_139"/>
      <sheetName val="Table_Q4_239"/>
      <sheetName val="Table_Q4_339"/>
      <sheetName val="Table_Q4a39"/>
      <sheetName val="Table_Q4b39"/>
      <sheetName val="Table_Q4c39"/>
      <sheetName val="Table_Q4d39"/>
      <sheetName val="Pivot_Q4_139"/>
      <sheetName val="Pivot_Q4_239"/>
      <sheetName val="Pivot_Q4_339"/>
      <sheetName val="Pivot_Q4a39"/>
      <sheetName val="Pivot_Q4b39"/>
      <sheetName val="Pivot_Q4c_&amp;_d39"/>
      <sheetName val="Figure_4_139"/>
      <sheetName val="Figure_4_239"/>
      <sheetName val="Figure_4_339"/>
      <sheetName val="Common_values43"/>
      <sheetName val="Table_Q4_143"/>
      <sheetName val="Table_Q4_243"/>
      <sheetName val="Table_Q4_343"/>
      <sheetName val="Table_Q4a43"/>
      <sheetName val="Table_Q4b43"/>
      <sheetName val="Table_Q4c43"/>
      <sheetName val="Table_Q4d43"/>
      <sheetName val="Pivot_Q4_143"/>
      <sheetName val="Pivot_Q4_243"/>
      <sheetName val="Pivot_Q4_343"/>
      <sheetName val="Pivot_Q4a43"/>
      <sheetName val="Pivot_Q4b43"/>
      <sheetName val="Pivot_Q4c_&amp;_d43"/>
      <sheetName val="Figure_4_143"/>
      <sheetName val="Figure_4_243"/>
      <sheetName val="Figure_4_343"/>
      <sheetName val="Common_values49"/>
      <sheetName val="Table_Q4_149"/>
      <sheetName val="Table_Q4_249"/>
      <sheetName val="Table_Q4_349"/>
      <sheetName val="Table_Q4a49"/>
      <sheetName val="Table_Q4b49"/>
      <sheetName val="Table_Q4c49"/>
      <sheetName val="Table_Q4d49"/>
      <sheetName val="Pivot_Q4_149"/>
      <sheetName val="Pivot_Q4_249"/>
      <sheetName val="Pivot_Q4_349"/>
      <sheetName val="Pivot_Q4a49"/>
      <sheetName val="Pivot_Q4b49"/>
      <sheetName val="Pivot_Q4c_&amp;_d49"/>
      <sheetName val="Figure_4_149"/>
      <sheetName val="Figure_4_249"/>
      <sheetName val="Figure_4_349"/>
      <sheetName val="Common_values44"/>
      <sheetName val="Table_Q4_144"/>
      <sheetName val="Table_Q4_244"/>
      <sheetName val="Table_Q4_344"/>
      <sheetName val="Table_Q4a44"/>
      <sheetName val="Table_Q4b44"/>
      <sheetName val="Table_Q4c44"/>
      <sheetName val="Table_Q4d44"/>
      <sheetName val="Pivot_Q4_144"/>
      <sheetName val="Pivot_Q4_244"/>
      <sheetName val="Pivot_Q4_344"/>
      <sheetName val="Pivot_Q4a44"/>
      <sheetName val="Pivot_Q4b44"/>
      <sheetName val="Pivot_Q4c_&amp;_d44"/>
      <sheetName val="Figure_4_144"/>
      <sheetName val="Figure_4_244"/>
      <sheetName val="Figure_4_344"/>
      <sheetName val="Common_values48"/>
      <sheetName val="Table_Q4_148"/>
      <sheetName val="Table_Q4_248"/>
      <sheetName val="Table_Q4_348"/>
      <sheetName val="Table_Q4a48"/>
      <sheetName val="Table_Q4b48"/>
      <sheetName val="Table_Q4c48"/>
      <sheetName val="Table_Q4d48"/>
      <sheetName val="Pivot_Q4_148"/>
      <sheetName val="Pivot_Q4_248"/>
      <sheetName val="Pivot_Q4_348"/>
      <sheetName val="Pivot_Q4a48"/>
      <sheetName val="Pivot_Q4b48"/>
      <sheetName val="Pivot_Q4c_&amp;_d48"/>
      <sheetName val="Figure_4_148"/>
      <sheetName val="Figure_4_248"/>
      <sheetName val="Figure_4_348"/>
      <sheetName val="Common_values46"/>
      <sheetName val="Table_Q4_146"/>
      <sheetName val="Table_Q4_246"/>
      <sheetName val="Table_Q4_346"/>
      <sheetName val="Table_Q4a46"/>
      <sheetName val="Table_Q4b46"/>
      <sheetName val="Table_Q4c46"/>
      <sheetName val="Table_Q4d46"/>
      <sheetName val="Pivot_Q4_146"/>
      <sheetName val="Pivot_Q4_246"/>
      <sheetName val="Pivot_Q4_346"/>
      <sheetName val="Pivot_Q4a46"/>
      <sheetName val="Pivot_Q4b46"/>
      <sheetName val="Pivot_Q4c_&amp;_d46"/>
      <sheetName val="Figure_4_146"/>
      <sheetName val="Figure_4_246"/>
      <sheetName val="Figure_4_346"/>
      <sheetName val="Common_values45"/>
      <sheetName val="Table_Q4_145"/>
      <sheetName val="Table_Q4_245"/>
      <sheetName val="Table_Q4_345"/>
      <sheetName val="Table_Q4a45"/>
      <sheetName val="Table_Q4b45"/>
      <sheetName val="Table_Q4c45"/>
      <sheetName val="Table_Q4d45"/>
      <sheetName val="Pivot_Q4_145"/>
      <sheetName val="Pivot_Q4_245"/>
      <sheetName val="Pivot_Q4_345"/>
      <sheetName val="Pivot_Q4a45"/>
      <sheetName val="Pivot_Q4b45"/>
      <sheetName val="Pivot_Q4c_&amp;_d45"/>
      <sheetName val="Figure_4_145"/>
      <sheetName val="Figure_4_245"/>
      <sheetName val="Figure_4_345"/>
      <sheetName val="Common_values47"/>
      <sheetName val="Table_Q4_147"/>
      <sheetName val="Table_Q4_247"/>
      <sheetName val="Table_Q4_347"/>
      <sheetName val="Table_Q4a47"/>
      <sheetName val="Table_Q4b47"/>
      <sheetName val="Table_Q4c47"/>
      <sheetName val="Table_Q4d47"/>
      <sheetName val="Pivot_Q4_147"/>
      <sheetName val="Pivot_Q4_247"/>
      <sheetName val="Pivot_Q4_347"/>
      <sheetName val="Pivot_Q4a47"/>
      <sheetName val="Pivot_Q4b47"/>
      <sheetName val="Pivot_Q4c_&amp;_d47"/>
      <sheetName val="Figure_4_147"/>
      <sheetName val="Figure_4_247"/>
      <sheetName val="Figure_4_3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Areas_cautions1"/>
      <sheetName val="link_to_data_-_keep"/>
      <sheetName val="Output_FPNs"/>
      <sheetName val="Output_TICs"/>
      <sheetName val="Output_cautions"/>
      <sheetName val="Output_convictions"/>
      <sheetName val="output_OBTJs"/>
      <sheetName val="Areas_FPNs"/>
      <sheetName val="Areas_TICs"/>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 val="link_to_data_-_keep5"/>
      <sheetName val="Output_FPNs5"/>
      <sheetName val="Output_TICs5"/>
      <sheetName val="Output_cautions5"/>
      <sheetName val="Output_convictions5"/>
      <sheetName val="output_OBTJs5"/>
      <sheetName val="Areas_FPNs5"/>
      <sheetName val="Areas_TICs5"/>
      <sheetName val="Areas_cautions6"/>
      <sheetName val="Areas_convictions5"/>
      <sheetName val="Areas_OBTJs5"/>
      <sheetName val="Read_me5"/>
      <sheetName val="link_to_data_-_keep6"/>
      <sheetName val="Output_FPNs6"/>
      <sheetName val="Output_TICs6"/>
      <sheetName val="Output_cautions6"/>
      <sheetName val="Output_convictions6"/>
      <sheetName val="output_OBTJs6"/>
      <sheetName val="Areas_FPNs6"/>
      <sheetName val="Areas_TICs6"/>
      <sheetName val="Areas_cautions7"/>
      <sheetName val="Areas_convictions6"/>
      <sheetName val="Areas_OBTJs6"/>
      <sheetName val="Read_me6"/>
      <sheetName val="link_to_data_-_keep9"/>
      <sheetName val="Output_FPNs9"/>
      <sheetName val="Output_TICs9"/>
      <sheetName val="Output_cautions9"/>
      <sheetName val="Output_convictions9"/>
      <sheetName val="output_OBTJs9"/>
      <sheetName val="Areas_FPNs9"/>
      <sheetName val="Areas_TICs9"/>
      <sheetName val="Areas_cautions10"/>
      <sheetName val="Areas_convictions9"/>
      <sheetName val="Areas_OBTJs9"/>
      <sheetName val="Read_me9"/>
      <sheetName val="link_to_data_-_keep8"/>
      <sheetName val="Output_FPNs8"/>
      <sheetName val="Output_TICs8"/>
      <sheetName val="Output_cautions8"/>
      <sheetName val="Output_convictions8"/>
      <sheetName val="output_OBTJs8"/>
      <sheetName val="Areas_FPNs8"/>
      <sheetName val="Areas_TICs8"/>
      <sheetName val="Areas_cautions9"/>
      <sheetName val="Areas_convictions8"/>
      <sheetName val="Areas_OBTJs8"/>
      <sheetName val="Read_me8"/>
      <sheetName val="link_to_data_-_keep7"/>
      <sheetName val="Output_FPNs7"/>
      <sheetName val="Output_TICs7"/>
      <sheetName val="Output_cautions7"/>
      <sheetName val="Output_convictions7"/>
      <sheetName val="output_OBTJs7"/>
      <sheetName val="Areas_FPNs7"/>
      <sheetName val="Areas_TICs7"/>
      <sheetName val="Areas_cautions8"/>
      <sheetName val="Areas_convictions7"/>
      <sheetName val="Areas_OBTJs7"/>
      <sheetName val="Read_me7"/>
      <sheetName val="link_to_data_-_keep12"/>
      <sheetName val="Output_FPNs12"/>
      <sheetName val="Output_TICs12"/>
      <sheetName val="Output_cautions12"/>
      <sheetName val="Output_convictions12"/>
      <sheetName val="output_OBTJs12"/>
      <sheetName val="Areas_FPNs12"/>
      <sheetName val="Areas_TICs12"/>
      <sheetName val="Areas_cautions13"/>
      <sheetName val="Areas_convictions12"/>
      <sheetName val="Areas_OBTJs12"/>
      <sheetName val="Read_me12"/>
      <sheetName val="link_to_data_-_keep10"/>
      <sheetName val="Output_FPNs10"/>
      <sheetName val="Output_TICs10"/>
      <sheetName val="Output_cautions10"/>
      <sheetName val="Output_convictions10"/>
      <sheetName val="output_OBTJs10"/>
      <sheetName val="Areas_FPNs10"/>
      <sheetName val="Areas_TICs10"/>
      <sheetName val="Areas_cautions11"/>
      <sheetName val="Areas_convictions10"/>
      <sheetName val="Areas_OBTJs10"/>
      <sheetName val="Read_me10"/>
      <sheetName val="link_to_data_-_keep11"/>
      <sheetName val="Output_FPNs11"/>
      <sheetName val="Output_TICs11"/>
      <sheetName val="Output_cautions11"/>
      <sheetName val="Output_convictions11"/>
      <sheetName val="output_OBTJs11"/>
      <sheetName val="Areas_FPNs11"/>
      <sheetName val="Areas_TICs11"/>
      <sheetName val="Areas_cautions12"/>
      <sheetName val="Areas_convictions11"/>
      <sheetName val="Areas_OBTJs11"/>
      <sheetName val="Read_me11"/>
      <sheetName val="link_to_data_-_keep14"/>
      <sheetName val="Output_FPNs14"/>
      <sheetName val="Output_TICs14"/>
      <sheetName val="Output_cautions14"/>
      <sheetName val="Output_convictions14"/>
      <sheetName val="output_OBTJs14"/>
      <sheetName val="Areas_FPNs14"/>
      <sheetName val="Areas_TICs14"/>
      <sheetName val="Areas_cautions15"/>
      <sheetName val="Areas_convictions14"/>
      <sheetName val="Areas_OBTJs14"/>
      <sheetName val="Read_me14"/>
      <sheetName val="link_to_data_-_keep13"/>
      <sheetName val="Output_FPNs13"/>
      <sheetName val="Output_TICs13"/>
      <sheetName val="Output_cautions13"/>
      <sheetName val="Output_convictions13"/>
      <sheetName val="output_OBTJs13"/>
      <sheetName val="Areas_FPNs13"/>
      <sheetName val="Areas_TICs13"/>
      <sheetName val="Areas_cautions14"/>
      <sheetName val="Areas_convictions13"/>
      <sheetName val="Areas_OBTJs13"/>
      <sheetName val="Read_me13"/>
      <sheetName val="link_to_data_-_keep15"/>
      <sheetName val="Output_FPNs15"/>
      <sheetName val="Output_TICs15"/>
      <sheetName val="Output_cautions15"/>
      <sheetName val="Output_convictions15"/>
      <sheetName val="output_OBTJs15"/>
      <sheetName val="Areas_FPNs15"/>
      <sheetName val="Areas_TICs15"/>
      <sheetName val="Areas_cautions16"/>
      <sheetName val="Areas_convictions15"/>
      <sheetName val="Areas_OBTJs15"/>
      <sheetName val="Read_me15"/>
      <sheetName val="link_to_data_-_keep16"/>
      <sheetName val="Output_FPNs16"/>
      <sheetName val="Output_TICs16"/>
      <sheetName val="Output_cautions16"/>
      <sheetName val="Output_convictions16"/>
      <sheetName val="output_OBTJs16"/>
      <sheetName val="Areas_FPNs16"/>
      <sheetName val="Areas_TICs16"/>
      <sheetName val="Areas_cautions17"/>
      <sheetName val="Areas_convictions16"/>
      <sheetName val="Areas_OBTJs16"/>
      <sheetName val="Read_me16"/>
      <sheetName val="link_to_data_-_keep20"/>
      <sheetName val="Output_FPNs20"/>
      <sheetName val="Output_TICs20"/>
      <sheetName val="Output_cautions20"/>
      <sheetName val="Output_convictions20"/>
      <sheetName val="output_OBTJs20"/>
      <sheetName val="Areas_FPNs20"/>
      <sheetName val="Areas_TICs20"/>
      <sheetName val="Areas_cautions21"/>
      <sheetName val="Areas_convictions20"/>
      <sheetName val="Areas_OBTJs20"/>
      <sheetName val="Read_me20"/>
      <sheetName val="link_to_data_-_keep17"/>
      <sheetName val="Output_FPNs17"/>
      <sheetName val="Output_TICs17"/>
      <sheetName val="Output_cautions17"/>
      <sheetName val="Output_convictions17"/>
      <sheetName val="output_OBTJs17"/>
      <sheetName val="Areas_FPNs17"/>
      <sheetName val="Areas_TICs17"/>
      <sheetName val="Areas_cautions18"/>
      <sheetName val="Areas_convictions17"/>
      <sheetName val="Areas_OBTJs17"/>
      <sheetName val="Read_me17"/>
      <sheetName val="link_to_data_-_keep18"/>
      <sheetName val="Output_FPNs18"/>
      <sheetName val="Output_TICs18"/>
      <sheetName val="Output_cautions18"/>
      <sheetName val="Output_convictions18"/>
      <sheetName val="output_OBTJs18"/>
      <sheetName val="Areas_FPNs18"/>
      <sheetName val="Areas_TICs18"/>
      <sheetName val="Areas_cautions19"/>
      <sheetName val="Areas_convictions18"/>
      <sheetName val="Areas_OBTJs18"/>
      <sheetName val="Read_me18"/>
      <sheetName val="link_to_data_-_keep19"/>
      <sheetName val="Output_FPNs19"/>
      <sheetName val="Output_TICs19"/>
      <sheetName val="Output_cautions19"/>
      <sheetName val="Output_convictions19"/>
      <sheetName val="output_OBTJs19"/>
      <sheetName val="Areas_FPNs19"/>
      <sheetName val="Areas_TICs19"/>
      <sheetName val="Areas_cautions20"/>
      <sheetName val="Areas_convictions19"/>
      <sheetName val="Areas_OBTJs19"/>
      <sheetName val="Read_me19"/>
      <sheetName val="link_to_data_-_keep23"/>
      <sheetName val="Output_FPNs23"/>
      <sheetName val="Output_TICs23"/>
      <sheetName val="Output_cautions23"/>
      <sheetName val="Output_convictions23"/>
      <sheetName val="output_OBTJs23"/>
      <sheetName val="Areas_FPNs23"/>
      <sheetName val="Areas_TICs23"/>
      <sheetName val="Areas_cautions24"/>
      <sheetName val="Areas_convictions23"/>
      <sheetName val="Areas_OBTJs23"/>
      <sheetName val="Read_me23"/>
      <sheetName val="link_to_data_-_keep21"/>
      <sheetName val="Output_FPNs21"/>
      <sheetName val="Output_TICs21"/>
      <sheetName val="Output_cautions21"/>
      <sheetName val="Output_convictions21"/>
      <sheetName val="output_OBTJs21"/>
      <sheetName val="Areas_FPNs21"/>
      <sheetName val="Areas_TICs21"/>
      <sheetName val="Areas_cautions22"/>
      <sheetName val="Areas_convictions21"/>
      <sheetName val="Areas_OBTJs21"/>
      <sheetName val="Read_me21"/>
      <sheetName val="link_to_data_-_keep22"/>
      <sheetName val="Output_FPNs22"/>
      <sheetName val="Output_TICs22"/>
      <sheetName val="Output_cautions22"/>
      <sheetName val="Output_convictions22"/>
      <sheetName val="output_OBTJs22"/>
      <sheetName val="Areas_FPNs22"/>
      <sheetName val="Areas_TICs22"/>
      <sheetName val="Areas_cautions23"/>
      <sheetName val="Areas_convictions22"/>
      <sheetName val="Areas_OBTJs22"/>
      <sheetName val="Read_me22"/>
      <sheetName val="link_to_data_-_keep26"/>
      <sheetName val="Output_FPNs26"/>
      <sheetName val="Output_TICs26"/>
      <sheetName val="Output_cautions26"/>
      <sheetName val="Output_convictions26"/>
      <sheetName val="output_OBTJs26"/>
      <sheetName val="Areas_FPNs26"/>
      <sheetName val="Areas_TICs26"/>
      <sheetName val="Areas_cautions27"/>
      <sheetName val="Areas_convictions26"/>
      <sheetName val="Areas_OBTJs26"/>
      <sheetName val="Read_me26"/>
      <sheetName val="link_to_data_-_keep24"/>
      <sheetName val="Output_FPNs24"/>
      <sheetName val="Output_TICs24"/>
      <sheetName val="Output_cautions24"/>
      <sheetName val="Output_convictions24"/>
      <sheetName val="output_OBTJs24"/>
      <sheetName val="Areas_FPNs24"/>
      <sheetName val="Areas_TICs24"/>
      <sheetName val="Areas_cautions25"/>
      <sheetName val="Areas_convictions24"/>
      <sheetName val="Areas_OBTJs24"/>
      <sheetName val="Read_me24"/>
      <sheetName val="link_to_data_-_keep25"/>
      <sheetName val="Output_FPNs25"/>
      <sheetName val="Output_TICs25"/>
      <sheetName val="Output_cautions25"/>
      <sheetName val="Output_convictions25"/>
      <sheetName val="output_OBTJs25"/>
      <sheetName val="Areas_FPNs25"/>
      <sheetName val="Areas_TICs25"/>
      <sheetName val="Areas_cautions26"/>
      <sheetName val="Areas_convictions25"/>
      <sheetName val="Areas_OBTJs25"/>
      <sheetName val="Read_me25"/>
      <sheetName val="link_to_data_-_keep27"/>
      <sheetName val="Output_FPNs27"/>
      <sheetName val="Output_TICs27"/>
      <sheetName val="Output_cautions27"/>
      <sheetName val="Output_convictions27"/>
      <sheetName val="output_OBTJs27"/>
      <sheetName val="Areas_FPNs27"/>
      <sheetName val="Areas_TICs27"/>
      <sheetName val="Areas_cautions28"/>
      <sheetName val="Areas_convictions27"/>
      <sheetName val="Areas_OBTJs27"/>
      <sheetName val="Read_me27"/>
      <sheetName val="link_to_data_-_keep28"/>
      <sheetName val="Output_FPNs28"/>
      <sheetName val="Output_TICs28"/>
      <sheetName val="Output_cautions28"/>
      <sheetName val="Output_convictions28"/>
      <sheetName val="output_OBTJs28"/>
      <sheetName val="Areas_FPNs28"/>
      <sheetName val="Areas_TICs28"/>
      <sheetName val="Areas_cautions29"/>
      <sheetName val="Areas_convictions28"/>
      <sheetName val="Areas_OBTJs28"/>
      <sheetName val="Read_me28"/>
      <sheetName val="link_to_data_-_keep34"/>
      <sheetName val="Output_FPNs34"/>
      <sheetName val="Output_TICs34"/>
      <sheetName val="Output_cautions34"/>
      <sheetName val="Output_convictions34"/>
      <sheetName val="output_OBTJs34"/>
      <sheetName val="Areas_FPNs34"/>
      <sheetName val="Areas_TICs34"/>
      <sheetName val="Areas_cautions35"/>
      <sheetName val="Areas_convictions34"/>
      <sheetName val="Areas_OBTJs34"/>
      <sheetName val="Read_me34"/>
      <sheetName val="link_to_data_-_keep29"/>
      <sheetName val="Output_FPNs29"/>
      <sheetName val="Output_TICs29"/>
      <sheetName val="Output_cautions29"/>
      <sheetName val="Output_convictions29"/>
      <sheetName val="output_OBTJs29"/>
      <sheetName val="Areas_FPNs29"/>
      <sheetName val="Areas_TICs29"/>
      <sheetName val="Areas_cautions30"/>
      <sheetName val="Areas_convictions29"/>
      <sheetName val="Areas_OBTJs29"/>
      <sheetName val="Read_me29"/>
      <sheetName val="link_to_data_-_keep30"/>
      <sheetName val="Output_FPNs30"/>
      <sheetName val="Output_TICs30"/>
      <sheetName val="Output_cautions30"/>
      <sheetName val="Output_convictions30"/>
      <sheetName val="output_OBTJs30"/>
      <sheetName val="Areas_FPNs30"/>
      <sheetName val="Areas_TICs30"/>
      <sheetName val="Areas_cautions31"/>
      <sheetName val="Areas_convictions30"/>
      <sheetName val="Areas_OBTJs30"/>
      <sheetName val="Read_me30"/>
      <sheetName val="link_to_data_-_keep31"/>
      <sheetName val="Output_FPNs31"/>
      <sheetName val="Output_TICs31"/>
      <sheetName val="Output_cautions31"/>
      <sheetName val="Output_convictions31"/>
      <sheetName val="output_OBTJs31"/>
      <sheetName val="Areas_FPNs31"/>
      <sheetName val="Areas_TICs31"/>
      <sheetName val="Areas_cautions32"/>
      <sheetName val="Areas_convictions31"/>
      <sheetName val="Areas_OBTJs31"/>
      <sheetName val="Read_me31"/>
      <sheetName val="link_to_data_-_keep32"/>
      <sheetName val="Output_FPNs32"/>
      <sheetName val="Output_TICs32"/>
      <sheetName val="Output_cautions32"/>
      <sheetName val="Output_convictions32"/>
      <sheetName val="output_OBTJs32"/>
      <sheetName val="Areas_FPNs32"/>
      <sheetName val="Areas_TICs32"/>
      <sheetName val="Areas_cautions33"/>
      <sheetName val="Areas_convictions32"/>
      <sheetName val="Areas_OBTJs32"/>
      <sheetName val="Read_me32"/>
      <sheetName val="link_to_data_-_keep33"/>
      <sheetName val="Output_FPNs33"/>
      <sheetName val="Output_TICs33"/>
      <sheetName val="Output_cautions33"/>
      <sheetName val="Output_convictions33"/>
      <sheetName val="output_OBTJs33"/>
      <sheetName val="Areas_FPNs33"/>
      <sheetName val="Areas_TICs33"/>
      <sheetName val="Areas_cautions34"/>
      <sheetName val="Areas_convictions33"/>
      <sheetName val="Areas_OBTJs33"/>
      <sheetName val="Read_me33"/>
      <sheetName val="link_to_data_-_keep38"/>
      <sheetName val="Output_FPNs38"/>
      <sheetName val="Output_TICs38"/>
      <sheetName val="Output_cautions38"/>
      <sheetName val="Output_convictions38"/>
      <sheetName val="output_OBTJs38"/>
      <sheetName val="Areas_FPNs38"/>
      <sheetName val="Areas_TICs38"/>
      <sheetName val="Areas_cautions39"/>
      <sheetName val="Areas_convictions38"/>
      <sheetName val="Areas_OBTJs38"/>
      <sheetName val="Read_me38"/>
      <sheetName val="link_to_data_-_keep37"/>
      <sheetName val="Output_FPNs37"/>
      <sheetName val="Output_TICs37"/>
      <sheetName val="Output_cautions37"/>
      <sheetName val="Output_convictions37"/>
      <sheetName val="output_OBTJs37"/>
      <sheetName val="Areas_FPNs37"/>
      <sheetName val="Areas_TICs37"/>
      <sheetName val="Areas_cautions38"/>
      <sheetName val="Areas_convictions37"/>
      <sheetName val="Areas_OBTJs37"/>
      <sheetName val="Read_me37"/>
      <sheetName val="link_to_data_-_keep36"/>
      <sheetName val="Output_FPNs36"/>
      <sheetName val="Output_TICs36"/>
      <sheetName val="Output_cautions36"/>
      <sheetName val="Output_convictions36"/>
      <sheetName val="output_OBTJs36"/>
      <sheetName val="Areas_FPNs36"/>
      <sheetName val="Areas_TICs36"/>
      <sheetName val="Areas_cautions37"/>
      <sheetName val="Areas_convictions36"/>
      <sheetName val="Areas_OBTJs36"/>
      <sheetName val="Read_me36"/>
      <sheetName val="link_to_data_-_keep35"/>
      <sheetName val="Output_FPNs35"/>
      <sheetName val="Output_TICs35"/>
      <sheetName val="Output_cautions35"/>
      <sheetName val="Output_convictions35"/>
      <sheetName val="output_OBTJs35"/>
      <sheetName val="Areas_FPNs35"/>
      <sheetName val="Areas_TICs35"/>
      <sheetName val="Areas_cautions36"/>
      <sheetName val="Areas_convictions35"/>
      <sheetName val="Areas_OBTJs35"/>
      <sheetName val="Read_me35"/>
      <sheetName val="link_to_data_-_keep39"/>
      <sheetName val="Output_FPNs39"/>
      <sheetName val="Output_TICs39"/>
      <sheetName val="Output_cautions39"/>
      <sheetName val="Output_convictions39"/>
      <sheetName val="output_OBTJs39"/>
      <sheetName val="Areas_FPNs39"/>
      <sheetName val="Areas_TICs39"/>
      <sheetName val="Areas_cautions40"/>
      <sheetName val="Areas_convictions39"/>
      <sheetName val="Areas_OBTJs39"/>
      <sheetName val="Read_me39"/>
      <sheetName val="link_to_data_-_keep44"/>
      <sheetName val="Output_FPNs44"/>
      <sheetName val="Output_TICs44"/>
      <sheetName val="Output_cautions44"/>
      <sheetName val="Output_convictions44"/>
      <sheetName val="output_OBTJs44"/>
      <sheetName val="Areas_FPNs44"/>
      <sheetName val="Areas_TICs44"/>
      <sheetName val="Areas_cautions45"/>
      <sheetName val="Areas_convictions44"/>
      <sheetName val="Areas_OBTJs44"/>
      <sheetName val="Read_me44"/>
      <sheetName val="link_to_data_-_keep40"/>
      <sheetName val="Output_FPNs40"/>
      <sheetName val="Output_TICs40"/>
      <sheetName val="Output_cautions40"/>
      <sheetName val="Output_convictions40"/>
      <sheetName val="output_OBTJs40"/>
      <sheetName val="Areas_FPNs40"/>
      <sheetName val="Areas_TICs40"/>
      <sheetName val="Areas_cautions41"/>
      <sheetName val="Areas_convictions40"/>
      <sheetName val="Areas_OBTJs40"/>
      <sheetName val="Read_me40"/>
      <sheetName val="link_to_data_-_keep43"/>
      <sheetName val="Output_FPNs43"/>
      <sheetName val="Output_TICs43"/>
      <sheetName val="Output_cautions43"/>
      <sheetName val="Output_convictions43"/>
      <sheetName val="output_OBTJs43"/>
      <sheetName val="Areas_FPNs43"/>
      <sheetName val="Areas_TICs43"/>
      <sheetName val="Areas_cautions44"/>
      <sheetName val="Areas_convictions43"/>
      <sheetName val="Areas_OBTJs43"/>
      <sheetName val="Read_me43"/>
      <sheetName val="link_to_data_-_keep41"/>
      <sheetName val="Output_FPNs41"/>
      <sheetName val="Output_TICs41"/>
      <sheetName val="Output_cautions41"/>
      <sheetName val="Output_convictions41"/>
      <sheetName val="output_OBTJs41"/>
      <sheetName val="Areas_FPNs41"/>
      <sheetName val="Areas_TICs41"/>
      <sheetName val="Areas_cautions42"/>
      <sheetName val="Areas_convictions41"/>
      <sheetName val="Areas_OBTJs41"/>
      <sheetName val="Read_me41"/>
      <sheetName val="link_to_data_-_keep42"/>
      <sheetName val="Output_FPNs42"/>
      <sheetName val="Output_TICs42"/>
      <sheetName val="Output_cautions42"/>
      <sheetName val="Output_convictions42"/>
      <sheetName val="output_OBTJs42"/>
      <sheetName val="Areas_FPNs42"/>
      <sheetName val="Areas_TICs42"/>
      <sheetName val="Areas_cautions43"/>
      <sheetName val="Areas_convictions42"/>
      <sheetName val="Areas_OBTJs42"/>
      <sheetName val="Read_me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 val="Common_values2"/>
      <sheetName val="Table_6_12"/>
      <sheetName val="6_1_pivot2"/>
      <sheetName val="Table_6_22"/>
      <sheetName val="6_2_pivot2"/>
      <sheetName val="6_1_&amp;_6_2_data2"/>
      <sheetName val="Table_6_32"/>
      <sheetName val="6_3_pivot2"/>
      <sheetName val="Table_6_42"/>
      <sheetName val="6_4_pivot2"/>
      <sheetName val="6_4_data2"/>
      <sheetName val="Table_6a2"/>
      <sheetName val="6a_Pivot2"/>
      <sheetName val="Table_6b2"/>
      <sheetName val="6b_TIC_Pivot2"/>
      <sheetName val="6b_PND_pivot2"/>
      <sheetName val="6b_CW_pivot2"/>
      <sheetName val="6b_Cautions_pivot2"/>
      <sheetName val="6b_Convictions_pivot2"/>
      <sheetName val="Table_6c2"/>
      <sheetName val="6C_summary2"/>
      <sheetName val="6c_cau_conv_pivot_Q2_20102"/>
      <sheetName val="6c_cau_conv_Q2_20112"/>
      <sheetName val="6c_CW_TIC_pivot2"/>
      <sheetName val="6c_caution_conviction_Q2_20102"/>
      <sheetName val="6c_caution_conviction_Q2_20112"/>
      <sheetName val="6c_PND_data2"/>
      <sheetName val="6c_CW_TIC_data_2"/>
      <sheetName val="Table_6d2"/>
      <sheetName val="6d_summary2"/>
      <sheetName val="6d_RC_pivot2"/>
      <sheetName val="6d_CW_Pivot2"/>
      <sheetName val="6d_TIC_Pivot2"/>
      <sheetName val="6d_RC_data2"/>
      <sheetName val="6d_CW_TIC_data2"/>
      <sheetName val="6d_data2"/>
      <sheetName val="6_1_in_text2"/>
      <sheetName val="Common_values"/>
      <sheetName val="Table_6_1"/>
      <sheetName val="6_1_pivot"/>
      <sheetName val="Table_6_2"/>
      <sheetName val="6_2_pivot"/>
      <sheetName val="6_1_&amp;_6_2_data"/>
      <sheetName val="Table_6_3"/>
      <sheetName val="6_3_pivot"/>
      <sheetName val="Table_6_4"/>
      <sheetName val="6_4_pivot"/>
      <sheetName val="6_4_data"/>
      <sheetName val="Table_6a"/>
      <sheetName val="6a_Pivot"/>
      <sheetName val="Table_6b"/>
      <sheetName val="6b_TIC_Pivot"/>
      <sheetName val="6b_PND_pivot"/>
      <sheetName val="6b_CW_pivot"/>
      <sheetName val="6b_Cautions_pivot"/>
      <sheetName val="6b_Convictions_pivot"/>
      <sheetName val="Table_6c"/>
      <sheetName val="6C_summary"/>
      <sheetName val="6c_cau_conv_pivot_Q2_2010"/>
      <sheetName val="6c_cau_conv_Q2_2011"/>
      <sheetName val="6c_CW_TIC_pivot"/>
      <sheetName val="6c_caution_conviction_Q2_2010"/>
      <sheetName val="6c_caution_conviction_Q2_2011"/>
      <sheetName val="6c_PND_data"/>
      <sheetName val="6c_CW_TIC_data_"/>
      <sheetName val="Table_6d"/>
      <sheetName val="6d_summary"/>
      <sheetName val="6d_RC_pivot"/>
      <sheetName val="6d_CW_Pivot"/>
      <sheetName val="6d_TIC_Pivot"/>
      <sheetName val="6d_RC_data"/>
      <sheetName val="6d_CW_TIC_data"/>
      <sheetName val="6d_data"/>
      <sheetName val="6_1_in_text"/>
      <sheetName val="Common_values1"/>
      <sheetName val="Table_6_11"/>
      <sheetName val="6_1_pivot1"/>
      <sheetName val="Table_6_21"/>
      <sheetName val="6_2_pivot1"/>
      <sheetName val="6_1_&amp;_6_2_data1"/>
      <sheetName val="Table_6_31"/>
      <sheetName val="6_3_pivot1"/>
      <sheetName val="Table_6_41"/>
      <sheetName val="6_4_pivot1"/>
      <sheetName val="6_4_data1"/>
      <sheetName val="Table_6a1"/>
      <sheetName val="6a_Pivot1"/>
      <sheetName val="Table_6b1"/>
      <sheetName val="6b_TIC_Pivot1"/>
      <sheetName val="6b_PND_pivot1"/>
      <sheetName val="6b_CW_pivot1"/>
      <sheetName val="6b_Cautions_pivot1"/>
      <sheetName val="6b_Convictions_pivot1"/>
      <sheetName val="Table_6c1"/>
      <sheetName val="6C_summary1"/>
      <sheetName val="6c_cau_conv_pivot_Q2_20101"/>
      <sheetName val="6c_cau_conv_Q2_20111"/>
      <sheetName val="6c_CW_TIC_pivot1"/>
      <sheetName val="6c_caution_conviction_Q2_20101"/>
      <sheetName val="6c_caution_conviction_Q2_20111"/>
      <sheetName val="6c_PND_data1"/>
      <sheetName val="6c_CW_TIC_data_1"/>
      <sheetName val="Table_6d1"/>
      <sheetName val="6d_summary1"/>
      <sheetName val="6d_RC_pivot1"/>
      <sheetName val="6d_CW_Pivot1"/>
      <sheetName val="6d_TIC_Pivot1"/>
      <sheetName val="6d_RC_data1"/>
      <sheetName val="6d_CW_TIC_data1"/>
      <sheetName val="6d_data1"/>
      <sheetName val="6_1_in_tex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 val="Figure_3_120"/>
      <sheetName val="Table_3_520"/>
      <sheetName val="3_5_and_3a_Pivot20"/>
      <sheetName val="Table_3_620"/>
      <sheetName val="Table_3_720"/>
      <sheetName val="3_6_and_3_7_pivot20"/>
      <sheetName val="Table_3a20"/>
      <sheetName val="Table_3A_(5_5)20"/>
      <sheetName val="Table_5_720"/>
      <sheetName val="Table_3B(5_7)20"/>
      <sheetName val="Table_3C_5_1320"/>
      <sheetName val="Table_5_1520"/>
      <sheetName val="Table_5_1620"/>
      <sheetName val="Figure_3_121"/>
      <sheetName val="Table_3_521"/>
      <sheetName val="3_5_and_3a_Pivot21"/>
      <sheetName val="Table_3_621"/>
      <sheetName val="Table_3_721"/>
      <sheetName val="3_6_and_3_7_pivot21"/>
      <sheetName val="Table_3a21"/>
      <sheetName val="Table_3A_(5_5)21"/>
      <sheetName val="Table_5_721"/>
      <sheetName val="Table_3B(5_7)21"/>
      <sheetName val="Table_3C_5_1321"/>
      <sheetName val="Table_5_1521"/>
      <sheetName val="Table_5_1621"/>
    </sheetNames>
    <sheetDataSet>
      <sheetData sheetId="0"/>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sheetData sheetId="8"/>
      <sheetData sheetId="9"/>
      <sheetData sheetId="10"/>
      <sheetData sheetId="11"/>
      <sheetData sheetId="12"/>
      <sheetData sheetId="13"/>
      <sheetData sheetId="14"/>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ow r="12">
          <cell r="AA12">
            <v>1999</v>
          </cell>
        </row>
      </sheetData>
      <sheetData sheetId="56"/>
      <sheetData sheetId="57">
        <row r="5">
          <cell r="T5" t="str">
            <v>Offence group</v>
          </cell>
        </row>
      </sheetData>
      <sheetData sheetId="58">
        <row r="5">
          <cell r="P5" t="str">
            <v>Offence group</v>
          </cell>
        </row>
      </sheetData>
      <sheetData sheetId="59">
        <row r="75">
          <cell r="B75">
            <v>2000</v>
          </cell>
        </row>
      </sheetData>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ow r="12">
          <cell r="AA12">
            <v>1999</v>
          </cell>
        </row>
      </sheetData>
      <sheetData sheetId="277"/>
      <sheetData sheetId="278">
        <row r="5">
          <cell r="T5" t="str">
            <v>Offence group</v>
          </cell>
        </row>
      </sheetData>
      <sheetData sheetId="279">
        <row r="5">
          <cell r="P5" t="str">
            <v>Offence group</v>
          </cell>
        </row>
      </sheetData>
      <sheetData sheetId="280">
        <row r="75">
          <cell r="B75">
            <v>2000</v>
          </cell>
        </row>
      </sheetData>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efreshError="1">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 val="Common_values2"/>
      <sheetName val="Table_Q4_12"/>
      <sheetName val="Table_Q4_22"/>
      <sheetName val="Table_Q4_32"/>
      <sheetName val="Table_Q4a2"/>
      <sheetName val="Table_Q4b2"/>
      <sheetName val="Table_Q4c2"/>
      <sheetName val="Table_Q4d2"/>
      <sheetName val="Pivot_12"/>
      <sheetName val="Pivot_22"/>
      <sheetName val="Pivot_32"/>
      <sheetName val="Pivot_42"/>
      <sheetName val="Pivot_52"/>
      <sheetName val="Pivot_62"/>
      <sheetName val="Pivot_72"/>
      <sheetName val="Figure_4_12"/>
      <sheetName val="Figure_4_22"/>
      <sheetName val="Figure_4_32"/>
      <sheetName val="Checksheet_values2"/>
      <sheetName val="Common_values"/>
      <sheetName val="Table_Q4_1"/>
      <sheetName val="Table_Q4_2"/>
      <sheetName val="Table_Q4_3"/>
      <sheetName val="Table_Q4a"/>
      <sheetName val="Table_Q4b"/>
      <sheetName val="Table_Q4c"/>
      <sheetName val="Table_Q4d"/>
      <sheetName val="Pivot_1"/>
      <sheetName val="Pivot_2"/>
      <sheetName val="Pivot_3"/>
      <sheetName val="Pivot_4"/>
      <sheetName val="Pivot_5"/>
      <sheetName val="Pivot_6"/>
      <sheetName val="Pivot_7"/>
      <sheetName val="Figure_4_1"/>
      <sheetName val="Figure_4_2"/>
      <sheetName val="Figure_4_3"/>
      <sheetName val="Checksheet_values"/>
      <sheetName val="Common_values1"/>
      <sheetName val="Table_Q4_11"/>
      <sheetName val="Table_Q4_21"/>
      <sheetName val="Table_Q4_31"/>
      <sheetName val="Table_Q4a1"/>
      <sheetName val="Table_Q4b1"/>
      <sheetName val="Table_Q4c1"/>
      <sheetName val="Table_Q4d1"/>
      <sheetName val="Pivot_11"/>
      <sheetName val="Pivot_21"/>
      <sheetName val="Pivot_31"/>
      <sheetName val="Pivot_41"/>
      <sheetName val="Pivot_51"/>
      <sheetName val="Pivot_61"/>
      <sheetName val="Pivot_71"/>
      <sheetName val="Figure_4_11"/>
      <sheetName val="Figure_4_21"/>
      <sheetName val="Figure_4_31"/>
      <sheetName val="Checksheet_values1"/>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row r="7">
          <cell r="A7" t="str">
            <v>Offence group</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7">
          <cell r="A7" t="str">
            <v>Offence group</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 val="Front_page5"/>
      <sheetName val="Summary_Table5"/>
      <sheetName val="Summary_table_OLD5"/>
      <sheetName val="Timeliness_MC5"/>
      <sheetName val="Timeliness_CC5"/>
      <sheetName val="Fines_(excl)5"/>
      <sheetName val="CPS_-_Bench_Warrants5"/>
      <sheetName val="Community_Penalties5"/>
      <sheetName val="Sanction_Detections5"/>
      <sheetName val="FTA_Warrants5"/>
      <sheetName val="Record_of_changes5"/>
      <sheetName val="Timeliness_MC_25"/>
      <sheetName val="Timeliness_CC_25"/>
      <sheetName val="Front_page8"/>
      <sheetName val="Summary_Table8"/>
      <sheetName val="Summary_table_OLD8"/>
      <sheetName val="Timeliness_MC8"/>
      <sheetName val="Timeliness_CC8"/>
      <sheetName val="Fines_(excl)8"/>
      <sheetName val="CPS_-_Bench_Warrants8"/>
      <sheetName val="Community_Penalties8"/>
      <sheetName val="Sanction_Detections8"/>
      <sheetName val="FTA_Warrants8"/>
      <sheetName val="Record_of_changes8"/>
      <sheetName val="Timeliness_MC_28"/>
      <sheetName val="Timeliness_CC_28"/>
      <sheetName val="Front_page7"/>
      <sheetName val="Summary_Table7"/>
      <sheetName val="Summary_table_OLD7"/>
      <sheetName val="Timeliness_MC7"/>
      <sheetName val="Timeliness_CC7"/>
      <sheetName val="Fines_(excl)7"/>
      <sheetName val="CPS_-_Bench_Warrants7"/>
      <sheetName val="Community_Penalties7"/>
      <sheetName val="Sanction_Detections7"/>
      <sheetName val="FTA_Warrants7"/>
      <sheetName val="Record_of_changes7"/>
      <sheetName val="Timeliness_MC_27"/>
      <sheetName val="Timeliness_CC_27"/>
      <sheetName val="Front_page6"/>
      <sheetName val="Summary_Table6"/>
      <sheetName val="Summary_table_OLD6"/>
      <sheetName val="Timeliness_MC6"/>
      <sheetName val="Timeliness_CC6"/>
      <sheetName val="Fines_(excl)6"/>
      <sheetName val="CPS_-_Bench_Warrants6"/>
      <sheetName val="Community_Penalties6"/>
      <sheetName val="Sanction_Detections6"/>
      <sheetName val="FTA_Warrants6"/>
      <sheetName val="Record_of_changes6"/>
      <sheetName val="Timeliness_MC_26"/>
      <sheetName val="Timeliness_CC_26"/>
      <sheetName val="Front_page11"/>
      <sheetName val="Summary_Table11"/>
      <sheetName val="Summary_table_OLD11"/>
      <sheetName val="Timeliness_MC11"/>
      <sheetName val="Timeliness_CC11"/>
      <sheetName val="Fines_(excl)11"/>
      <sheetName val="CPS_-_Bench_Warrants11"/>
      <sheetName val="Community_Penalties11"/>
      <sheetName val="Sanction_Detections11"/>
      <sheetName val="FTA_Warrants11"/>
      <sheetName val="Record_of_changes11"/>
      <sheetName val="Timeliness_MC_211"/>
      <sheetName val="Timeliness_CC_211"/>
      <sheetName val="Front_page9"/>
      <sheetName val="Summary_Table9"/>
      <sheetName val="Summary_table_OLD9"/>
      <sheetName val="Timeliness_MC9"/>
      <sheetName val="Timeliness_CC9"/>
      <sheetName val="Fines_(excl)9"/>
      <sheetName val="CPS_-_Bench_Warrants9"/>
      <sheetName val="Community_Penalties9"/>
      <sheetName val="Sanction_Detections9"/>
      <sheetName val="FTA_Warrants9"/>
      <sheetName val="Record_of_changes9"/>
      <sheetName val="Timeliness_MC_29"/>
      <sheetName val="Timeliness_CC_29"/>
      <sheetName val="Front_page10"/>
      <sheetName val="Summary_Table10"/>
      <sheetName val="Summary_table_OLD10"/>
      <sheetName val="Timeliness_MC10"/>
      <sheetName val="Timeliness_CC10"/>
      <sheetName val="Fines_(excl)10"/>
      <sheetName val="CPS_-_Bench_Warrants10"/>
      <sheetName val="Community_Penalties10"/>
      <sheetName val="Sanction_Detections10"/>
      <sheetName val="FTA_Warrants10"/>
      <sheetName val="Record_of_changes10"/>
      <sheetName val="Timeliness_MC_210"/>
      <sheetName val="Timeliness_CC_210"/>
      <sheetName val="Front_page13"/>
      <sheetName val="Summary_Table13"/>
      <sheetName val="Summary_table_OLD13"/>
      <sheetName val="Timeliness_MC13"/>
      <sheetName val="Timeliness_CC13"/>
      <sheetName val="Fines_(excl)13"/>
      <sheetName val="CPS_-_Bench_Warrants13"/>
      <sheetName val="Community_Penalties13"/>
      <sheetName val="Sanction_Detections13"/>
      <sheetName val="FTA_Warrants13"/>
      <sheetName val="Record_of_changes13"/>
      <sheetName val="Timeliness_MC_213"/>
      <sheetName val="Timeliness_CC_213"/>
      <sheetName val="Front_page12"/>
      <sheetName val="Summary_Table12"/>
      <sheetName val="Summary_table_OLD12"/>
      <sheetName val="Timeliness_MC12"/>
      <sheetName val="Timeliness_CC12"/>
      <sheetName val="Fines_(excl)12"/>
      <sheetName val="CPS_-_Bench_Warrants12"/>
      <sheetName val="Community_Penalties12"/>
      <sheetName val="Sanction_Detections12"/>
      <sheetName val="FTA_Warrants12"/>
      <sheetName val="Record_of_changes12"/>
      <sheetName val="Timeliness_MC_212"/>
      <sheetName val="Timeliness_CC_212"/>
      <sheetName val="Front_page14"/>
      <sheetName val="Summary_Table14"/>
      <sheetName val="Summary_table_OLD14"/>
      <sheetName val="Timeliness_MC14"/>
      <sheetName val="Timeliness_CC14"/>
      <sheetName val="Fines_(excl)14"/>
      <sheetName val="CPS_-_Bench_Warrants14"/>
      <sheetName val="Community_Penalties14"/>
      <sheetName val="Sanction_Detections14"/>
      <sheetName val="FTA_Warrants14"/>
      <sheetName val="Record_of_changes14"/>
      <sheetName val="Timeliness_MC_214"/>
      <sheetName val="Timeliness_CC_214"/>
      <sheetName val="Front_page15"/>
      <sheetName val="Summary_Table15"/>
      <sheetName val="Summary_table_OLD15"/>
      <sheetName val="Timeliness_MC15"/>
      <sheetName val="Timeliness_CC15"/>
      <sheetName val="Fines_(excl)15"/>
      <sheetName val="CPS_-_Bench_Warrants15"/>
      <sheetName val="Community_Penalties15"/>
      <sheetName val="Sanction_Detections15"/>
      <sheetName val="FTA_Warrants15"/>
      <sheetName val="Record_of_changes15"/>
      <sheetName val="Timeliness_MC_215"/>
      <sheetName val="Timeliness_CC_215"/>
      <sheetName val="Front_page19"/>
      <sheetName val="Summary_Table19"/>
      <sheetName val="Summary_table_OLD19"/>
      <sheetName val="Timeliness_MC19"/>
      <sheetName val="Timeliness_CC19"/>
      <sheetName val="Fines_(excl)19"/>
      <sheetName val="CPS_-_Bench_Warrants19"/>
      <sheetName val="Community_Penalties19"/>
      <sheetName val="Sanction_Detections19"/>
      <sheetName val="FTA_Warrants19"/>
      <sheetName val="Record_of_changes19"/>
      <sheetName val="Timeliness_MC_219"/>
      <sheetName val="Timeliness_CC_219"/>
      <sheetName val="Front_page16"/>
      <sheetName val="Summary_Table16"/>
      <sheetName val="Summary_table_OLD16"/>
      <sheetName val="Timeliness_MC16"/>
      <sheetName val="Timeliness_CC16"/>
      <sheetName val="Fines_(excl)16"/>
      <sheetName val="CPS_-_Bench_Warrants16"/>
      <sheetName val="Community_Penalties16"/>
      <sheetName val="Sanction_Detections16"/>
      <sheetName val="FTA_Warrants16"/>
      <sheetName val="Record_of_changes16"/>
      <sheetName val="Timeliness_MC_216"/>
      <sheetName val="Timeliness_CC_216"/>
      <sheetName val="Front_page17"/>
      <sheetName val="Summary_Table17"/>
      <sheetName val="Summary_table_OLD17"/>
      <sheetName val="Timeliness_MC17"/>
      <sheetName val="Timeliness_CC17"/>
      <sheetName val="Fines_(excl)17"/>
      <sheetName val="CPS_-_Bench_Warrants17"/>
      <sheetName val="Community_Penalties17"/>
      <sheetName val="Sanction_Detections17"/>
      <sheetName val="FTA_Warrants17"/>
      <sheetName val="Record_of_changes17"/>
      <sheetName val="Timeliness_MC_217"/>
      <sheetName val="Timeliness_CC_217"/>
      <sheetName val="Front_page18"/>
      <sheetName val="Summary_Table18"/>
      <sheetName val="Summary_table_OLD18"/>
      <sheetName val="Timeliness_MC18"/>
      <sheetName val="Timeliness_CC18"/>
      <sheetName val="Fines_(excl)18"/>
      <sheetName val="CPS_-_Bench_Warrants18"/>
      <sheetName val="Community_Penalties18"/>
      <sheetName val="Sanction_Detections18"/>
      <sheetName val="FTA_Warrants18"/>
      <sheetName val="Record_of_changes18"/>
      <sheetName val="Timeliness_MC_218"/>
      <sheetName val="Timeliness_CC_218"/>
      <sheetName val="Front_page23"/>
      <sheetName val="Summary_Table23"/>
      <sheetName val="Summary_table_OLD23"/>
      <sheetName val="Timeliness_MC23"/>
      <sheetName val="Timeliness_CC23"/>
      <sheetName val="Fines_(excl)23"/>
      <sheetName val="CPS_-_Bench_Warrants23"/>
      <sheetName val="Community_Penalties23"/>
      <sheetName val="Sanction_Detections23"/>
      <sheetName val="FTA_Warrants23"/>
      <sheetName val="Record_of_changes23"/>
      <sheetName val="Timeliness_MC_223"/>
      <sheetName val="Timeliness_CC_223"/>
      <sheetName val="Front_page20"/>
      <sheetName val="Summary_Table20"/>
      <sheetName val="Summary_table_OLD20"/>
      <sheetName val="Timeliness_MC20"/>
      <sheetName val="Timeliness_CC20"/>
      <sheetName val="Fines_(excl)20"/>
      <sheetName val="CPS_-_Bench_Warrants20"/>
      <sheetName val="Community_Penalties20"/>
      <sheetName val="Sanction_Detections20"/>
      <sheetName val="FTA_Warrants20"/>
      <sheetName val="Record_of_changes20"/>
      <sheetName val="Timeliness_MC_220"/>
      <sheetName val="Timeliness_CC_220"/>
      <sheetName val="Front_page21"/>
      <sheetName val="Summary_Table21"/>
      <sheetName val="Summary_table_OLD21"/>
      <sheetName val="Timeliness_MC21"/>
      <sheetName val="Timeliness_CC21"/>
      <sheetName val="Fines_(excl)21"/>
      <sheetName val="CPS_-_Bench_Warrants21"/>
      <sheetName val="Community_Penalties21"/>
      <sheetName val="Sanction_Detections21"/>
      <sheetName val="FTA_Warrants21"/>
      <sheetName val="Record_of_changes21"/>
      <sheetName val="Timeliness_MC_221"/>
      <sheetName val="Timeliness_CC_221"/>
      <sheetName val="Front_page22"/>
      <sheetName val="Summary_Table22"/>
      <sheetName val="Summary_table_OLD22"/>
      <sheetName val="Timeliness_MC22"/>
      <sheetName val="Timeliness_CC22"/>
      <sheetName val="Fines_(excl)22"/>
      <sheetName val="CPS_-_Bench_Warrants22"/>
      <sheetName val="Community_Penalties22"/>
      <sheetName val="Sanction_Detections22"/>
      <sheetName val="FTA_Warrants22"/>
      <sheetName val="Record_of_changes22"/>
      <sheetName val="Timeliness_MC_222"/>
      <sheetName val="Timeliness_CC_222"/>
      <sheetName val="Front_page27"/>
      <sheetName val="Summary_Table27"/>
      <sheetName val="Summary_table_OLD27"/>
      <sheetName val="Timeliness_MC27"/>
      <sheetName val="Timeliness_CC27"/>
      <sheetName val="Fines_(excl)27"/>
      <sheetName val="CPS_-_Bench_Warrants27"/>
      <sheetName val="Community_Penalties27"/>
      <sheetName val="Sanction_Detections27"/>
      <sheetName val="FTA_Warrants27"/>
      <sheetName val="Record_of_changes27"/>
      <sheetName val="Timeliness_MC_227"/>
      <sheetName val="Timeliness_CC_227"/>
      <sheetName val="Front_page24"/>
      <sheetName val="Summary_Table24"/>
      <sheetName val="Summary_table_OLD24"/>
      <sheetName val="Timeliness_MC24"/>
      <sheetName val="Timeliness_CC24"/>
      <sheetName val="Fines_(excl)24"/>
      <sheetName val="CPS_-_Bench_Warrants24"/>
      <sheetName val="Community_Penalties24"/>
      <sheetName val="Sanction_Detections24"/>
      <sheetName val="FTA_Warrants24"/>
      <sheetName val="Record_of_changes24"/>
      <sheetName val="Timeliness_MC_224"/>
      <sheetName val="Timeliness_CC_224"/>
      <sheetName val="Front_page25"/>
      <sheetName val="Summary_Table25"/>
      <sheetName val="Summary_table_OLD25"/>
      <sheetName val="Timeliness_MC25"/>
      <sheetName val="Timeliness_CC25"/>
      <sheetName val="Fines_(excl)25"/>
      <sheetName val="CPS_-_Bench_Warrants25"/>
      <sheetName val="Community_Penalties25"/>
      <sheetName val="Sanction_Detections25"/>
      <sheetName val="FTA_Warrants25"/>
      <sheetName val="Record_of_changes25"/>
      <sheetName val="Timeliness_MC_225"/>
      <sheetName val="Timeliness_CC_225"/>
      <sheetName val="Front_page26"/>
      <sheetName val="Summary_Table26"/>
      <sheetName val="Summary_table_OLD26"/>
      <sheetName val="Timeliness_MC26"/>
      <sheetName val="Timeliness_CC26"/>
      <sheetName val="Fines_(excl)26"/>
      <sheetName val="CPS_-_Bench_Warrants26"/>
      <sheetName val="Community_Penalties26"/>
      <sheetName val="Sanction_Detections26"/>
      <sheetName val="FTA_Warrants26"/>
      <sheetName val="Record_of_changes26"/>
      <sheetName val="Timeliness_MC_226"/>
      <sheetName val="Timeliness_CC_226"/>
      <sheetName val="Front_page28"/>
      <sheetName val="Summary_Table28"/>
      <sheetName val="Summary_table_OLD28"/>
      <sheetName val="Timeliness_MC28"/>
      <sheetName val="Timeliness_CC28"/>
      <sheetName val="Fines_(excl)28"/>
      <sheetName val="CPS_-_Bench_Warrants28"/>
      <sheetName val="Community_Penalties28"/>
      <sheetName val="Sanction_Detections28"/>
      <sheetName val="FTA_Warrants28"/>
      <sheetName val="Record_of_changes28"/>
      <sheetName val="Timeliness_MC_228"/>
      <sheetName val="Timeliness_CC_228"/>
      <sheetName val="Front_page29"/>
      <sheetName val="Summary_Table29"/>
      <sheetName val="Summary_table_OLD29"/>
      <sheetName val="Timeliness_MC29"/>
      <sheetName val="Timeliness_CC29"/>
      <sheetName val="Fines_(excl)29"/>
      <sheetName val="CPS_-_Bench_Warrants29"/>
      <sheetName val="Community_Penalties29"/>
      <sheetName val="Sanction_Detections29"/>
      <sheetName val="FTA_Warrants29"/>
      <sheetName val="Record_of_changes29"/>
      <sheetName val="Timeliness_MC_229"/>
      <sheetName val="Timeliness_CC_229"/>
      <sheetName val="Front_page30"/>
      <sheetName val="Summary_Table30"/>
      <sheetName val="Summary_table_OLD30"/>
      <sheetName val="Timeliness_MC30"/>
      <sheetName val="Timeliness_CC30"/>
      <sheetName val="Fines_(excl)30"/>
      <sheetName val="CPS_-_Bench_Warrants30"/>
      <sheetName val="Community_Penalties30"/>
      <sheetName val="Sanction_Detections30"/>
      <sheetName val="FTA_Warrants30"/>
      <sheetName val="Record_of_changes30"/>
      <sheetName val="Timeliness_MC_230"/>
      <sheetName val="Timeliness_CC_230"/>
      <sheetName val="Front_page36"/>
      <sheetName val="Summary_Table36"/>
      <sheetName val="Summary_table_OLD36"/>
      <sheetName val="Timeliness_MC36"/>
      <sheetName val="Timeliness_CC36"/>
      <sheetName val="Fines_(excl)36"/>
      <sheetName val="CPS_-_Bench_Warrants36"/>
      <sheetName val="Community_Penalties36"/>
      <sheetName val="Sanction_Detections36"/>
      <sheetName val="FTA_Warrants36"/>
      <sheetName val="Record_of_changes36"/>
      <sheetName val="Timeliness_MC_236"/>
      <sheetName val="Timeliness_CC_236"/>
      <sheetName val="Front_page31"/>
      <sheetName val="Summary_Table31"/>
      <sheetName val="Summary_table_OLD31"/>
      <sheetName val="Timeliness_MC31"/>
      <sheetName val="Timeliness_CC31"/>
      <sheetName val="Fines_(excl)31"/>
      <sheetName val="CPS_-_Bench_Warrants31"/>
      <sheetName val="Community_Penalties31"/>
      <sheetName val="Sanction_Detections31"/>
      <sheetName val="FTA_Warrants31"/>
      <sheetName val="Record_of_changes31"/>
      <sheetName val="Timeliness_MC_231"/>
      <sheetName val="Timeliness_CC_231"/>
      <sheetName val="Front_page32"/>
      <sheetName val="Summary_Table32"/>
      <sheetName val="Summary_table_OLD32"/>
      <sheetName val="Timeliness_MC32"/>
      <sheetName val="Timeliness_CC32"/>
      <sheetName val="Fines_(excl)32"/>
      <sheetName val="CPS_-_Bench_Warrants32"/>
      <sheetName val="Community_Penalties32"/>
      <sheetName val="Sanction_Detections32"/>
      <sheetName val="FTA_Warrants32"/>
      <sheetName val="Record_of_changes32"/>
      <sheetName val="Timeliness_MC_232"/>
      <sheetName val="Timeliness_CC_232"/>
      <sheetName val="Front_page33"/>
      <sheetName val="Summary_Table33"/>
      <sheetName val="Summary_table_OLD33"/>
      <sheetName val="Timeliness_MC33"/>
      <sheetName val="Timeliness_CC33"/>
      <sheetName val="Fines_(excl)33"/>
      <sheetName val="CPS_-_Bench_Warrants33"/>
      <sheetName val="Community_Penalties33"/>
      <sheetName val="Sanction_Detections33"/>
      <sheetName val="FTA_Warrants33"/>
      <sheetName val="Record_of_changes33"/>
      <sheetName val="Timeliness_MC_233"/>
      <sheetName val="Timeliness_CC_233"/>
      <sheetName val="Front_page34"/>
      <sheetName val="Summary_Table34"/>
      <sheetName val="Summary_table_OLD34"/>
      <sheetName val="Timeliness_MC34"/>
      <sheetName val="Timeliness_CC34"/>
      <sheetName val="Fines_(excl)34"/>
      <sheetName val="CPS_-_Bench_Warrants34"/>
      <sheetName val="Community_Penalties34"/>
      <sheetName val="Sanction_Detections34"/>
      <sheetName val="FTA_Warrants34"/>
      <sheetName val="Record_of_changes34"/>
      <sheetName val="Timeliness_MC_234"/>
      <sheetName val="Timeliness_CC_234"/>
      <sheetName val="Front_page35"/>
      <sheetName val="Summary_Table35"/>
      <sheetName val="Summary_table_OLD35"/>
      <sheetName val="Timeliness_MC35"/>
      <sheetName val="Timeliness_CC35"/>
      <sheetName val="Fines_(excl)35"/>
      <sheetName val="CPS_-_Bench_Warrants35"/>
      <sheetName val="Community_Penalties35"/>
      <sheetName val="Sanction_Detections35"/>
      <sheetName val="FTA_Warrants35"/>
      <sheetName val="Record_of_changes35"/>
      <sheetName val="Timeliness_MC_235"/>
      <sheetName val="Timeliness_CC_235"/>
      <sheetName val="Front_page40"/>
      <sheetName val="Summary_Table40"/>
      <sheetName val="Summary_table_OLD40"/>
      <sheetName val="Timeliness_MC40"/>
      <sheetName val="Timeliness_CC40"/>
      <sheetName val="Fines_(excl)40"/>
      <sheetName val="CPS_-_Bench_Warrants40"/>
      <sheetName val="Community_Penalties40"/>
      <sheetName val="Sanction_Detections40"/>
      <sheetName val="FTA_Warrants40"/>
      <sheetName val="Record_of_changes40"/>
      <sheetName val="Timeliness_MC_240"/>
      <sheetName val="Timeliness_CC_240"/>
      <sheetName val="Front_page39"/>
      <sheetName val="Summary_Table39"/>
      <sheetName val="Summary_table_OLD39"/>
      <sheetName val="Timeliness_MC39"/>
      <sheetName val="Timeliness_CC39"/>
      <sheetName val="Fines_(excl)39"/>
      <sheetName val="CPS_-_Bench_Warrants39"/>
      <sheetName val="Community_Penalties39"/>
      <sheetName val="Sanction_Detections39"/>
      <sheetName val="FTA_Warrants39"/>
      <sheetName val="Record_of_changes39"/>
      <sheetName val="Timeliness_MC_239"/>
      <sheetName val="Timeliness_CC_239"/>
      <sheetName val="Front_page38"/>
      <sheetName val="Summary_Table38"/>
      <sheetName val="Summary_table_OLD38"/>
      <sheetName val="Timeliness_MC38"/>
      <sheetName val="Timeliness_CC38"/>
      <sheetName val="Fines_(excl)38"/>
      <sheetName val="CPS_-_Bench_Warrants38"/>
      <sheetName val="Community_Penalties38"/>
      <sheetName val="Sanction_Detections38"/>
      <sheetName val="FTA_Warrants38"/>
      <sheetName val="Record_of_changes38"/>
      <sheetName val="Timeliness_MC_238"/>
      <sheetName val="Timeliness_CC_238"/>
      <sheetName val="Front_page37"/>
      <sheetName val="Summary_Table37"/>
      <sheetName val="Summary_table_OLD37"/>
      <sheetName val="Timeliness_MC37"/>
      <sheetName val="Timeliness_CC37"/>
      <sheetName val="Fines_(excl)37"/>
      <sheetName val="CPS_-_Bench_Warrants37"/>
      <sheetName val="Community_Penalties37"/>
      <sheetName val="Sanction_Detections37"/>
      <sheetName val="FTA_Warrants37"/>
      <sheetName val="Record_of_changes37"/>
      <sheetName val="Timeliness_MC_237"/>
      <sheetName val="Timeliness_CC_237"/>
      <sheetName val="Front_page41"/>
      <sheetName val="Summary_Table41"/>
      <sheetName val="Summary_table_OLD41"/>
      <sheetName val="Timeliness_MC41"/>
      <sheetName val="Timeliness_CC41"/>
      <sheetName val="Fines_(excl)41"/>
      <sheetName val="CPS_-_Bench_Warrants41"/>
      <sheetName val="Community_Penalties41"/>
      <sheetName val="Sanction_Detections41"/>
      <sheetName val="FTA_Warrants41"/>
      <sheetName val="Record_of_changes41"/>
      <sheetName val="Timeliness_MC_241"/>
      <sheetName val="Timeliness_CC_241"/>
      <sheetName val="Front_page47"/>
      <sheetName val="Summary_Table47"/>
      <sheetName val="Summary_table_OLD47"/>
      <sheetName val="Timeliness_MC47"/>
      <sheetName val="Timeliness_CC47"/>
      <sheetName val="Fines_(excl)47"/>
      <sheetName val="CPS_-_Bench_Warrants47"/>
      <sheetName val="Community_Penalties47"/>
      <sheetName val="Sanction_Detections47"/>
      <sheetName val="FTA_Warrants47"/>
      <sheetName val="Record_of_changes47"/>
      <sheetName val="Timeliness_MC_247"/>
      <sheetName val="Timeliness_CC_247"/>
      <sheetName val="Front_page42"/>
      <sheetName val="Summary_Table42"/>
      <sheetName val="Summary_table_OLD42"/>
      <sheetName val="Timeliness_MC42"/>
      <sheetName val="Timeliness_CC42"/>
      <sheetName val="Fines_(excl)42"/>
      <sheetName val="CPS_-_Bench_Warrants42"/>
      <sheetName val="Community_Penalties42"/>
      <sheetName val="Sanction_Detections42"/>
      <sheetName val="FTA_Warrants42"/>
      <sheetName val="Record_of_changes42"/>
      <sheetName val="Timeliness_MC_242"/>
      <sheetName val="Timeliness_CC_242"/>
      <sheetName val="Front_page46"/>
      <sheetName val="Summary_Table46"/>
      <sheetName val="Summary_table_OLD46"/>
      <sheetName val="Timeliness_MC46"/>
      <sheetName val="Timeliness_CC46"/>
      <sheetName val="Fines_(excl)46"/>
      <sheetName val="CPS_-_Bench_Warrants46"/>
      <sheetName val="Community_Penalties46"/>
      <sheetName val="Sanction_Detections46"/>
      <sheetName val="FTA_Warrants46"/>
      <sheetName val="Record_of_changes46"/>
      <sheetName val="Timeliness_MC_246"/>
      <sheetName val="Timeliness_CC_246"/>
      <sheetName val="Front_page44"/>
      <sheetName val="Summary_Table44"/>
      <sheetName val="Summary_table_OLD44"/>
      <sheetName val="Timeliness_MC44"/>
      <sheetName val="Timeliness_CC44"/>
      <sheetName val="Fines_(excl)44"/>
      <sheetName val="CPS_-_Bench_Warrants44"/>
      <sheetName val="Community_Penalties44"/>
      <sheetName val="Sanction_Detections44"/>
      <sheetName val="FTA_Warrants44"/>
      <sheetName val="Record_of_changes44"/>
      <sheetName val="Timeliness_MC_244"/>
      <sheetName val="Timeliness_CC_244"/>
      <sheetName val="Front_page43"/>
      <sheetName val="Summary_Table43"/>
      <sheetName val="Summary_table_OLD43"/>
      <sheetName val="Timeliness_MC43"/>
      <sheetName val="Timeliness_CC43"/>
      <sheetName val="Fines_(excl)43"/>
      <sheetName val="CPS_-_Bench_Warrants43"/>
      <sheetName val="Community_Penalties43"/>
      <sheetName val="Sanction_Detections43"/>
      <sheetName val="FTA_Warrants43"/>
      <sheetName val="Record_of_changes43"/>
      <sheetName val="Timeliness_MC_243"/>
      <sheetName val="Timeliness_CC_243"/>
      <sheetName val="Front_page45"/>
      <sheetName val="Summary_Table45"/>
      <sheetName val="Summary_table_OLD45"/>
      <sheetName val="Timeliness_MC45"/>
      <sheetName val="Timeliness_CC45"/>
      <sheetName val="Fines_(excl)45"/>
      <sheetName val="CPS_-_Bench_Warrants45"/>
      <sheetName val="Community_Penalties45"/>
      <sheetName val="Sanction_Detections45"/>
      <sheetName val="FTA_Warrants45"/>
      <sheetName val="Record_of_changes45"/>
      <sheetName val="Timeliness_MC_245"/>
      <sheetName val="Timeliness_CC_245"/>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3"/>
      <sheetName val="Sep_-_Nov_013"/>
      <sheetName val="Dec_01_-_Feb_023"/>
      <sheetName val="Mar_-_May_023"/>
      <sheetName val="Apr_-_Aug_01"/>
      <sheetName val="Sep_-_Nov_01"/>
      <sheetName val="Dec_01_-_Feb_02"/>
      <sheetName val="Mar_-_May_02"/>
      <sheetName val="Apr_-_Aug_012"/>
      <sheetName val="Sep_-_Nov_012"/>
      <sheetName val="Dec_01_-_Feb_022"/>
      <sheetName val="Mar_-_May_022"/>
      <sheetName val="Apr_-_Aug_011"/>
      <sheetName val="Sep_-_Nov_011"/>
      <sheetName val="Dec_01_-_Feb_021"/>
      <sheetName val="Mar_-_May_021"/>
      <sheetName val="Apr_-_Aug_014"/>
      <sheetName val="Sep_-_Nov_014"/>
      <sheetName val="Dec_01_-_Feb_024"/>
      <sheetName val="Mar_-_May_024"/>
      <sheetName val="Apr_-_Aug_015"/>
      <sheetName val="Sep_-_Nov_015"/>
      <sheetName val="Dec_01_-_Feb_025"/>
      <sheetName val="Mar_-_May_025"/>
      <sheetName val="Apr_-_Aug_018"/>
      <sheetName val="Sep_-_Nov_018"/>
      <sheetName val="Dec_01_-_Feb_028"/>
      <sheetName val="Mar_-_May_028"/>
      <sheetName val="Apr_-_Aug_017"/>
      <sheetName val="Sep_-_Nov_017"/>
      <sheetName val="Dec_01_-_Feb_027"/>
      <sheetName val="Mar_-_May_027"/>
      <sheetName val="Apr_-_Aug_016"/>
      <sheetName val="Sep_-_Nov_016"/>
      <sheetName val="Dec_01_-_Feb_026"/>
      <sheetName val="Mar_-_May_026"/>
      <sheetName val="Apr_-_Aug_0111"/>
      <sheetName val="Sep_-_Nov_0111"/>
      <sheetName val="Dec_01_-_Feb_0211"/>
      <sheetName val="Mar_-_May_0211"/>
      <sheetName val="Apr_-_Aug_019"/>
      <sheetName val="Sep_-_Nov_019"/>
      <sheetName val="Dec_01_-_Feb_029"/>
      <sheetName val="Mar_-_May_029"/>
      <sheetName val="Apr_-_Aug_0110"/>
      <sheetName val="Sep_-_Nov_0110"/>
      <sheetName val="Dec_01_-_Feb_0210"/>
      <sheetName val="Mar_-_May_0210"/>
      <sheetName val="Apr_-_Aug_0113"/>
      <sheetName val="Sep_-_Nov_0113"/>
      <sheetName val="Dec_01_-_Feb_0213"/>
      <sheetName val="Mar_-_May_0213"/>
      <sheetName val="Apr_-_Aug_0112"/>
      <sheetName val="Sep_-_Nov_0112"/>
      <sheetName val="Dec_01_-_Feb_0212"/>
      <sheetName val="Mar_-_May_0212"/>
      <sheetName val="Apr_-_Aug_0114"/>
      <sheetName val="Sep_-_Nov_0114"/>
      <sheetName val="Dec_01_-_Feb_0214"/>
      <sheetName val="Mar_-_May_0214"/>
      <sheetName val="Apr_-_Aug_0115"/>
      <sheetName val="Sep_-_Nov_0115"/>
      <sheetName val="Dec_01_-_Feb_0215"/>
      <sheetName val="Mar_-_May_0215"/>
      <sheetName val="Apr_-_Aug_0119"/>
      <sheetName val="Sep_-_Nov_0119"/>
      <sheetName val="Dec_01_-_Feb_0219"/>
      <sheetName val="Mar_-_May_0219"/>
      <sheetName val="Apr_-_Aug_0116"/>
      <sheetName val="Sep_-_Nov_0116"/>
      <sheetName val="Dec_01_-_Feb_0216"/>
      <sheetName val="Mar_-_May_0216"/>
      <sheetName val="Apr_-_Aug_0117"/>
      <sheetName val="Sep_-_Nov_0117"/>
      <sheetName val="Dec_01_-_Feb_0217"/>
      <sheetName val="Mar_-_May_0217"/>
      <sheetName val="Apr_-_Aug_0118"/>
      <sheetName val="Sep_-_Nov_0118"/>
      <sheetName val="Dec_01_-_Feb_0218"/>
      <sheetName val="Mar_-_May_0218"/>
      <sheetName val="Apr_-_Aug_0123"/>
      <sheetName val="Sep_-_Nov_0123"/>
      <sheetName val="Dec_01_-_Feb_0223"/>
      <sheetName val="Mar_-_May_0223"/>
      <sheetName val="Apr_-_Aug_0120"/>
      <sheetName val="Sep_-_Nov_0120"/>
      <sheetName val="Dec_01_-_Feb_0220"/>
      <sheetName val="Mar_-_May_0220"/>
      <sheetName val="Apr_-_Aug_0121"/>
      <sheetName val="Sep_-_Nov_0121"/>
      <sheetName val="Dec_01_-_Feb_0221"/>
      <sheetName val="Mar_-_May_0221"/>
      <sheetName val="Apr_-_Aug_0122"/>
      <sheetName val="Sep_-_Nov_0122"/>
      <sheetName val="Dec_01_-_Feb_0222"/>
      <sheetName val="Mar_-_May_0222"/>
      <sheetName val="Apr_-_Aug_0127"/>
      <sheetName val="Sep_-_Nov_0127"/>
      <sheetName val="Dec_01_-_Feb_0227"/>
      <sheetName val="Mar_-_May_0227"/>
      <sheetName val="Apr_-_Aug_0124"/>
      <sheetName val="Sep_-_Nov_0124"/>
      <sheetName val="Dec_01_-_Feb_0224"/>
      <sheetName val="Mar_-_May_0224"/>
      <sheetName val="Apr_-_Aug_0125"/>
      <sheetName val="Sep_-_Nov_0125"/>
      <sheetName val="Dec_01_-_Feb_0225"/>
      <sheetName val="Mar_-_May_0225"/>
      <sheetName val="Apr_-_Aug_0126"/>
      <sheetName val="Sep_-_Nov_0126"/>
      <sheetName val="Dec_01_-_Feb_0226"/>
      <sheetName val="Mar_-_May_0226"/>
      <sheetName val="Apr_-_Aug_0128"/>
      <sheetName val="Sep_-_Nov_0128"/>
      <sheetName val="Dec_01_-_Feb_0228"/>
      <sheetName val="Mar_-_May_0228"/>
      <sheetName val="Apr_-_Aug_0129"/>
      <sheetName val="Sep_-_Nov_0129"/>
      <sheetName val="Dec_01_-_Feb_0229"/>
      <sheetName val="Mar_-_May_0229"/>
      <sheetName val="Apr_-_Aug_0130"/>
      <sheetName val="Sep_-_Nov_0130"/>
      <sheetName val="Dec_01_-_Feb_0230"/>
      <sheetName val="Mar_-_May_0230"/>
      <sheetName val="Apr_-_Aug_0136"/>
      <sheetName val="Sep_-_Nov_0136"/>
      <sheetName val="Dec_01_-_Feb_0236"/>
      <sheetName val="Mar_-_May_0236"/>
      <sheetName val="Apr_-_Aug_0131"/>
      <sheetName val="Sep_-_Nov_0131"/>
      <sheetName val="Dec_01_-_Feb_0231"/>
      <sheetName val="Mar_-_May_0231"/>
      <sheetName val="Apr_-_Aug_0132"/>
      <sheetName val="Sep_-_Nov_0132"/>
      <sheetName val="Dec_01_-_Feb_0232"/>
      <sheetName val="Mar_-_May_0232"/>
      <sheetName val="Apr_-_Aug_0133"/>
      <sheetName val="Sep_-_Nov_0133"/>
      <sheetName val="Dec_01_-_Feb_0233"/>
      <sheetName val="Mar_-_May_0233"/>
      <sheetName val="Apr_-_Aug_0134"/>
      <sheetName val="Sep_-_Nov_0134"/>
      <sheetName val="Dec_01_-_Feb_0234"/>
      <sheetName val="Mar_-_May_0234"/>
      <sheetName val="Apr_-_Aug_0135"/>
      <sheetName val="Sep_-_Nov_0135"/>
      <sheetName val="Dec_01_-_Feb_0235"/>
      <sheetName val="Mar_-_May_0235"/>
      <sheetName val="Apr_-_Aug_0140"/>
      <sheetName val="Sep_-_Nov_0140"/>
      <sheetName val="Dec_01_-_Feb_0240"/>
      <sheetName val="Mar_-_May_0240"/>
      <sheetName val="Apr_-_Aug_0139"/>
      <sheetName val="Sep_-_Nov_0139"/>
      <sheetName val="Dec_01_-_Feb_0239"/>
      <sheetName val="Mar_-_May_0239"/>
      <sheetName val="Apr_-_Aug_0138"/>
      <sheetName val="Sep_-_Nov_0138"/>
      <sheetName val="Dec_01_-_Feb_0238"/>
      <sheetName val="Mar_-_May_0238"/>
      <sheetName val="Apr_-_Aug_0137"/>
      <sheetName val="Sep_-_Nov_0137"/>
      <sheetName val="Dec_01_-_Feb_0237"/>
      <sheetName val="Mar_-_May_0237"/>
      <sheetName val="Apr_-_Aug_0141"/>
      <sheetName val="Sep_-_Nov_0141"/>
      <sheetName val="Dec_01_-_Feb_0241"/>
      <sheetName val="Mar_-_May_0241"/>
      <sheetName val="Apr_-_Aug_0147"/>
      <sheetName val="Sep_-_Nov_0147"/>
      <sheetName val="Dec_01_-_Feb_0247"/>
      <sheetName val="Mar_-_May_0247"/>
      <sheetName val="Apr_-_Aug_0142"/>
      <sheetName val="Sep_-_Nov_0142"/>
      <sheetName val="Dec_01_-_Feb_0242"/>
      <sheetName val="Mar_-_May_0242"/>
      <sheetName val="Apr_-_Aug_0146"/>
      <sheetName val="Sep_-_Nov_0146"/>
      <sheetName val="Dec_01_-_Feb_0246"/>
      <sheetName val="Mar_-_May_0246"/>
      <sheetName val="Apr_-_Aug_0144"/>
      <sheetName val="Sep_-_Nov_0144"/>
      <sheetName val="Dec_01_-_Feb_0244"/>
      <sheetName val="Mar_-_May_0244"/>
      <sheetName val="Apr_-_Aug_0143"/>
      <sheetName val="Sep_-_Nov_0143"/>
      <sheetName val="Dec_01_-_Feb_0243"/>
      <sheetName val="Mar_-_May_0243"/>
      <sheetName val="Apr_-_Aug_0145"/>
      <sheetName val="Sep_-_Nov_0145"/>
      <sheetName val="Dec_01_-_Feb_0245"/>
      <sheetName val="Mar_-_May_0245"/>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Set>
  </externalBook>
</externalLink>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ov.uk/government/statistics/knife-and-offensive-weapon-sentencing-statistics-year-ending-march-2021"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v.uk/government/statistics/knife-and-offensive-weapon-sentencing-statistics-january-to-march-2023" TargetMode="External"/><Relationship Id="rId1" Type="http://schemas.openxmlformats.org/officeDocument/2006/relationships/hyperlink" Target="https://www.gov.uk/government/statistics/knife-and-offensive-weapon-sentencing-statistics-october-to-december-2018" TargetMode="External"/><Relationship Id="rId4"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gov.uk/government/statistics/knife-and-offensive-weapon-sentencing-statistics-january-to-march-2023" TargetMode="External"/><Relationship Id="rId1" Type="http://schemas.openxmlformats.org/officeDocument/2006/relationships/hyperlink" Target="https://www.gov.uk/government/statistics/criminal-justice-system-statistics-quarterly-march-2016" TargetMode="Externa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gov.uk/government/statistics/knife-and-offensive-weapon-sentencing-statistics-year-ending-december-2020" TargetMode="External"/><Relationship Id="rId1" Type="http://schemas.openxmlformats.org/officeDocument/2006/relationships/hyperlink" Target="https://www.gov.uk/government/statistics/criminal-justice-system-statistics-quarterly-december-2020"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ons.gov.uk/redir/eyJhbGciOiJIUzI1NiJ9.eyJpbmRleCI6NywicGFnZVNpemUiOjEwLCJwYWdlIjoxLCJ1cmkiOiIvcGVvcGxlcG9wdWxhdGlvbmFuZGNvbW11bml0eS9jcmltZWFuZGp1c3RpY2UvZGF0YXNldHMvY3JpbWVpbmVuZ2xhbmRhbmR3YWxlc290aGVycmVsYXRlZHRhYmxlcyIsImxpc3RUeXBlIjoicmVsYXRlZGRhdGEifQ.B3rx-p0pFe3c-n39mbZ-RCG_2LtViHN3jy7mi4wHg9w"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crimeandjustice/datasets/crimeinenglandandwalesotherrelatedtable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crimeandjustice/datasets/crimeinenglandandwalesotherrelatedtable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crimeandjustice/datasets/appendixtableshomicideinenglandandwales" TargetMode="External"/><Relationship Id="rId1" Type="http://schemas.openxmlformats.org/officeDocument/2006/relationships/hyperlink" Target="https://www.ons.gov.uk/peoplepopulationandcommunity/crimeandjustice/datasets/appendixtablesfocusonviolentcrimeandsexualoffence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crimeandjustice/datasets/appendixtableshomicideinenglandandwale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crimeandjustice/datasets/policeforceareadatatable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met.police.uk/sd/stats-and-data/met/year-end-crime-statistics-20-21/"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crimeandjustice/datasets/natureofcrimetablesviol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2.75"/>
  <sheetData>
    <row r="1" spans="1:3">
      <c r="A1" t="s">
        <v>171</v>
      </c>
    </row>
    <row r="2" spans="1:3" ht="409.5">
      <c r="B2" t="s">
        <v>172</v>
      </c>
      <c r="C2" s="4" t="s">
        <v>177</v>
      </c>
    </row>
    <row r="3" spans="1:3">
      <c r="B3" t="s">
        <v>173</v>
      </c>
      <c r="C3" t="s">
        <v>217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B239D-0751-455B-874D-5845BB7C2EEF}">
  <sheetPr>
    <tabColor rgb="FFFFFF00"/>
  </sheetPr>
  <dimension ref="A1:BO99"/>
  <sheetViews>
    <sheetView topLeftCell="A59" zoomScale="71" workbookViewId="0">
      <selection activeCell="S81" sqref="S81"/>
    </sheetView>
  </sheetViews>
  <sheetFormatPr defaultColWidth="9.140625" defaultRowHeight="12.75"/>
  <cols>
    <col min="1" max="1" width="1.42578125" style="125" customWidth="1"/>
    <col min="2" max="2" width="10" style="125" customWidth="1"/>
    <col min="3" max="3" width="11.7109375" style="125" customWidth="1"/>
    <col min="4" max="12" width="11.42578125" style="125" customWidth="1"/>
    <col min="13" max="13" width="1.42578125" style="125" customWidth="1"/>
    <col min="14" max="14" width="6.85546875" style="125" customWidth="1"/>
    <col min="15" max="18" width="9.140625" style="125"/>
    <col min="19" max="19" width="9.140625" style="125" customWidth="1"/>
    <col min="20" max="20" width="6.28515625" style="125" customWidth="1"/>
    <col min="21" max="16384" width="9.140625" style="125"/>
  </cols>
  <sheetData>
    <row r="1" spans="1:67" ht="6" customHeight="1">
      <c r="A1" s="115"/>
      <c r="B1" s="115"/>
      <c r="C1" s="115"/>
      <c r="D1" s="115"/>
      <c r="E1" s="115"/>
      <c r="F1" s="115"/>
      <c r="G1" s="115"/>
      <c r="H1" s="115"/>
      <c r="I1" s="115"/>
      <c r="J1" s="115"/>
      <c r="K1" s="115"/>
      <c r="L1" s="115"/>
      <c r="M1" s="115"/>
    </row>
    <row r="2" spans="1:67" ht="18" customHeight="1">
      <c r="A2" s="115"/>
      <c r="B2" s="117" t="s">
        <v>327</v>
      </c>
      <c r="C2" s="116"/>
      <c r="D2" s="116"/>
      <c r="E2" s="116"/>
      <c r="F2" s="116"/>
      <c r="G2" s="116"/>
      <c r="H2" s="116"/>
      <c r="I2" s="116"/>
      <c r="J2" s="116"/>
      <c r="K2" s="116"/>
      <c r="L2" s="116"/>
      <c r="M2" s="115"/>
    </row>
    <row r="3" spans="1:67" ht="18" customHeight="1">
      <c r="A3" s="115"/>
      <c r="B3" s="777" t="s">
        <v>243</v>
      </c>
      <c r="C3" s="777"/>
      <c r="D3" s="777"/>
      <c r="E3" s="777"/>
      <c r="F3" s="777"/>
      <c r="G3" s="777"/>
      <c r="H3" s="777"/>
      <c r="I3" s="777"/>
      <c r="J3" s="777"/>
      <c r="K3" s="777"/>
      <c r="L3" s="777"/>
      <c r="M3" s="115"/>
    </row>
    <row r="4" spans="1:67" s="92" customFormat="1" ht="6" customHeight="1">
      <c r="A4" s="115"/>
      <c r="B4" s="329"/>
      <c r="C4" s="329"/>
      <c r="D4" s="329"/>
      <c r="E4" s="329"/>
      <c r="F4" s="329"/>
      <c r="G4" s="329"/>
      <c r="H4" s="329"/>
      <c r="I4" s="329"/>
      <c r="J4" s="329"/>
      <c r="K4" s="329"/>
      <c r="L4" s="329"/>
      <c r="M4" s="11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row>
    <row r="5" spans="1:67" s="92" customFormat="1" ht="17.25" customHeight="1">
      <c r="B5" s="352"/>
      <c r="C5" s="352"/>
      <c r="D5" s="352"/>
      <c r="E5" s="352"/>
      <c r="F5" s="781" t="s">
        <v>295</v>
      </c>
      <c r="G5" s="781"/>
      <c r="H5" s="781"/>
      <c r="I5" s="781"/>
      <c r="J5" s="781"/>
      <c r="K5" s="781"/>
      <c r="L5" s="781"/>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c r="BB5" s="125"/>
      <c r="BC5" s="125"/>
      <c r="BD5" s="125"/>
      <c r="BE5" s="125"/>
      <c r="BF5" s="125"/>
      <c r="BG5" s="125"/>
      <c r="BH5" s="125"/>
      <c r="BI5" s="125"/>
      <c r="BJ5" s="125"/>
      <c r="BK5" s="125"/>
      <c r="BL5" s="125"/>
      <c r="BM5" s="125"/>
      <c r="BN5" s="125"/>
      <c r="BO5" s="125"/>
    </row>
    <row r="6" spans="1:67" ht="45" customHeight="1">
      <c r="A6" s="92"/>
      <c r="B6" s="122"/>
      <c r="C6" s="350" t="s">
        <v>291</v>
      </c>
      <c r="D6" s="123" t="s">
        <v>129</v>
      </c>
      <c r="E6" s="123" t="s">
        <v>130</v>
      </c>
      <c r="F6" s="124" t="s">
        <v>299</v>
      </c>
      <c r="G6" s="124" t="s">
        <v>154</v>
      </c>
      <c r="H6" s="124" t="s">
        <v>110</v>
      </c>
      <c r="I6" s="124" t="s">
        <v>111</v>
      </c>
      <c r="J6" s="124" t="s">
        <v>112</v>
      </c>
      <c r="K6" s="124" t="s">
        <v>113</v>
      </c>
      <c r="L6" s="124" t="s">
        <v>300</v>
      </c>
      <c r="M6" s="92"/>
    </row>
    <row r="7" spans="1:67" ht="16.5" hidden="1" customHeight="1">
      <c r="A7" s="92"/>
      <c r="B7" s="132" t="s">
        <v>114</v>
      </c>
      <c r="C7" s="118">
        <v>6977</v>
      </c>
      <c r="D7" s="119">
        <v>1618</v>
      </c>
      <c r="E7" s="119">
        <v>5359</v>
      </c>
      <c r="F7" s="120">
        <v>2550</v>
      </c>
      <c r="G7" s="120">
        <v>421</v>
      </c>
      <c r="H7" s="120">
        <v>321</v>
      </c>
      <c r="I7" s="120">
        <v>1863</v>
      </c>
      <c r="J7" s="120">
        <v>519</v>
      </c>
      <c r="K7" s="120">
        <v>1089</v>
      </c>
      <c r="L7" s="120">
        <v>214</v>
      </c>
      <c r="M7" s="92"/>
    </row>
    <row r="8" spans="1:67" ht="19.5" hidden="1" customHeight="1">
      <c r="A8" s="92"/>
      <c r="B8" s="132" t="s">
        <v>115</v>
      </c>
      <c r="C8" s="121">
        <v>7109</v>
      </c>
      <c r="D8" s="119">
        <v>1635</v>
      </c>
      <c r="E8" s="119">
        <v>5474</v>
      </c>
      <c r="F8" s="119">
        <v>2459</v>
      </c>
      <c r="G8" s="119">
        <v>464</v>
      </c>
      <c r="H8" s="119">
        <v>328</v>
      </c>
      <c r="I8" s="119">
        <v>1987</v>
      </c>
      <c r="J8" s="119">
        <v>509</v>
      </c>
      <c r="K8" s="119">
        <v>1161</v>
      </c>
      <c r="L8" s="119">
        <v>201</v>
      </c>
      <c r="M8" s="92"/>
    </row>
    <row r="9" spans="1:67" ht="14.25" hidden="1">
      <c r="A9" s="92"/>
      <c r="B9" s="132" t="s">
        <v>116</v>
      </c>
      <c r="C9" s="121">
        <v>7105</v>
      </c>
      <c r="D9" s="119">
        <v>1740</v>
      </c>
      <c r="E9" s="119">
        <v>5365</v>
      </c>
      <c r="F9" s="119">
        <v>2413</v>
      </c>
      <c r="G9" s="119">
        <v>431</v>
      </c>
      <c r="H9" s="119">
        <v>270</v>
      </c>
      <c r="I9" s="119">
        <v>1976</v>
      </c>
      <c r="J9" s="119">
        <v>560</v>
      </c>
      <c r="K9" s="119">
        <v>1276</v>
      </c>
      <c r="L9" s="119">
        <v>179</v>
      </c>
      <c r="M9" s="92"/>
    </row>
    <row r="10" spans="1:67" ht="14.25" hidden="1">
      <c r="A10" s="92"/>
      <c r="B10" s="132" t="s">
        <v>117</v>
      </c>
      <c r="C10" s="121">
        <v>7284</v>
      </c>
      <c r="D10" s="119">
        <v>1753</v>
      </c>
      <c r="E10" s="119">
        <v>5531</v>
      </c>
      <c r="F10" s="119">
        <v>1947</v>
      </c>
      <c r="G10" s="119">
        <v>283</v>
      </c>
      <c r="H10" s="119">
        <v>264</v>
      </c>
      <c r="I10" s="119">
        <v>2116</v>
      </c>
      <c r="J10" s="119">
        <v>795</v>
      </c>
      <c r="K10" s="119">
        <v>1698</v>
      </c>
      <c r="L10" s="119">
        <v>181</v>
      </c>
      <c r="M10" s="92"/>
    </row>
    <row r="11" spans="1:67" ht="14.25" hidden="1">
      <c r="A11" s="92"/>
      <c r="B11" s="132" t="s">
        <v>118</v>
      </c>
      <c r="C11" s="121">
        <v>6897</v>
      </c>
      <c r="D11" s="119">
        <v>1532</v>
      </c>
      <c r="E11" s="119">
        <v>5365</v>
      </c>
      <c r="F11" s="119">
        <v>1701</v>
      </c>
      <c r="G11" s="119">
        <v>240</v>
      </c>
      <c r="H11" s="119">
        <v>298</v>
      </c>
      <c r="I11" s="119">
        <v>2030</v>
      </c>
      <c r="J11" s="119">
        <v>784</v>
      </c>
      <c r="K11" s="119">
        <v>1599</v>
      </c>
      <c r="L11" s="119">
        <v>245</v>
      </c>
      <c r="M11" s="92"/>
    </row>
    <row r="12" spans="1:67" ht="19.5" hidden="1" customHeight="1">
      <c r="A12" s="92"/>
      <c r="B12" s="132" t="s">
        <v>119</v>
      </c>
      <c r="C12" s="118">
        <v>6726</v>
      </c>
      <c r="D12" s="119">
        <v>1422</v>
      </c>
      <c r="E12" s="119">
        <v>5304</v>
      </c>
      <c r="F12" s="120">
        <v>1599</v>
      </c>
      <c r="G12" s="120">
        <v>268</v>
      </c>
      <c r="H12" s="120">
        <v>269</v>
      </c>
      <c r="I12" s="120">
        <v>2034</v>
      </c>
      <c r="J12" s="120">
        <v>807</v>
      </c>
      <c r="K12" s="120">
        <v>1536</v>
      </c>
      <c r="L12" s="120">
        <v>213</v>
      </c>
      <c r="M12" s="92"/>
    </row>
    <row r="13" spans="1:67" ht="14.25" hidden="1">
      <c r="A13" s="92"/>
      <c r="B13" s="132" t="s">
        <v>120</v>
      </c>
      <c r="C13" s="118">
        <v>6309</v>
      </c>
      <c r="D13" s="119">
        <v>1354</v>
      </c>
      <c r="E13" s="119">
        <v>4955</v>
      </c>
      <c r="F13" s="120">
        <v>1529</v>
      </c>
      <c r="G13" s="120">
        <v>239</v>
      </c>
      <c r="H13" s="120">
        <v>230</v>
      </c>
      <c r="I13" s="120">
        <v>1908</v>
      </c>
      <c r="J13" s="120">
        <v>813</v>
      </c>
      <c r="K13" s="120">
        <v>1377</v>
      </c>
      <c r="L13" s="120">
        <v>213</v>
      </c>
      <c r="M13" s="92"/>
    </row>
    <row r="14" spans="1:67" ht="14.25" hidden="1">
      <c r="A14" s="92"/>
      <c r="B14" s="132" t="s">
        <v>122</v>
      </c>
      <c r="C14" s="118">
        <v>6426</v>
      </c>
      <c r="D14" s="119">
        <v>1249</v>
      </c>
      <c r="E14" s="119">
        <v>5177</v>
      </c>
      <c r="F14" s="120">
        <v>1522</v>
      </c>
      <c r="G14" s="120">
        <v>248</v>
      </c>
      <c r="H14" s="120">
        <v>230</v>
      </c>
      <c r="I14" s="120">
        <v>1902</v>
      </c>
      <c r="J14" s="120">
        <v>867</v>
      </c>
      <c r="K14" s="120">
        <v>1424</v>
      </c>
      <c r="L14" s="120">
        <v>233</v>
      </c>
      <c r="M14" s="92"/>
    </row>
    <row r="15" spans="1:67" ht="14.25" hidden="1">
      <c r="A15" s="92"/>
      <c r="B15" s="132" t="s">
        <v>121</v>
      </c>
      <c r="C15" s="118">
        <v>5638</v>
      </c>
      <c r="D15" s="119">
        <v>1023</v>
      </c>
      <c r="E15" s="119">
        <v>4615</v>
      </c>
      <c r="F15" s="120">
        <v>1166</v>
      </c>
      <c r="G15" s="120">
        <v>207</v>
      </c>
      <c r="H15" s="120">
        <v>222</v>
      </c>
      <c r="I15" s="120">
        <v>1616</v>
      </c>
      <c r="J15" s="120">
        <v>799</v>
      </c>
      <c r="K15" s="120">
        <v>1394</v>
      </c>
      <c r="L15" s="120">
        <v>234</v>
      </c>
      <c r="M15" s="92"/>
    </row>
    <row r="16" spans="1:67" ht="6" customHeight="1">
      <c r="A16" s="92"/>
      <c r="B16" s="132"/>
      <c r="C16" s="118"/>
      <c r="D16" s="119"/>
      <c r="E16" s="119"/>
      <c r="F16" s="120"/>
      <c r="G16" s="120"/>
      <c r="H16" s="120"/>
      <c r="I16" s="120"/>
      <c r="J16" s="120"/>
      <c r="K16" s="120"/>
      <c r="L16" s="120"/>
      <c r="M16" s="92"/>
    </row>
    <row r="17" spans="1:22" ht="14.25" customHeight="1">
      <c r="A17" s="92"/>
      <c r="B17" s="132" t="s">
        <v>124</v>
      </c>
      <c r="C17" s="348">
        <v>5291</v>
      </c>
      <c r="D17" s="346">
        <v>1001</v>
      </c>
      <c r="E17" s="346">
        <v>4290</v>
      </c>
      <c r="F17" s="346">
        <v>1097</v>
      </c>
      <c r="G17" s="346">
        <v>221</v>
      </c>
      <c r="H17" s="346">
        <v>222</v>
      </c>
      <c r="I17" s="346">
        <v>1641</v>
      </c>
      <c r="J17" s="346">
        <v>698</v>
      </c>
      <c r="K17" s="346">
        <v>1227</v>
      </c>
      <c r="L17" s="346">
        <v>185</v>
      </c>
      <c r="M17" s="92"/>
      <c r="S17" s="332"/>
    </row>
    <row r="18" spans="1:22" ht="14.25" customHeight="1">
      <c r="A18" s="92"/>
      <c r="B18" s="132" t="s">
        <v>125</v>
      </c>
      <c r="C18" s="348">
        <v>5335</v>
      </c>
      <c r="D18" s="346">
        <v>1132</v>
      </c>
      <c r="E18" s="346">
        <v>4203</v>
      </c>
      <c r="F18" s="346">
        <v>1212</v>
      </c>
      <c r="G18" s="346">
        <v>235</v>
      </c>
      <c r="H18" s="346">
        <v>206</v>
      </c>
      <c r="I18" s="346">
        <v>1644</v>
      </c>
      <c r="J18" s="346">
        <v>661</v>
      </c>
      <c r="K18" s="346">
        <v>1159</v>
      </c>
      <c r="L18" s="346">
        <v>218</v>
      </c>
      <c r="M18" s="92"/>
    </row>
    <row r="19" spans="1:22" ht="14.25" customHeight="1">
      <c r="A19" s="92"/>
      <c r="B19" s="132" t="s">
        <v>126</v>
      </c>
      <c r="C19" s="348">
        <v>5588</v>
      </c>
      <c r="D19" s="346">
        <v>1063</v>
      </c>
      <c r="E19" s="346">
        <v>4525</v>
      </c>
      <c r="F19" s="346">
        <v>1205</v>
      </c>
      <c r="G19" s="346">
        <v>234</v>
      </c>
      <c r="H19" s="346">
        <v>226</v>
      </c>
      <c r="I19" s="346">
        <v>1788</v>
      </c>
      <c r="J19" s="346">
        <v>645</v>
      </c>
      <c r="K19" s="346">
        <v>1294</v>
      </c>
      <c r="L19" s="346">
        <v>196</v>
      </c>
      <c r="M19" s="92"/>
    </row>
    <row r="20" spans="1:22" ht="14.25" customHeight="1">
      <c r="A20" s="92"/>
      <c r="B20" s="132" t="s">
        <v>123</v>
      </c>
      <c r="C20" s="348">
        <v>5110</v>
      </c>
      <c r="D20" s="346">
        <v>913</v>
      </c>
      <c r="E20" s="346">
        <v>4196</v>
      </c>
      <c r="F20" s="346">
        <v>1036</v>
      </c>
      <c r="G20" s="346">
        <v>203</v>
      </c>
      <c r="H20" s="346">
        <v>241</v>
      </c>
      <c r="I20" s="346">
        <v>1578</v>
      </c>
      <c r="J20" s="346">
        <v>627</v>
      </c>
      <c r="K20" s="346">
        <v>1202</v>
      </c>
      <c r="L20" s="346">
        <v>223</v>
      </c>
      <c r="M20" s="92"/>
    </row>
    <row r="21" spans="1:22" ht="6" customHeight="1">
      <c r="A21" s="92"/>
      <c r="B21" s="132"/>
      <c r="C21" s="348"/>
      <c r="D21" s="346"/>
      <c r="E21" s="346"/>
      <c r="F21" s="346"/>
      <c r="G21" s="346"/>
      <c r="H21" s="346"/>
      <c r="I21" s="346"/>
      <c r="J21" s="346"/>
      <c r="K21" s="346"/>
      <c r="L21" s="346"/>
      <c r="M21" s="92"/>
    </row>
    <row r="22" spans="1:22" ht="14.25" customHeight="1">
      <c r="A22" s="92"/>
      <c r="B22" s="132" t="s">
        <v>127</v>
      </c>
      <c r="C22" s="348">
        <v>5239</v>
      </c>
      <c r="D22" s="346">
        <v>993</v>
      </c>
      <c r="E22" s="346">
        <v>4241</v>
      </c>
      <c r="F22" s="346">
        <v>1092</v>
      </c>
      <c r="G22" s="346">
        <v>217</v>
      </c>
      <c r="H22" s="346">
        <v>215</v>
      </c>
      <c r="I22" s="346">
        <v>1636</v>
      </c>
      <c r="J22" s="346">
        <v>594</v>
      </c>
      <c r="K22" s="346">
        <v>1274</v>
      </c>
      <c r="L22" s="346">
        <v>211</v>
      </c>
      <c r="M22" s="92"/>
      <c r="P22" s="336"/>
    </row>
    <row r="23" spans="1:22" ht="14.25" customHeight="1">
      <c r="A23" s="92"/>
      <c r="B23" s="132" t="s">
        <v>128</v>
      </c>
      <c r="C23" s="348">
        <v>5146</v>
      </c>
      <c r="D23" s="346">
        <v>979</v>
      </c>
      <c r="E23" s="346">
        <v>4166</v>
      </c>
      <c r="F23" s="346">
        <v>1156</v>
      </c>
      <c r="G23" s="346">
        <v>184</v>
      </c>
      <c r="H23" s="346">
        <v>227</v>
      </c>
      <c r="I23" s="346">
        <v>1551</v>
      </c>
      <c r="J23" s="346">
        <v>566</v>
      </c>
      <c r="K23" s="346">
        <v>1275</v>
      </c>
      <c r="L23" s="346">
        <v>187</v>
      </c>
      <c r="M23" s="92"/>
      <c r="N23" s="336"/>
      <c r="P23" s="336"/>
    </row>
    <row r="24" spans="1:22" ht="14.25" customHeight="1">
      <c r="A24" s="92"/>
      <c r="B24" s="132" t="s">
        <v>131</v>
      </c>
      <c r="C24" s="348">
        <v>5439</v>
      </c>
      <c r="D24" s="346">
        <v>918</v>
      </c>
      <c r="E24" s="346">
        <v>4520</v>
      </c>
      <c r="F24" s="346">
        <v>1048</v>
      </c>
      <c r="G24" s="346">
        <v>212</v>
      </c>
      <c r="H24" s="346">
        <v>245</v>
      </c>
      <c r="I24" s="346">
        <v>1653</v>
      </c>
      <c r="J24" s="346">
        <v>674</v>
      </c>
      <c r="K24" s="346">
        <v>1404</v>
      </c>
      <c r="L24" s="346">
        <v>203</v>
      </c>
      <c r="M24" s="92"/>
      <c r="N24" s="336"/>
      <c r="P24" s="336"/>
    </row>
    <row r="25" spans="1:22" ht="14.25" customHeight="1">
      <c r="A25" s="92"/>
      <c r="B25" s="132" t="s">
        <v>134</v>
      </c>
      <c r="C25" s="348">
        <v>4768</v>
      </c>
      <c r="D25" s="346">
        <v>846</v>
      </c>
      <c r="E25" s="346">
        <v>3920</v>
      </c>
      <c r="F25" s="346">
        <v>861</v>
      </c>
      <c r="G25" s="346">
        <v>158</v>
      </c>
      <c r="H25" s="346">
        <v>197</v>
      </c>
      <c r="I25" s="346">
        <v>1381</v>
      </c>
      <c r="J25" s="346">
        <v>576</v>
      </c>
      <c r="K25" s="346">
        <v>1391</v>
      </c>
      <c r="L25" s="346">
        <v>204</v>
      </c>
      <c r="M25" s="92"/>
      <c r="N25" s="336"/>
      <c r="P25" s="336"/>
      <c r="V25" s="332"/>
    </row>
    <row r="26" spans="1:22" ht="6" customHeight="1">
      <c r="A26" s="92"/>
      <c r="B26" s="132"/>
      <c r="C26" s="348"/>
      <c r="D26" s="346"/>
      <c r="E26" s="346"/>
      <c r="F26" s="346"/>
      <c r="G26" s="346"/>
      <c r="H26" s="346"/>
      <c r="I26" s="346"/>
      <c r="J26" s="346"/>
      <c r="K26" s="346"/>
      <c r="L26" s="346"/>
      <c r="M26" s="92"/>
      <c r="N26" s="336"/>
      <c r="P26" s="336"/>
      <c r="V26" s="332"/>
    </row>
    <row r="27" spans="1:22" ht="14.25" customHeight="1">
      <c r="A27" s="92"/>
      <c r="B27" s="132" t="s">
        <v>135</v>
      </c>
      <c r="C27" s="348">
        <v>4806</v>
      </c>
      <c r="D27" s="346">
        <v>843</v>
      </c>
      <c r="E27" s="346">
        <v>3963</v>
      </c>
      <c r="F27" s="346">
        <v>919</v>
      </c>
      <c r="G27" s="346">
        <v>171</v>
      </c>
      <c r="H27" s="346">
        <v>205</v>
      </c>
      <c r="I27" s="346">
        <v>1404</v>
      </c>
      <c r="J27" s="346">
        <v>617</v>
      </c>
      <c r="K27" s="346">
        <v>1297</v>
      </c>
      <c r="L27" s="346">
        <v>193</v>
      </c>
      <c r="M27" s="92"/>
    </row>
    <row r="28" spans="1:22" ht="14.25" customHeight="1">
      <c r="A28" s="92"/>
      <c r="B28" s="132" t="s">
        <v>136</v>
      </c>
      <c r="C28" s="348">
        <v>4270</v>
      </c>
      <c r="D28" s="346">
        <v>734</v>
      </c>
      <c r="E28" s="346">
        <v>3535</v>
      </c>
      <c r="F28" s="346">
        <v>914</v>
      </c>
      <c r="G28" s="346">
        <v>135</v>
      </c>
      <c r="H28" s="346">
        <v>189</v>
      </c>
      <c r="I28" s="346">
        <v>1164</v>
      </c>
      <c r="J28" s="346">
        <v>522</v>
      </c>
      <c r="K28" s="346">
        <v>1175</v>
      </c>
      <c r="L28" s="346">
        <v>171</v>
      </c>
      <c r="M28" s="92"/>
    </row>
    <row r="29" spans="1:22" ht="14.25" customHeight="1">
      <c r="A29" s="92"/>
      <c r="B29" s="132" t="s">
        <v>168</v>
      </c>
      <c r="C29" s="348">
        <v>4452</v>
      </c>
      <c r="D29" s="346">
        <v>700</v>
      </c>
      <c r="E29" s="346">
        <v>3752</v>
      </c>
      <c r="F29" s="346">
        <v>865</v>
      </c>
      <c r="G29" s="346">
        <v>174</v>
      </c>
      <c r="H29" s="346">
        <v>190</v>
      </c>
      <c r="I29" s="346">
        <v>1206</v>
      </c>
      <c r="J29" s="346">
        <v>571</v>
      </c>
      <c r="K29" s="346">
        <v>1244</v>
      </c>
      <c r="L29" s="346">
        <v>201</v>
      </c>
      <c r="M29" s="92"/>
    </row>
    <row r="30" spans="1:22" ht="14.25" customHeight="1">
      <c r="A30" s="92"/>
      <c r="B30" s="132" t="s">
        <v>167</v>
      </c>
      <c r="C30" s="348">
        <v>3976</v>
      </c>
      <c r="D30" s="346">
        <v>666</v>
      </c>
      <c r="E30" s="346">
        <v>3309</v>
      </c>
      <c r="F30" s="346">
        <v>771</v>
      </c>
      <c r="G30" s="346">
        <v>115</v>
      </c>
      <c r="H30" s="346">
        <v>151</v>
      </c>
      <c r="I30" s="346">
        <v>1113</v>
      </c>
      <c r="J30" s="346">
        <v>541</v>
      </c>
      <c r="K30" s="346">
        <v>1119</v>
      </c>
      <c r="L30" s="346">
        <v>166</v>
      </c>
      <c r="M30" s="92"/>
    </row>
    <row r="31" spans="1:22" ht="6" customHeight="1">
      <c r="A31" s="92"/>
      <c r="B31" s="132"/>
      <c r="C31" s="348"/>
      <c r="D31" s="346"/>
      <c r="E31" s="346"/>
      <c r="F31" s="346"/>
      <c r="G31" s="346"/>
      <c r="H31" s="346"/>
      <c r="I31" s="346"/>
      <c r="J31" s="346"/>
      <c r="K31" s="346"/>
      <c r="L31" s="346"/>
      <c r="M31" s="92"/>
    </row>
    <row r="32" spans="1:22" ht="14.25" customHeight="1">
      <c r="A32" s="92"/>
      <c r="B32" s="132" t="s">
        <v>301</v>
      </c>
      <c r="C32" s="348">
        <v>3830</v>
      </c>
      <c r="D32" s="346">
        <v>627</v>
      </c>
      <c r="E32" s="346">
        <v>3184</v>
      </c>
      <c r="F32" s="346">
        <v>688</v>
      </c>
      <c r="G32" s="346">
        <v>138</v>
      </c>
      <c r="H32" s="346">
        <v>177</v>
      </c>
      <c r="I32" s="346">
        <v>1028</v>
      </c>
      <c r="J32" s="346">
        <v>579</v>
      </c>
      <c r="K32" s="346">
        <v>1073</v>
      </c>
      <c r="L32" s="346">
        <v>147</v>
      </c>
      <c r="M32" s="92"/>
    </row>
    <row r="33" spans="1:20" ht="14.25" customHeight="1">
      <c r="A33" s="92"/>
      <c r="B33" s="132" t="s">
        <v>149</v>
      </c>
      <c r="C33" s="348">
        <v>4060</v>
      </c>
      <c r="D33" s="346">
        <v>647</v>
      </c>
      <c r="E33" s="346">
        <v>3368</v>
      </c>
      <c r="F33" s="346">
        <v>700</v>
      </c>
      <c r="G33" s="346">
        <v>116</v>
      </c>
      <c r="H33" s="346">
        <v>189</v>
      </c>
      <c r="I33" s="346">
        <v>1121</v>
      </c>
      <c r="J33" s="346">
        <v>621</v>
      </c>
      <c r="K33" s="346">
        <v>1136</v>
      </c>
      <c r="L33" s="346">
        <v>177</v>
      </c>
      <c r="M33" s="92"/>
    </row>
    <row r="34" spans="1:20" ht="14.25" customHeight="1">
      <c r="A34" s="92"/>
      <c r="B34" s="132" t="s">
        <v>150</v>
      </c>
      <c r="C34" s="348">
        <v>4369</v>
      </c>
      <c r="D34" s="346">
        <v>664</v>
      </c>
      <c r="E34" s="346">
        <v>3646</v>
      </c>
      <c r="F34" s="346">
        <v>774</v>
      </c>
      <c r="G34" s="346">
        <v>153</v>
      </c>
      <c r="H34" s="346">
        <v>191</v>
      </c>
      <c r="I34" s="346">
        <v>1146</v>
      </c>
      <c r="J34" s="346">
        <v>663</v>
      </c>
      <c r="K34" s="346">
        <v>1260</v>
      </c>
      <c r="L34" s="346">
        <v>182</v>
      </c>
      <c r="M34" s="92"/>
    </row>
    <row r="35" spans="1:20" ht="14.45" customHeight="1">
      <c r="A35" s="92"/>
      <c r="B35" s="338" t="s">
        <v>166</v>
      </c>
      <c r="C35" s="348">
        <v>4002</v>
      </c>
      <c r="D35" s="346">
        <v>644</v>
      </c>
      <c r="E35" s="346">
        <v>3288</v>
      </c>
      <c r="F35" s="346">
        <v>592</v>
      </c>
      <c r="G35" s="346">
        <v>130</v>
      </c>
      <c r="H35" s="346">
        <v>202</v>
      </c>
      <c r="I35" s="346">
        <v>1103</v>
      </c>
      <c r="J35" s="346">
        <v>635</v>
      </c>
      <c r="K35" s="346">
        <v>1146</v>
      </c>
      <c r="L35" s="346">
        <v>194</v>
      </c>
      <c r="M35" s="92"/>
    </row>
    <row r="36" spans="1:20" ht="6" customHeight="1">
      <c r="A36" s="92"/>
      <c r="B36" s="338"/>
      <c r="C36" s="348"/>
      <c r="D36" s="346"/>
      <c r="E36" s="346"/>
      <c r="F36" s="346"/>
      <c r="G36" s="346"/>
      <c r="H36" s="346"/>
      <c r="I36" s="346"/>
      <c r="J36" s="346"/>
      <c r="K36" s="346"/>
      <c r="L36" s="346"/>
      <c r="M36" s="92"/>
    </row>
    <row r="37" spans="1:20" ht="14.45" customHeight="1">
      <c r="A37" s="92"/>
      <c r="B37" s="338" t="s">
        <v>165</v>
      </c>
      <c r="C37" s="348">
        <v>4000</v>
      </c>
      <c r="D37" s="346">
        <v>650</v>
      </c>
      <c r="E37" s="346">
        <v>3267</v>
      </c>
      <c r="F37" s="346">
        <v>559</v>
      </c>
      <c r="G37" s="346">
        <v>156</v>
      </c>
      <c r="H37" s="346">
        <v>163</v>
      </c>
      <c r="I37" s="346">
        <v>1152</v>
      </c>
      <c r="J37" s="346">
        <v>636</v>
      </c>
      <c r="K37" s="346">
        <v>1176</v>
      </c>
      <c r="L37" s="346">
        <v>158</v>
      </c>
      <c r="M37" s="92"/>
    </row>
    <row r="38" spans="1:20" ht="14.25">
      <c r="A38" s="92"/>
      <c r="B38" s="338" t="s">
        <v>164</v>
      </c>
      <c r="C38" s="348">
        <v>3974</v>
      </c>
      <c r="D38" s="346">
        <v>701</v>
      </c>
      <c r="E38" s="346">
        <v>3165</v>
      </c>
      <c r="F38" s="346">
        <v>628</v>
      </c>
      <c r="G38" s="346">
        <v>124</v>
      </c>
      <c r="H38" s="346">
        <v>202</v>
      </c>
      <c r="I38" s="346">
        <v>1042</v>
      </c>
      <c r="J38" s="346">
        <v>613</v>
      </c>
      <c r="K38" s="346">
        <v>1196</v>
      </c>
      <c r="L38" s="346">
        <v>169</v>
      </c>
      <c r="M38" s="92"/>
    </row>
    <row r="39" spans="1:20" ht="14.25">
      <c r="A39" s="92"/>
      <c r="B39" s="338" t="s">
        <v>157</v>
      </c>
      <c r="C39" s="348">
        <v>4247</v>
      </c>
      <c r="D39" s="346">
        <v>750</v>
      </c>
      <c r="E39" s="346">
        <v>3383</v>
      </c>
      <c r="F39" s="346">
        <v>635</v>
      </c>
      <c r="G39" s="346">
        <v>131</v>
      </c>
      <c r="H39" s="346">
        <v>191</v>
      </c>
      <c r="I39" s="346">
        <v>1121</v>
      </c>
      <c r="J39" s="346">
        <v>702</v>
      </c>
      <c r="K39" s="346">
        <v>1277</v>
      </c>
      <c r="L39" s="346">
        <v>190</v>
      </c>
      <c r="M39" s="92"/>
    </row>
    <row r="40" spans="1:20" ht="14.25">
      <c r="A40" s="92"/>
      <c r="B40" s="338" t="s">
        <v>158</v>
      </c>
      <c r="C40" s="348">
        <v>4089</v>
      </c>
      <c r="D40" s="346">
        <v>739</v>
      </c>
      <c r="E40" s="346">
        <v>3223</v>
      </c>
      <c r="F40" s="346">
        <v>621</v>
      </c>
      <c r="G40" s="346">
        <v>107</v>
      </c>
      <c r="H40" s="346">
        <v>197</v>
      </c>
      <c r="I40" s="346">
        <v>1082</v>
      </c>
      <c r="J40" s="346">
        <v>743</v>
      </c>
      <c r="K40" s="346">
        <v>1174</v>
      </c>
      <c r="L40" s="346">
        <v>165</v>
      </c>
      <c r="M40" s="92"/>
    </row>
    <row r="41" spans="1:20" ht="6" customHeight="1">
      <c r="A41" s="92"/>
      <c r="B41" s="338"/>
      <c r="C41" s="348"/>
      <c r="D41" s="346"/>
      <c r="E41" s="346"/>
      <c r="F41" s="346"/>
      <c r="G41" s="346"/>
      <c r="H41" s="346"/>
      <c r="I41" s="346"/>
      <c r="J41" s="346"/>
      <c r="K41" s="346"/>
      <c r="L41" s="346"/>
      <c r="M41" s="92"/>
    </row>
    <row r="42" spans="1:20" ht="14.25" customHeight="1">
      <c r="A42" s="92"/>
      <c r="B42" s="338" t="s">
        <v>159</v>
      </c>
      <c r="C42" s="348">
        <v>4134</v>
      </c>
      <c r="D42" s="346">
        <v>734</v>
      </c>
      <c r="E42" s="346">
        <v>3270</v>
      </c>
      <c r="F42" s="346">
        <v>534</v>
      </c>
      <c r="G42" s="346">
        <v>138</v>
      </c>
      <c r="H42" s="346">
        <v>185</v>
      </c>
      <c r="I42" s="346">
        <v>1056</v>
      </c>
      <c r="J42" s="346">
        <v>753</v>
      </c>
      <c r="K42" s="346">
        <v>1270</v>
      </c>
      <c r="L42" s="346">
        <v>198</v>
      </c>
      <c r="M42" s="92"/>
    </row>
    <row r="43" spans="1:20" ht="14.25" customHeight="1">
      <c r="A43" s="92"/>
      <c r="B43" s="338" t="s">
        <v>151</v>
      </c>
      <c r="C43" s="348">
        <v>4309</v>
      </c>
      <c r="D43" s="346">
        <v>839</v>
      </c>
      <c r="E43" s="346">
        <v>3339</v>
      </c>
      <c r="F43" s="346">
        <v>635</v>
      </c>
      <c r="G43" s="346">
        <v>112</v>
      </c>
      <c r="H43" s="346">
        <v>193</v>
      </c>
      <c r="I43" s="346">
        <v>1083</v>
      </c>
      <c r="J43" s="346">
        <v>744</v>
      </c>
      <c r="K43" s="346">
        <v>1319</v>
      </c>
      <c r="L43" s="346">
        <v>223</v>
      </c>
      <c r="M43" s="92"/>
    </row>
    <row r="44" spans="1:20" ht="14.25" customHeight="1">
      <c r="A44" s="92"/>
      <c r="B44" s="339" t="s">
        <v>152</v>
      </c>
      <c r="C44" s="348">
        <v>4561</v>
      </c>
      <c r="D44" s="346">
        <v>915</v>
      </c>
      <c r="E44" s="346">
        <v>3492</v>
      </c>
      <c r="F44" s="346">
        <v>624</v>
      </c>
      <c r="G44" s="346">
        <v>127</v>
      </c>
      <c r="H44" s="346">
        <v>183</v>
      </c>
      <c r="I44" s="346">
        <v>1220</v>
      </c>
      <c r="J44" s="346">
        <v>859</v>
      </c>
      <c r="K44" s="346">
        <v>1333</v>
      </c>
      <c r="L44" s="346">
        <v>215</v>
      </c>
      <c r="M44" s="92"/>
    </row>
    <row r="45" spans="1:20" ht="14.25" customHeight="1">
      <c r="A45" s="92"/>
      <c r="B45" s="339" t="s">
        <v>153</v>
      </c>
      <c r="C45" s="348">
        <v>4471</v>
      </c>
      <c r="D45" s="346">
        <v>797</v>
      </c>
      <c r="E45" s="346">
        <v>3474</v>
      </c>
      <c r="F45" s="346">
        <v>605</v>
      </c>
      <c r="G45" s="346">
        <v>133</v>
      </c>
      <c r="H45" s="346">
        <v>169</v>
      </c>
      <c r="I45" s="346">
        <v>1033</v>
      </c>
      <c r="J45" s="346">
        <v>838</v>
      </c>
      <c r="K45" s="346">
        <v>1481</v>
      </c>
      <c r="L45" s="346">
        <v>212</v>
      </c>
      <c r="M45" s="92"/>
      <c r="T45" s="336"/>
    </row>
    <row r="46" spans="1:20" ht="6" customHeight="1">
      <c r="A46" s="92"/>
      <c r="B46" s="339"/>
      <c r="C46" s="348"/>
      <c r="D46" s="346"/>
      <c r="E46" s="346"/>
      <c r="F46" s="346"/>
      <c r="G46" s="346"/>
      <c r="H46" s="346"/>
      <c r="I46" s="346"/>
      <c r="J46" s="346"/>
      <c r="K46" s="346"/>
      <c r="L46" s="346"/>
      <c r="M46" s="92"/>
      <c r="T46" s="336"/>
    </row>
    <row r="47" spans="1:20" ht="14.25" customHeight="1">
      <c r="A47" s="92"/>
      <c r="B47" s="339" t="s">
        <v>160</v>
      </c>
      <c r="C47" s="348">
        <v>4669</v>
      </c>
      <c r="D47" s="346">
        <v>923</v>
      </c>
      <c r="E47" s="346">
        <v>3539</v>
      </c>
      <c r="F47" s="346">
        <v>601</v>
      </c>
      <c r="G47" s="346">
        <v>108</v>
      </c>
      <c r="H47" s="346">
        <v>151</v>
      </c>
      <c r="I47" s="346">
        <v>1172</v>
      </c>
      <c r="J47" s="346">
        <v>878</v>
      </c>
      <c r="K47" s="346">
        <v>1593</v>
      </c>
      <c r="L47" s="346">
        <v>166</v>
      </c>
      <c r="M47" s="92"/>
      <c r="S47" s="336"/>
      <c r="T47" s="336"/>
    </row>
    <row r="48" spans="1:20" ht="14.25" customHeight="1">
      <c r="A48" s="92"/>
      <c r="B48" s="339" t="s">
        <v>161</v>
      </c>
      <c r="C48" s="348">
        <v>4963</v>
      </c>
      <c r="D48" s="346">
        <v>1017</v>
      </c>
      <c r="E48" s="346">
        <v>3746</v>
      </c>
      <c r="F48" s="346">
        <v>684</v>
      </c>
      <c r="G48" s="346">
        <v>114</v>
      </c>
      <c r="H48" s="346">
        <v>188</v>
      </c>
      <c r="I48" s="346">
        <v>1150</v>
      </c>
      <c r="J48" s="346">
        <v>897</v>
      </c>
      <c r="K48" s="346">
        <v>1693</v>
      </c>
      <c r="L48" s="346">
        <v>237</v>
      </c>
      <c r="M48" s="92"/>
      <c r="S48" s="336"/>
      <c r="T48" s="336"/>
    </row>
    <row r="49" spans="1:20" ht="14.25" customHeight="1">
      <c r="A49" s="92"/>
      <c r="B49" s="339" t="s">
        <v>162</v>
      </c>
      <c r="C49" s="348">
        <v>4982</v>
      </c>
      <c r="D49" s="346">
        <v>898</v>
      </c>
      <c r="E49" s="346">
        <v>3870</v>
      </c>
      <c r="F49" s="346">
        <v>597</v>
      </c>
      <c r="G49" s="346">
        <v>103</v>
      </c>
      <c r="H49" s="346">
        <v>176</v>
      </c>
      <c r="I49" s="346">
        <v>1144</v>
      </c>
      <c r="J49" s="346">
        <v>1003</v>
      </c>
      <c r="K49" s="346">
        <v>1756</v>
      </c>
      <c r="L49" s="346">
        <v>203</v>
      </c>
      <c r="M49" s="92"/>
      <c r="S49" s="336"/>
      <c r="T49" s="336"/>
    </row>
    <row r="50" spans="1:20" ht="14.25" customHeight="1">
      <c r="A50" s="92"/>
      <c r="B50" s="340" t="s">
        <v>163</v>
      </c>
      <c r="C50" s="348">
        <v>4688</v>
      </c>
      <c r="D50" s="346">
        <v>987</v>
      </c>
      <c r="E50" s="346">
        <v>3504</v>
      </c>
      <c r="F50" s="346">
        <v>653</v>
      </c>
      <c r="G50" s="346">
        <v>107</v>
      </c>
      <c r="H50" s="346">
        <v>171</v>
      </c>
      <c r="I50" s="346">
        <v>1052</v>
      </c>
      <c r="J50" s="346">
        <v>889</v>
      </c>
      <c r="K50" s="346">
        <v>1621</v>
      </c>
      <c r="L50" s="346">
        <v>195</v>
      </c>
      <c r="M50" s="92"/>
      <c r="S50" s="336"/>
      <c r="T50" s="336"/>
    </row>
    <row r="51" spans="1:20" ht="6" customHeight="1">
      <c r="A51" s="92"/>
      <c r="B51" s="340"/>
      <c r="C51" s="348"/>
      <c r="D51" s="346"/>
      <c r="E51" s="346"/>
      <c r="F51" s="346"/>
      <c r="G51" s="346"/>
      <c r="H51" s="346"/>
      <c r="I51" s="346"/>
      <c r="J51" s="346"/>
      <c r="K51" s="346"/>
      <c r="L51" s="346"/>
      <c r="M51" s="92"/>
      <c r="S51" s="336"/>
      <c r="T51" s="336"/>
    </row>
    <row r="52" spans="1:20" ht="14.25">
      <c r="A52" s="92"/>
      <c r="B52" s="339" t="s">
        <v>174</v>
      </c>
      <c r="C52" s="348">
        <v>5244</v>
      </c>
      <c r="D52" s="346">
        <v>1129</v>
      </c>
      <c r="E52" s="346">
        <v>3901</v>
      </c>
      <c r="F52" s="346">
        <v>607</v>
      </c>
      <c r="G52" s="346">
        <v>106</v>
      </c>
      <c r="H52" s="346">
        <v>185</v>
      </c>
      <c r="I52" s="346">
        <v>1272</v>
      </c>
      <c r="J52" s="346">
        <v>1020</v>
      </c>
      <c r="K52" s="346">
        <v>1822</v>
      </c>
      <c r="L52" s="346">
        <v>232</v>
      </c>
      <c r="M52" s="92"/>
      <c r="S52" s="336"/>
      <c r="T52" s="336"/>
    </row>
    <row r="53" spans="1:20" ht="14.25">
      <c r="A53" s="92"/>
      <c r="B53" s="339" t="s">
        <v>180</v>
      </c>
      <c r="C53" s="348">
        <v>5295</v>
      </c>
      <c r="D53" s="346">
        <v>1157</v>
      </c>
      <c r="E53" s="346">
        <v>3884</v>
      </c>
      <c r="F53" s="346">
        <v>667</v>
      </c>
      <c r="G53" s="346">
        <v>65</v>
      </c>
      <c r="H53" s="346">
        <v>182</v>
      </c>
      <c r="I53" s="346">
        <v>1221</v>
      </c>
      <c r="J53" s="346">
        <v>975</v>
      </c>
      <c r="K53" s="346">
        <v>1944</v>
      </c>
      <c r="L53" s="346">
        <v>241</v>
      </c>
      <c r="M53" s="92"/>
      <c r="S53" s="336"/>
      <c r="T53" s="336"/>
    </row>
    <row r="54" spans="1:20" ht="14.25">
      <c r="A54" s="92"/>
      <c r="B54" s="339" t="s">
        <v>181</v>
      </c>
      <c r="C54" s="348">
        <v>5390</v>
      </c>
      <c r="D54" s="346">
        <v>1046</v>
      </c>
      <c r="E54" s="346">
        <v>4074</v>
      </c>
      <c r="F54" s="346">
        <v>547</v>
      </c>
      <c r="G54" s="346">
        <v>87</v>
      </c>
      <c r="H54" s="346">
        <v>174</v>
      </c>
      <c r="I54" s="346">
        <v>1231</v>
      </c>
      <c r="J54" s="346">
        <v>1066</v>
      </c>
      <c r="K54" s="346">
        <v>2062</v>
      </c>
      <c r="L54" s="346">
        <v>223</v>
      </c>
      <c r="M54" s="92"/>
      <c r="S54" s="336"/>
      <c r="T54" s="336"/>
    </row>
    <row r="55" spans="1:20" ht="13.9" customHeight="1">
      <c r="A55" s="92"/>
      <c r="B55" s="339" t="s">
        <v>214</v>
      </c>
      <c r="C55" s="348">
        <v>5212</v>
      </c>
      <c r="D55" s="346">
        <v>1015</v>
      </c>
      <c r="E55" s="346">
        <v>3920</v>
      </c>
      <c r="F55" s="346">
        <v>611</v>
      </c>
      <c r="G55" s="346">
        <v>76</v>
      </c>
      <c r="H55" s="346">
        <v>188</v>
      </c>
      <c r="I55" s="346">
        <v>1164</v>
      </c>
      <c r="J55" s="346">
        <v>993</v>
      </c>
      <c r="K55" s="346">
        <v>1972</v>
      </c>
      <c r="L55" s="346">
        <v>208</v>
      </c>
      <c r="M55" s="92"/>
      <c r="S55" s="336"/>
      <c r="T55" s="336"/>
    </row>
    <row r="56" spans="1:20" ht="6" customHeight="1">
      <c r="A56" s="92"/>
      <c r="B56" s="339"/>
      <c r="C56" s="348"/>
      <c r="D56" s="346"/>
      <c r="E56" s="346"/>
      <c r="F56" s="346"/>
      <c r="G56" s="346"/>
      <c r="H56" s="346"/>
      <c r="I56" s="346"/>
      <c r="J56" s="346"/>
      <c r="K56" s="346"/>
      <c r="L56" s="346"/>
      <c r="M56" s="92"/>
      <c r="S56" s="336"/>
      <c r="T56" s="336"/>
    </row>
    <row r="57" spans="1:20" ht="14.45" customHeight="1">
      <c r="A57" s="92"/>
      <c r="B57" s="339" t="s">
        <v>221</v>
      </c>
      <c r="C57" s="348">
        <v>5303</v>
      </c>
      <c r="D57" s="346">
        <v>1118</v>
      </c>
      <c r="E57" s="346">
        <v>3936</v>
      </c>
      <c r="F57" s="346">
        <v>633</v>
      </c>
      <c r="G57" s="346">
        <v>88</v>
      </c>
      <c r="H57" s="346">
        <v>159</v>
      </c>
      <c r="I57" s="346">
        <v>1215</v>
      </c>
      <c r="J57" s="346">
        <v>901</v>
      </c>
      <c r="K57" s="346">
        <v>2054</v>
      </c>
      <c r="L57" s="346">
        <v>253</v>
      </c>
      <c r="M57" s="92"/>
      <c r="S57" s="336"/>
      <c r="T57" s="336"/>
    </row>
    <row r="58" spans="1:20" ht="14.25">
      <c r="A58" s="92"/>
      <c r="B58" s="341" t="s">
        <v>232</v>
      </c>
      <c r="C58" s="348">
        <v>5442</v>
      </c>
      <c r="D58" s="346">
        <v>1164</v>
      </c>
      <c r="E58" s="346">
        <v>4055</v>
      </c>
      <c r="F58" s="346">
        <v>654</v>
      </c>
      <c r="G58" s="346">
        <v>84</v>
      </c>
      <c r="H58" s="346">
        <v>180</v>
      </c>
      <c r="I58" s="346">
        <v>1376</v>
      </c>
      <c r="J58" s="346">
        <v>930</v>
      </c>
      <c r="K58" s="346">
        <v>1972</v>
      </c>
      <c r="L58" s="346">
        <v>246</v>
      </c>
      <c r="M58" s="92"/>
      <c r="N58" s="335"/>
      <c r="S58" s="336"/>
      <c r="T58" s="336"/>
    </row>
    <row r="59" spans="1:20" ht="14.25">
      <c r="A59" s="92"/>
      <c r="B59" s="339" t="s">
        <v>233</v>
      </c>
      <c r="C59" s="348">
        <v>5652</v>
      </c>
      <c r="D59" s="346">
        <v>1057</v>
      </c>
      <c r="E59" s="346">
        <v>4358</v>
      </c>
      <c r="F59" s="346">
        <v>601</v>
      </c>
      <c r="G59" s="346">
        <v>71</v>
      </c>
      <c r="H59" s="346">
        <v>118</v>
      </c>
      <c r="I59" s="346">
        <v>1313</v>
      </c>
      <c r="J59" s="346">
        <v>1087</v>
      </c>
      <c r="K59" s="346">
        <v>2181</v>
      </c>
      <c r="L59" s="346">
        <v>281</v>
      </c>
      <c r="M59" s="92"/>
      <c r="S59" s="336"/>
      <c r="T59" s="336"/>
    </row>
    <row r="60" spans="1:20" ht="14.25">
      <c r="A60" s="92"/>
      <c r="B60" s="339" t="s">
        <v>234</v>
      </c>
      <c r="C60" s="348">
        <v>5251</v>
      </c>
      <c r="D60" s="346">
        <v>969</v>
      </c>
      <c r="E60" s="346">
        <v>4055</v>
      </c>
      <c r="F60" s="346">
        <v>561</v>
      </c>
      <c r="G60" s="346">
        <v>50</v>
      </c>
      <c r="H60" s="346">
        <v>111</v>
      </c>
      <c r="I60" s="346">
        <v>1212</v>
      </c>
      <c r="J60" s="346">
        <v>988</v>
      </c>
      <c r="K60" s="346">
        <v>2064</v>
      </c>
      <c r="L60" s="346">
        <v>265</v>
      </c>
      <c r="M60" s="92"/>
      <c r="S60" s="336"/>
      <c r="T60" s="336"/>
    </row>
    <row r="61" spans="1:20" ht="6" customHeight="1">
      <c r="A61" s="92"/>
      <c r="B61" s="339"/>
      <c r="C61" s="348"/>
      <c r="D61" s="346"/>
      <c r="E61" s="346"/>
      <c r="F61" s="346"/>
      <c r="G61" s="346"/>
      <c r="H61" s="346"/>
      <c r="I61" s="346"/>
      <c r="J61" s="346"/>
      <c r="K61" s="346"/>
      <c r="L61" s="346"/>
      <c r="M61" s="92"/>
      <c r="S61" s="336"/>
      <c r="T61" s="336"/>
    </row>
    <row r="62" spans="1:20" ht="14.25" customHeight="1">
      <c r="A62" s="92"/>
      <c r="B62" s="339" t="s">
        <v>235</v>
      </c>
      <c r="C62" s="348">
        <v>5823</v>
      </c>
      <c r="D62" s="346">
        <v>1160</v>
      </c>
      <c r="E62" s="346">
        <v>4451</v>
      </c>
      <c r="F62" s="346">
        <v>678</v>
      </c>
      <c r="G62" s="346">
        <v>66</v>
      </c>
      <c r="H62" s="346">
        <v>112</v>
      </c>
      <c r="I62" s="346">
        <v>1286</v>
      </c>
      <c r="J62" s="346">
        <v>1144</v>
      </c>
      <c r="K62" s="346">
        <v>2295</v>
      </c>
      <c r="L62" s="346">
        <v>242</v>
      </c>
      <c r="M62" s="92"/>
      <c r="S62" s="336"/>
      <c r="T62" s="336"/>
    </row>
    <row r="63" spans="1:20" ht="14.25" customHeight="1">
      <c r="A63" s="92"/>
      <c r="B63" s="342" t="s">
        <v>290</v>
      </c>
      <c r="C63" s="348">
        <v>5728</v>
      </c>
      <c r="D63" s="346">
        <v>1229</v>
      </c>
      <c r="E63" s="346">
        <v>4259</v>
      </c>
      <c r="F63" s="346">
        <v>751</v>
      </c>
      <c r="G63" s="346">
        <v>64</v>
      </c>
      <c r="H63" s="346">
        <v>117</v>
      </c>
      <c r="I63" s="346">
        <v>1351</v>
      </c>
      <c r="J63" s="346">
        <v>1051</v>
      </c>
      <c r="K63" s="346">
        <v>2124</v>
      </c>
      <c r="L63" s="346">
        <v>270</v>
      </c>
      <c r="M63" s="92"/>
      <c r="S63" s="336"/>
    </row>
    <row r="64" spans="1:20" ht="14.25" customHeight="1">
      <c r="A64" s="92"/>
      <c r="B64" s="342" t="s">
        <v>287</v>
      </c>
      <c r="C64" s="348">
        <v>5671</v>
      </c>
      <c r="D64" s="346">
        <v>1097</v>
      </c>
      <c r="E64" s="346">
        <v>4315</v>
      </c>
      <c r="F64" s="346">
        <v>672</v>
      </c>
      <c r="G64" s="346">
        <v>73</v>
      </c>
      <c r="H64" s="346">
        <v>117</v>
      </c>
      <c r="I64" s="346">
        <v>1247</v>
      </c>
      <c r="J64" s="346">
        <v>1166</v>
      </c>
      <c r="K64" s="346">
        <v>2144</v>
      </c>
      <c r="L64" s="346">
        <v>252</v>
      </c>
      <c r="M64" s="92"/>
      <c r="S64" s="336"/>
    </row>
    <row r="65" spans="1:19" ht="14.25" customHeight="1">
      <c r="A65" s="92"/>
      <c r="B65" s="342" t="s">
        <v>289</v>
      </c>
      <c r="C65" s="348">
        <v>5202</v>
      </c>
      <c r="D65" s="346">
        <v>956</v>
      </c>
      <c r="E65" s="346">
        <v>4037</v>
      </c>
      <c r="F65" s="346">
        <v>578</v>
      </c>
      <c r="G65" s="346">
        <v>70</v>
      </c>
      <c r="H65" s="346">
        <v>114</v>
      </c>
      <c r="I65" s="346">
        <v>1243</v>
      </c>
      <c r="J65" s="346">
        <v>1055</v>
      </c>
      <c r="K65" s="346">
        <v>1932</v>
      </c>
      <c r="L65" s="346">
        <v>210</v>
      </c>
      <c r="M65" s="92"/>
      <c r="S65" s="336"/>
    </row>
    <row r="66" spans="1:19" ht="6" customHeight="1">
      <c r="A66" s="92"/>
      <c r="B66" s="342"/>
      <c r="C66" s="348"/>
      <c r="D66" s="346"/>
      <c r="E66" s="346"/>
      <c r="F66" s="346"/>
      <c r="G66" s="346"/>
      <c r="H66" s="346"/>
      <c r="I66" s="346"/>
      <c r="J66" s="346"/>
      <c r="K66" s="346"/>
      <c r="L66" s="346"/>
      <c r="M66" s="92"/>
      <c r="S66" s="336"/>
    </row>
    <row r="67" spans="1:19" ht="14.25" customHeight="1">
      <c r="A67" s="92"/>
      <c r="B67" s="342" t="s">
        <v>288</v>
      </c>
      <c r="C67" s="348">
        <v>4914</v>
      </c>
      <c r="D67" s="346">
        <v>993</v>
      </c>
      <c r="E67" s="346">
        <v>3706</v>
      </c>
      <c r="F67" s="346">
        <v>635</v>
      </c>
      <c r="G67" s="346">
        <v>64</v>
      </c>
      <c r="H67" s="346">
        <v>98</v>
      </c>
      <c r="I67" s="346">
        <v>1118</v>
      </c>
      <c r="J67" s="346">
        <v>1068</v>
      </c>
      <c r="K67" s="346">
        <v>1717</v>
      </c>
      <c r="L67" s="346">
        <v>214</v>
      </c>
      <c r="M67" s="92"/>
      <c r="S67" s="336"/>
    </row>
    <row r="68" spans="1:19" ht="14.25" customHeight="1">
      <c r="A68" s="92"/>
      <c r="B68" s="343" t="s">
        <v>283</v>
      </c>
      <c r="C68" s="348">
        <v>2766</v>
      </c>
      <c r="D68" s="346">
        <v>522</v>
      </c>
      <c r="E68" s="346">
        <v>2122</v>
      </c>
      <c r="F68" s="346">
        <v>618</v>
      </c>
      <c r="G68" s="346">
        <v>19</v>
      </c>
      <c r="H68" s="346">
        <v>24</v>
      </c>
      <c r="I68" s="346">
        <v>387</v>
      </c>
      <c r="J68" s="346">
        <v>419</v>
      </c>
      <c r="K68" s="346">
        <v>1167</v>
      </c>
      <c r="L68" s="346">
        <v>132</v>
      </c>
      <c r="M68" s="92"/>
      <c r="Q68" s="332"/>
      <c r="S68" s="336"/>
    </row>
    <row r="69" spans="1:19" ht="14.25" customHeight="1">
      <c r="A69" s="92"/>
      <c r="B69" s="344" t="s">
        <v>284</v>
      </c>
      <c r="C69" s="348">
        <v>5390</v>
      </c>
      <c r="D69" s="346">
        <v>976</v>
      </c>
      <c r="E69" s="346">
        <v>4198</v>
      </c>
      <c r="F69" s="346">
        <v>602</v>
      </c>
      <c r="G69" s="346">
        <v>78</v>
      </c>
      <c r="H69" s="346">
        <v>122</v>
      </c>
      <c r="I69" s="346">
        <v>1449</v>
      </c>
      <c r="J69" s="346">
        <v>1236</v>
      </c>
      <c r="K69" s="346">
        <v>1664</v>
      </c>
      <c r="L69" s="346">
        <v>239</v>
      </c>
      <c r="M69" s="92"/>
      <c r="S69" s="336"/>
    </row>
    <row r="70" spans="1:19" ht="14.25" customHeight="1">
      <c r="A70" s="92"/>
      <c r="B70" s="344" t="s">
        <v>285</v>
      </c>
      <c r="C70" s="348">
        <v>5405</v>
      </c>
      <c r="D70" s="346">
        <v>985</v>
      </c>
      <c r="E70" s="346">
        <v>4226</v>
      </c>
      <c r="F70" s="346">
        <v>601</v>
      </c>
      <c r="G70" s="346">
        <v>87</v>
      </c>
      <c r="H70" s="346">
        <v>128</v>
      </c>
      <c r="I70" s="346">
        <v>1395</v>
      </c>
      <c r="J70" s="346">
        <v>1367</v>
      </c>
      <c r="K70" s="346">
        <v>1509</v>
      </c>
      <c r="L70" s="346">
        <v>318</v>
      </c>
      <c r="M70" s="92"/>
      <c r="S70" s="336"/>
    </row>
    <row r="71" spans="1:19" ht="6" customHeight="1">
      <c r="A71" s="92"/>
      <c r="B71" s="344"/>
      <c r="C71" s="348"/>
      <c r="D71" s="346"/>
      <c r="E71" s="346"/>
      <c r="F71" s="346"/>
      <c r="G71" s="346"/>
      <c r="H71" s="346"/>
      <c r="I71" s="346"/>
      <c r="J71" s="346"/>
      <c r="K71" s="346"/>
      <c r="L71" s="346"/>
      <c r="M71" s="92"/>
      <c r="S71" s="336"/>
    </row>
    <row r="72" spans="1:19" ht="14.25" customHeight="1">
      <c r="A72" s="92"/>
      <c r="B72" s="344" t="s">
        <v>286</v>
      </c>
      <c r="C72" s="349">
        <v>5038</v>
      </c>
      <c r="D72" s="347">
        <v>959</v>
      </c>
      <c r="E72" s="347">
        <v>4077</v>
      </c>
      <c r="F72" s="347">
        <v>592</v>
      </c>
      <c r="G72" s="347">
        <v>88</v>
      </c>
      <c r="H72" s="347">
        <v>137</v>
      </c>
      <c r="I72" s="347">
        <v>1255</v>
      </c>
      <c r="J72" s="347">
        <v>1207</v>
      </c>
      <c r="K72" s="347">
        <v>1534</v>
      </c>
      <c r="L72" s="347">
        <v>225</v>
      </c>
      <c r="M72" s="92"/>
      <c r="N72" s="336"/>
      <c r="S72" s="336"/>
    </row>
    <row r="73" spans="1:19" ht="14.25" customHeight="1">
      <c r="A73" s="92"/>
      <c r="B73" s="344" t="s">
        <v>316</v>
      </c>
      <c r="C73" s="349">
        <v>4989</v>
      </c>
      <c r="D73" s="347">
        <v>901</v>
      </c>
      <c r="E73" s="347">
        <v>4088</v>
      </c>
      <c r="F73" s="347">
        <v>600</v>
      </c>
      <c r="G73" s="347">
        <v>79</v>
      </c>
      <c r="H73" s="347">
        <v>105</v>
      </c>
      <c r="I73" s="347">
        <v>1245</v>
      </c>
      <c r="J73" s="347">
        <v>1272</v>
      </c>
      <c r="K73" s="347">
        <v>1458</v>
      </c>
      <c r="L73" s="347">
        <v>230</v>
      </c>
      <c r="M73" s="92"/>
      <c r="N73" s="336"/>
      <c r="S73" s="336"/>
    </row>
    <row r="74" spans="1:19" ht="14.25" customHeight="1">
      <c r="A74" s="92"/>
      <c r="B74" s="344" t="s">
        <v>317</v>
      </c>
      <c r="C74" s="349">
        <v>4844</v>
      </c>
      <c r="D74" s="347">
        <v>875</v>
      </c>
      <c r="E74" s="347">
        <v>3968</v>
      </c>
      <c r="F74" s="347">
        <v>609</v>
      </c>
      <c r="G74" s="347">
        <v>54</v>
      </c>
      <c r="H74" s="347">
        <v>86</v>
      </c>
      <c r="I74" s="347">
        <v>1198</v>
      </c>
      <c r="J74" s="347">
        <v>1257</v>
      </c>
      <c r="K74" s="347">
        <v>1410</v>
      </c>
      <c r="L74" s="347">
        <v>230</v>
      </c>
      <c r="M74" s="92"/>
      <c r="N74" s="336"/>
      <c r="S74" s="336"/>
    </row>
    <row r="75" spans="1:19" ht="14.25" customHeight="1">
      <c r="A75" s="92"/>
      <c r="B75" s="344" t="s">
        <v>318</v>
      </c>
      <c r="C75" s="349">
        <v>4741</v>
      </c>
      <c r="D75" s="347">
        <v>804</v>
      </c>
      <c r="E75" s="347">
        <v>3936</v>
      </c>
      <c r="F75" s="347">
        <v>565</v>
      </c>
      <c r="G75" s="347">
        <v>55</v>
      </c>
      <c r="H75" s="347">
        <v>107</v>
      </c>
      <c r="I75" s="347">
        <v>1103</v>
      </c>
      <c r="J75" s="347">
        <v>1103</v>
      </c>
      <c r="K75" s="347">
        <v>1536</v>
      </c>
      <c r="L75" s="347">
        <v>272</v>
      </c>
      <c r="M75" s="92"/>
      <c r="N75" s="336"/>
      <c r="S75" s="336"/>
    </row>
    <row r="76" spans="1:19" ht="6" customHeight="1">
      <c r="A76" s="92"/>
      <c r="B76" s="344"/>
      <c r="C76" s="349"/>
      <c r="D76" s="347"/>
      <c r="E76" s="347"/>
      <c r="F76" s="347"/>
      <c r="G76" s="347"/>
      <c r="H76" s="347"/>
      <c r="I76" s="347"/>
      <c r="J76" s="347"/>
      <c r="K76" s="347"/>
      <c r="L76" s="347"/>
      <c r="M76" s="92"/>
      <c r="N76" s="336"/>
      <c r="S76" s="336"/>
    </row>
    <row r="77" spans="1:19" ht="14.25" customHeight="1">
      <c r="A77" s="92"/>
      <c r="B77" s="344" t="s">
        <v>319</v>
      </c>
      <c r="C77" s="349">
        <v>4981</v>
      </c>
      <c r="D77" s="347">
        <v>910</v>
      </c>
      <c r="E77" s="347">
        <v>4068</v>
      </c>
      <c r="F77" s="347">
        <v>599</v>
      </c>
      <c r="G77" s="347">
        <v>62</v>
      </c>
      <c r="H77" s="347">
        <v>93</v>
      </c>
      <c r="I77" s="347">
        <v>1114</v>
      </c>
      <c r="J77" s="347">
        <v>1281</v>
      </c>
      <c r="K77" s="347">
        <v>1411</v>
      </c>
      <c r="L77" s="347">
        <v>421</v>
      </c>
      <c r="M77" s="92"/>
      <c r="N77" s="336"/>
      <c r="S77" s="336"/>
    </row>
    <row r="78" spans="1:19" ht="6" customHeight="1">
      <c r="A78" s="92"/>
      <c r="B78" s="83"/>
      <c r="C78" s="314"/>
      <c r="D78" s="319"/>
      <c r="E78" s="351"/>
      <c r="F78" s="314"/>
      <c r="G78" s="314"/>
      <c r="H78" s="314"/>
      <c r="I78" s="314"/>
      <c r="J78" s="314"/>
      <c r="K78" s="314"/>
      <c r="L78" s="314"/>
      <c r="M78" s="92"/>
      <c r="Q78" s="331"/>
      <c r="R78" s="331"/>
      <c r="S78" s="336"/>
    </row>
    <row r="79" spans="1:19" ht="6" customHeight="1">
      <c r="A79" s="92"/>
      <c r="B79" s="75"/>
      <c r="C79" s="440"/>
      <c r="D79" s="325"/>
      <c r="E79" s="441"/>
      <c r="F79" s="440"/>
      <c r="G79" s="440"/>
      <c r="H79" s="440"/>
      <c r="I79" s="440"/>
      <c r="J79" s="440"/>
      <c r="K79" s="440"/>
      <c r="L79" s="440"/>
      <c r="M79" s="92"/>
      <c r="Q79" s="331"/>
      <c r="R79" s="331"/>
      <c r="S79" s="336"/>
    </row>
    <row r="80" spans="1:19" ht="14.25">
      <c r="A80" s="92"/>
      <c r="B80" s="333" t="s">
        <v>219</v>
      </c>
      <c r="C80" s="92"/>
      <c r="D80" s="92"/>
      <c r="E80" s="92"/>
      <c r="F80" s="92"/>
      <c r="G80" s="92"/>
      <c r="H80" s="92"/>
      <c r="I80" s="92"/>
      <c r="J80" s="92"/>
      <c r="K80" s="92"/>
      <c r="L80" s="92"/>
      <c r="M80" s="92"/>
      <c r="Q80" s="331"/>
      <c r="R80" s="331"/>
      <c r="S80" s="336"/>
    </row>
    <row r="81" spans="1:21" ht="14.25">
      <c r="A81" s="92"/>
      <c r="B81" s="333" t="s">
        <v>292</v>
      </c>
      <c r="C81" s="92"/>
      <c r="D81" s="92"/>
      <c r="E81" s="92"/>
      <c r="F81" s="92"/>
      <c r="G81" s="92"/>
      <c r="H81" s="92"/>
      <c r="I81" s="92"/>
      <c r="J81" s="92"/>
      <c r="K81" s="92"/>
      <c r="L81" s="92"/>
      <c r="M81" s="92"/>
      <c r="Q81" s="345"/>
      <c r="R81" s="345"/>
      <c r="S81" s="336"/>
    </row>
    <row r="82" spans="1:21" ht="14.25">
      <c r="A82" s="92"/>
      <c r="B82" s="333" t="s">
        <v>293</v>
      </c>
      <c r="C82" s="92"/>
      <c r="D82" s="92"/>
      <c r="E82" s="92"/>
      <c r="F82" s="92"/>
      <c r="G82" s="92"/>
      <c r="H82" s="92"/>
      <c r="I82" s="92"/>
      <c r="J82" s="92"/>
      <c r="K82" s="92"/>
      <c r="L82" s="92"/>
      <c r="M82" s="92"/>
      <c r="Q82" s="345"/>
      <c r="R82" s="345"/>
      <c r="S82" s="336"/>
    </row>
    <row r="83" spans="1:21" ht="28.15" customHeight="1">
      <c r="A83" s="92"/>
      <c r="B83" s="768" t="s">
        <v>294</v>
      </c>
      <c r="C83" s="768"/>
      <c r="D83" s="768"/>
      <c r="E83" s="768"/>
      <c r="F83" s="768"/>
      <c r="G83" s="768"/>
      <c r="H83" s="768"/>
      <c r="I83" s="768"/>
      <c r="J83" s="768"/>
      <c r="K83" s="768"/>
      <c r="L83" s="768"/>
      <c r="M83" s="92"/>
    </row>
    <row r="84" spans="1:21" ht="27" customHeight="1">
      <c r="A84" s="92"/>
      <c r="B84" s="768" t="s">
        <v>296</v>
      </c>
      <c r="C84" s="768"/>
      <c r="D84" s="768"/>
      <c r="E84" s="768"/>
      <c r="F84" s="768"/>
      <c r="G84" s="768"/>
      <c r="H84" s="768"/>
      <c r="I84" s="768"/>
      <c r="J84" s="768"/>
      <c r="K84" s="768"/>
      <c r="L84" s="768"/>
      <c r="M84" s="92"/>
      <c r="O84" s="129"/>
    </row>
    <row r="85" spans="1:21" ht="16.149999999999999" customHeight="1">
      <c r="A85" s="92"/>
      <c r="B85" s="768" t="s">
        <v>298</v>
      </c>
      <c r="C85" s="768"/>
      <c r="D85" s="768"/>
      <c r="E85" s="768"/>
      <c r="F85" s="768"/>
      <c r="G85" s="768"/>
      <c r="H85" s="768"/>
      <c r="I85" s="768"/>
      <c r="J85" s="768"/>
      <c r="K85" s="768"/>
      <c r="L85" s="768"/>
      <c r="M85" s="92"/>
      <c r="O85" s="129"/>
    </row>
    <row r="86" spans="1:21" ht="28.15" customHeight="1">
      <c r="A86" s="92"/>
      <c r="B86" s="768" t="s">
        <v>297</v>
      </c>
      <c r="C86" s="768"/>
      <c r="D86" s="768"/>
      <c r="E86" s="768"/>
      <c r="F86" s="768"/>
      <c r="G86" s="768"/>
      <c r="H86" s="768"/>
      <c r="I86" s="768"/>
      <c r="J86" s="768"/>
      <c r="K86" s="768"/>
      <c r="L86" s="768"/>
      <c r="M86" s="92"/>
      <c r="N86" s="130"/>
      <c r="O86" s="131"/>
      <c r="Q86" s="130"/>
      <c r="R86" s="130"/>
      <c r="S86" s="130"/>
      <c r="U86" s="129"/>
    </row>
    <row r="87" spans="1:21" ht="14.25">
      <c r="A87" s="92"/>
      <c r="B87" s="333" t="s">
        <v>244</v>
      </c>
      <c r="C87" s="92"/>
      <c r="D87" s="92"/>
      <c r="E87" s="92"/>
      <c r="F87" s="92"/>
      <c r="G87" s="92"/>
      <c r="H87" s="92"/>
      <c r="I87" s="92"/>
      <c r="J87" s="92"/>
      <c r="K87" s="92"/>
      <c r="L87" s="92"/>
      <c r="M87" s="92"/>
    </row>
    <row r="88" spans="1:21" ht="14.25">
      <c r="A88" s="295"/>
      <c r="B88" s="394" t="s">
        <v>302</v>
      </c>
      <c r="C88" s="412"/>
      <c r="D88" s="295"/>
      <c r="E88" s="295"/>
      <c r="F88" s="295"/>
      <c r="G88" s="295"/>
      <c r="H88" s="295"/>
      <c r="I88" s="295"/>
      <c r="J88" s="295"/>
      <c r="K88" s="295"/>
      <c r="L88" s="295"/>
      <c r="M88" s="92"/>
    </row>
    <row r="89" spans="1:21">
      <c r="A89" s="92"/>
      <c r="B89" s="420"/>
      <c r="C89" s="420"/>
      <c r="D89" s="92"/>
      <c r="E89" s="92"/>
      <c r="F89" s="92"/>
      <c r="G89" s="92"/>
      <c r="H89" s="92"/>
      <c r="I89" s="92"/>
      <c r="J89" s="92"/>
      <c r="K89" s="92"/>
      <c r="L89" s="92"/>
      <c r="M89" s="92"/>
    </row>
    <row r="90" spans="1:21">
      <c r="B90" s="422"/>
      <c r="C90" s="422"/>
    </row>
    <row r="91" spans="1:21">
      <c r="B91" s="422"/>
      <c r="C91" s="422"/>
    </row>
    <row r="94" spans="1:21">
      <c r="B94" s="337"/>
      <c r="C94" s="334"/>
      <c r="D94" s="334"/>
      <c r="E94" s="334"/>
      <c r="F94" s="334"/>
      <c r="G94" s="334"/>
      <c r="H94" s="334"/>
      <c r="I94" s="334"/>
      <c r="J94" s="334"/>
    </row>
    <row r="95" spans="1:21">
      <c r="B95" s="778"/>
      <c r="C95" s="778"/>
      <c r="D95" s="778"/>
      <c r="E95" s="778"/>
      <c r="F95" s="778"/>
      <c r="G95" s="778"/>
      <c r="H95" s="778"/>
      <c r="I95" s="778"/>
      <c r="J95" s="778"/>
    </row>
    <row r="96" spans="1:21">
      <c r="B96" s="779"/>
      <c r="C96" s="779"/>
      <c r="D96" s="779"/>
      <c r="E96" s="779"/>
      <c r="F96" s="779"/>
      <c r="G96" s="779"/>
      <c r="H96" s="779"/>
      <c r="I96" s="779"/>
      <c r="J96" s="779"/>
    </row>
    <row r="97" spans="2:10">
      <c r="B97" s="337"/>
      <c r="C97" s="334"/>
      <c r="D97" s="334"/>
      <c r="E97" s="334"/>
      <c r="F97" s="334"/>
      <c r="G97" s="334"/>
      <c r="H97" s="334"/>
      <c r="I97" s="334"/>
      <c r="J97" s="334"/>
    </row>
    <row r="98" spans="2:10">
      <c r="B98" s="337"/>
      <c r="C98" s="334"/>
      <c r="D98" s="334"/>
      <c r="E98" s="334"/>
      <c r="F98" s="334"/>
      <c r="G98" s="334"/>
      <c r="H98" s="334"/>
      <c r="I98" s="334"/>
      <c r="J98" s="334"/>
    </row>
    <row r="99" spans="2:10">
      <c r="B99" s="780"/>
      <c r="C99" s="780"/>
      <c r="D99" s="780"/>
      <c r="E99" s="780"/>
      <c r="F99" s="780"/>
      <c r="G99" s="780"/>
      <c r="H99" s="780"/>
      <c r="I99" s="780"/>
      <c r="J99" s="780"/>
    </row>
  </sheetData>
  <mergeCells count="9">
    <mergeCell ref="B3:L3"/>
    <mergeCell ref="B95:J95"/>
    <mergeCell ref="B96:J96"/>
    <mergeCell ref="B99:J99"/>
    <mergeCell ref="F5:L5"/>
    <mergeCell ref="B83:L83"/>
    <mergeCell ref="B84:L84"/>
    <mergeCell ref="B85:L85"/>
    <mergeCell ref="B86:L86"/>
  </mergeCells>
  <hyperlinks>
    <hyperlink ref="B88" r:id="rId1" xr:uid="{6765D580-5D5E-465E-8F21-09C0CA3E55E6}"/>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71531-6A4D-432C-A130-3C4896DA589D}">
  <sheetPr>
    <tabColor theme="4"/>
  </sheetPr>
  <dimension ref="B1:AL144"/>
  <sheetViews>
    <sheetView zoomScale="85" zoomScaleNormal="85" zoomScaleSheetLayoutView="81" workbookViewId="0">
      <pane xSplit="3" ySplit="6" topLeftCell="D7" activePane="bottomRight" state="frozen"/>
      <selection activeCell="Z28" sqref="Z28"/>
      <selection pane="topRight" activeCell="Z28" sqref="Z28"/>
      <selection pane="bottomLeft" activeCell="Z28" sqref="Z28"/>
      <selection pane="bottomRight" activeCell="B2" sqref="B2"/>
    </sheetView>
  </sheetViews>
  <sheetFormatPr defaultRowHeight="14.25"/>
  <cols>
    <col min="1" max="1" width="0" style="592" hidden="1" customWidth="1"/>
    <col min="2" max="2" width="1.42578125" style="592" customWidth="1"/>
    <col min="3" max="3" width="8.85546875" style="592" customWidth="1"/>
    <col min="4" max="4" width="11" style="592" customWidth="1"/>
    <col min="5" max="6" width="9.7109375" style="592" customWidth="1"/>
    <col min="7" max="7" width="11" style="592" customWidth="1"/>
    <col min="8" max="9" width="9.7109375" style="592" customWidth="1"/>
    <col min="10" max="12" width="11" style="592" customWidth="1"/>
    <col min="13" max="13" width="9.7109375" style="592" customWidth="1"/>
    <col min="14" max="14" width="1.42578125" style="592" customWidth="1"/>
    <col min="15" max="20" width="9" style="592" hidden="1" customWidth="1"/>
    <col min="21" max="21" width="8.85546875" style="592" hidden="1" customWidth="1"/>
    <col min="22" max="22" width="4.85546875" style="593" hidden="1" customWidth="1"/>
    <col min="23" max="23" width="10.28515625" style="594" hidden="1" customWidth="1"/>
    <col min="24" max="24" width="0" style="592" hidden="1" customWidth="1"/>
    <col min="25" max="25" width="11.42578125" style="592" hidden="1" customWidth="1"/>
    <col min="26" max="26" width="12" style="592" hidden="1" customWidth="1"/>
    <col min="27" max="27" width="8.85546875" style="592" hidden="1" customWidth="1"/>
    <col min="28" max="28" width="1.42578125" style="592" hidden="1" customWidth="1"/>
    <col min="29" max="35" width="0" style="592" hidden="1" customWidth="1"/>
    <col min="36" max="36" width="19.140625" style="592" hidden="1" customWidth="1"/>
    <col min="37" max="38" width="1.42578125" style="592" hidden="1" customWidth="1"/>
    <col min="39" max="50" width="0" style="592" hidden="1" customWidth="1"/>
    <col min="51" max="16384" width="9.140625" style="592"/>
  </cols>
  <sheetData>
    <row r="1" spans="2:36" ht="15" hidden="1">
      <c r="Z1" s="595"/>
      <c r="AA1" s="595"/>
      <c r="AB1" s="595"/>
      <c r="AC1" s="595"/>
      <c r="AD1" s="782"/>
      <c r="AE1" s="782"/>
      <c r="AF1" s="782"/>
      <c r="AG1" s="782"/>
      <c r="AH1" s="782"/>
      <c r="AI1" s="782"/>
      <c r="AJ1" s="782"/>
    </row>
    <row r="2" spans="2:36" ht="6" customHeight="1">
      <c r="B2" s="596"/>
      <c r="C2" s="596"/>
      <c r="D2" s="596"/>
      <c r="E2" s="596"/>
      <c r="F2" s="596"/>
      <c r="G2" s="596"/>
      <c r="H2" s="596"/>
      <c r="I2" s="596"/>
      <c r="J2" s="596"/>
      <c r="K2" s="596"/>
      <c r="L2" s="596"/>
      <c r="M2" s="596"/>
      <c r="N2" s="596"/>
      <c r="Z2" s="597"/>
      <c r="AA2" s="598"/>
      <c r="AB2" s="599"/>
      <c r="AC2" s="599"/>
      <c r="AD2" s="600"/>
      <c r="AE2" s="600"/>
      <c r="AF2" s="600"/>
      <c r="AG2" s="600"/>
      <c r="AH2" s="600"/>
      <c r="AI2" s="600"/>
      <c r="AJ2" s="600"/>
    </row>
    <row r="3" spans="2:36" ht="19.5" customHeight="1">
      <c r="B3" s="596"/>
      <c r="C3" s="601" t="s">
        <v>403</v>
      </c>
      <c r="D3" s="602"/>
      <c r="E3" s="602"/>
      <c r="F3" s="602"/>
      <c r="G3" s="602"/>
      <c r="H3" s="602"/>
      <c r="I3" s="602"/>
      <c r="J3" s="602"/>
      <c r="K3" s="602"/>
      <c r="L3" s="602"/>
      <c r="M3" s="602"/>
      <c r="N3" s="602"/>
      <c r="O3" s="603"/>
      <c r="P3" s="604"/>
      <c r="Q3" s="605"/>
      <c r="R3" s="605"/>
      <c r="S3" s="605"/>
      <c r="T3" s="605"/>
      <c r="U3" s="606"/>
      <c r="Z3" s="583"/>
      <c r="AA3" s="607"/>
      <c r="AB3" s="608"/>
      <c r="AC3" s="608"/>
      <c r="AD3" s="609"/>
      <c r="AE3" s="609"/>
      <c r="AF3" s="609"/>
      <c r="AG3" s="609"/>
      <c r="AH3" s="609"/>
      <c r="AI3" s="609"/>
      <c r="AJ3" s="609"/>
    </row>
    <row r="4" spans="2:36" ht="17.25" customHeight="1">
      <c r="B4" s="596"/>
      <c r="C4" s="783" t="s">
        <v>243</v>
      </c>
      <c r="D4" s="783"/>
      <c r="E4" s="783"/>
      <c r="F4" s="783"/>
      <c r="G4" s="783"/>
      <c r="H4" s="783"/>
      <c r="I4" s="783"/>
      <c r="J4" s="783"/>
      <c r="K4" s="783"/>
      <c r="L4" s="783"/>
      <c r="M4" s="783"/>
      <c r="N4" s="610"/>
      <c r="O4" s="611"/>
      <c r="P4" s="611"/>
      <c r="Q4" s="610"/>
      <c r="R4" s="610"/>
      <c r="S4" s="610"/>
      <c r="T4" s="610"/>
      <c r="U4" s="612"/>
      <c r="Z4" s="583"/>
      <c r="AA4" s="613"/>
      <c r="AB4" s="608"/>
      <c r="AC4" s="608"/>
      <c r="AD4" s="608"/>
      <c r="AE4" s="608"/>
      <c r="AF4" s="608"/>
      <c r="AG4" s="608"/>
      <c r="AH4" s="608"/>
      <c r="AI4" s="608"/>
      <c r="AJ4" s="608"/>
    </row>
    <row r="5" spans="2:36" ht="6" customHeight="1">
      <c r="B5" s="596"/>
      <c r="C5" s="614"/>
      <c r="D5" s="614"/>
      <c r="E5" s="614"/>
      <c r="F5" s="614"/>
      <c r="G5" s="614"/>
      <c r="H5" s="614"/>
      <c r="I5" s="614"/>
      <c r="J5" s="614"/>
      <c r="K5" s="614"/>
      <c r="L5" s="614"/>
      <c r="M5" s="614"/>
      <c r="N5" s="610"/>
      <c r="O5" s="611"/>
      <c r="P5" s="611"/>
      <c r="Q5" s="610"/>
      <c r="R5" s="610"/>
      <c r="S5" s="610"/>
      <c r="T5" s="610"/>
      <c r="U5" s="612"/>
      <c r="Z5" s="583"/>
      <c r="AA5" s="613"/>
      <c r="AB5" s="608"/>
      <c r="AC5" s="608"/>
      <c r="AD5" s="608"/>
      <c r="AE5" s="608"/>
      <c r="AF5" s="608"/>
      <c r="AG5" s="608"/>
      <c r="AH5" s="608"/>
      <c r="AI5" s="608"/>
      <c r="AJ5" s="608"/>
    </row>
    <row r="6" spans="2:36" ht="30" customHeight="1">
      <c r="B6" s="615"/>
      <c r="C6" s="616"/>
      <c r="D6" s="617" t="s">
        <v>378</v>
      </c>
      <c r="E6" s="617" t="s">
        <v>379</v>
      </c>
      <c r="F6" s="617" t="s">
        <v>130</v>
      </c>
      <c r="G6" s="124" t="s">
        <v>380</v>
      </c>
      <c r="H6" s="124" t="s">
        <v>154</v>
      </c>
      <c r="I6" s="124" t="s">
        <v>110</v>
      </c>
      <c r="J6" s="124" t="s">
        <v>111</v>
      </c>
      <c r="K6" s="124" t="s">
        <v>112</v>
      </c>
      <c r="L6" s="124" t="s">
        <v>113</v>
      </c>
      <c r="M6" s="124" t="s">
        <v>381</v>
      </c>
      <c r="N6" s="618"/>
      <c r="O6" s="619"/>
      <c r="P6" s="619"/>
      <c r="Q6" s="620" t="s">
        <v>380</v>
      </c>
      <c r="R6" s="620" t="s">
        <v>113</v>
      </c>
      <c r="S6" s="620" t="s">
        <v>382</v>
      </c>
      <c r="T6" s="620" t="s">
        <v>383</v>
      </c>
      <c r="V6" s="592"/>
      <c r="W6" s="621"/>
      <c r="X6" s="622" t="s">
        <v>384</v>
      </c>
      <c r="Z6" s="583"/>
      <c r="AA6" s="613"/>
      <c r="AB6" s="608"/>
      <c r="AC6" s="608"/>
      <c r="AD6" s="608"/>
      <c r="AE6" s="608"/>
      <c r="AF6" s="608"/>
      <c r="AG6" s="608"/>
      <c r="AH6" s="608"/>
      <c r="AI6" s="608"/>
      <c r="AJ6" s="608"/>
    </row>
    <row r="7" spans="2:36" ht="16.5" customHeight="1">
      <c r="B7" s="615"/>
      <c r="C7" s="623" t="s">
        <v>114</v>
      </c>
      <c r="D7" s="624">
        <v>6977</v>
      </c>
      <c r="E7" s="625">
        <v>1618</v>
      </c>
      <c r="F7" s="625">
        <v>5359</v>
      </c>
      <c r="G7" s="626">
        <v>2550</v>
      </c>
      <c r="H7" s="626">
        <v>421</v>
      </c>
      <c r="I7" s="626">
        <v>321</v>
      </c>
      <c r="J7" s="626">
        <v>1863</v>
      </c>
      <c r="K7" s="626">
        <v>519</v>
      </c>
      <c r="L7" s="626">
        <v>1089</v>
      </c>
      <c r="M7" s="626">
        <v>214</v>
      </c>
      <c r="N7" s="626"/>
      <c r="O7" s="627"/>
      <c r="P7" s="628"/>
      <c r="Q7" s="629">
        <f>G7/D7</f>
        <v>0.36548659882470974</v>
      </c>
      <c r="R7" s="629">
        <f>L7/D7</f>
        <v>0.15608427690984664</v>
      </c>
      <c r="S7" s="629"/>
      <c r="T7" s="629"/>
      <c r="V7" s="592" t="s">
        <v>114</v>
      </c>
      <c r="W7" s="621">
        <v>39356</v>
      </c>
      <c r="X7" s="630">
        <v>6977</v>
      </c>
      <c r="Z7" s="583"/>
      <c r="AA7" s="613"/>
      <c r="AB7" s="608"/>
      <c r="AC7" s="608"/>
      <c r="AD7" s="608"/>
      <c r="AE7" s="608"/>
      <c r="AF7" s="608"/>
      <c r="AG7" s="608"/>
      <c r="AH7" s="608"/>
      <c r="AI7" s="608"/>
      <c r="AJ7" s="608"/>
    </row>
    <row r="8" spans="2:36" ht="18.600000000000001" customHeight="1">
      <c r="B8" s="615"/>
      <c r="C8" s="623" t="s">
        <v>115</v>
      </c>
      <c r="D8" s="631">
        <v>7109</v>
      </c>
      <c r="E8" s="632">
        <v>1635</v>
      </c>
      <c r="F8" s="632">
        <v>5474</v>
      </c>
      <c r="G8" s="632">
        <v>2459</v>
      </c>
      <c r="H8" s="632">
        <v>464</v>
      </c>
      <c r="I8" s="632">
        <v>328</v>
      </c>
      <c r="J8" s="632">
        <v>1987</v>
      </c>
      <c r="K8" s="632">
        <v>509</v>
      </c>
      <c r="L8" s="632">
        <v>1161</v>
      </c>
      <c r="M8" s="632">
        <v>201</v>
      </c>
      <c r="N8" s="632"/>
      <c r="O8" s="633" t="s">
        <v>115</v>
      </c>
      <c r="Q8" s="629">
        <f t="shared" ref="Q8:Q59" si="0">G8/D8</f>
        <v>0.34589956393304261</v>
      </c>
      <c r="R8" s="629">
        <f>L8/D8</f>
        <v>0.16331410887607259</v>
      </c>
      <c r="S8" s="629"/>
      <c r="T8" s="629"/>
      <c r="U8" s="592" t="s">
        <v>115</v>
      </c>
      <c r="V8" s="592"/>
      <c r="W8" s="621">
        <v>39448</v>
      </c>
      <c r="X8" s="630">
        <v>7109</v>
      </c>
      <c r="Z8" s="583"/>
      <c r="AA8" s="613"/>
      <c r="AB8" s="608"/>
      <c r="AC8" s="608"/>
      <c r="AD8" s="608"/>
      <c r="AE8" s="608"/>
      <c r="AF8" s="608"/>
      <c r="AG8" s="608"/>
      <c r="AH8" s="608"/>
      <c r="AI8" s="608"/>
      <c r="AJ8" s="608"/>
    </row>
    <row r="9" spans="2:36">
      <c r="B9" s="615"/>
      <c r="C9" s="623" t="s">
        <v>116</v>
      </c>
      <c r="D9" s="631">
        <v>7105</v>
      </c>
      <c r="E9" s="632">
        <v>1740</v>
      </c>
      <c r="F9" s="632">
        <v>5365</v>
      </c>
      <c r="G9" s="632">
        <v>2413</v>
      </c>
      <c r="H9" s="632">
        <v>431</v>
      </c>
      <c r="I9" s="632">
        <v>270</v>
      </c>
      <c r="J9" s="632">
        <v>1976</v>
      </c>
      <c r="K9" s="632">
        <v>560</v>
      </c>
      <c r="L9" s="632">
        <v>1276</v>
      </c>
      <c r="M9" s="632">
        <v>179</v>
      </c>
      <c r="N9" s="632"/>
      <c r="P9" s="633"/>
      <c r="Q9" s="629">
        <f t="shared" si="0"/>
        <v>0.33961998592540465</v>
      </c>
      <c r="R9" s="629">
        <f t="shared" ref="R9:R60" si="1">L9/D9</f>
        <v>0.17959183673469387</v>
      </c>
      <c r="S9" s="629"/>
      <c r="T9" s="629"/>
      <c r="V9" s="592"/>
      <c r="W9" s="621">
        <v>39539</v>
      </c>
      <c r="X9" s="630">
        <v>7105</v>
      </c>
      <c r="Z9" s="583"/>
      <c r="AA9" s="607"/>
      <c r="AB9" s="608"/>
      <c r="AC9" s="608"/>
      <c r="AD9" s="609"/>
      <c r="AE9" s="609"/>
      <c r="AF9" s="609"/>
      <c r="AG9" s="609"/>
      <c r="AH9" s="609"/>
      <c r="AI9" s="609"/>
      <c r="AJ9" s="609"/>
    </row>
    <row r="10" spans="2:36">
      <c r="B10" s="615"/>
      <c r="C10" s="623" t="s">
        <v>117</v>
      </c>
      <c r="D10" s="631">
        <v>7284</v>
      </c>
      <c r="E10" s="632">
        <v>1753</v>
      </c>
      <c r="F10" s="632">
        <v>5531</v>
      </c>
      <c r="G10" s="632">
        <v>1947</v>
      </c>
      <c r="H10" s="632">
        <v>283</v>
      </c>
      <c r="I10" s="632">
        <v>264</v>
      </c>
      <c r="J10" s="632">
        <v>2116</v>
      </c>
      <c r="K10" s="632">
        <v>795</v>
      </c>
      <c r="L10" s="632">
        <v>1698</v>
      </c>
      <c r="M10" s="632">
        <v>181</v>
      </c>
      <c r="N10" s="632"/>
      <c r="P10" s="633"/>
      <c r="Q10" s="629">
        <f t="shared" si="0"/>
        <v>0.26729818780889619</v>
      </c>
      <c r="R10" s="629">
        <f t="shared" si="1"/>
        <v>0.23311367380560133</v>
      </c>
      <c r="S10" s="629"/>
      <c r="T10" s="629"/>
      <c r="V10" s="592"/>
      <c r="W10" s="621">
        <v>39630</v>
      </c>
      <c r="X10" s="630">
        <v>7284</v>
      </c>
      <c r="Z10" s="583"/>
      <c r="AA10" s="607"/>
      <c r="AB10" s="608"/>
      <c r="AC10" s="608"/>
      <c r="AD10" s="609"/>
      <c r="AE10" s="609"/>
      <c r="AF10" s="609"/>
      <c r="AG10" s="609"/>
      <c r="AH10" s="609"/>
      <c r="AI10" s="609"/>
      <c r="AJ10" s="609"/>
    </row>
    <row r="11" spans="2:36">
      <c r="B11" s="615"/>
      <c r="C11" s="623" t="s">
        <v>118</v>
      </c>
      <c r="D11" s="631">
        <v>6897</v>
      </c>
      <c r="E11" s="632">
        <v>1532</v>
      </c>
      <c r="F11" s="632">
        <v>5365</v>
      </c>
      <c r="G11" s="632">
        <v>1701</v>
      </c>
      <c r="H11" s="632">
        <v>240</v>
      </c>
      <c r="I11" s="632">
        <v>298</v>
      </c>
      <c r="J11" s="632">
        <v>2030</v>
      </c>
      <c r="K11" s="632">
        <v>784</v>
      </c>
      <c r="L11" s="632">
        <v>1599</v>
      </c>
      <c r="M11" s="632">
        <v>245</v>
      </c>
      <c r="N11" s="632"/>
      <c r="P11" s="633"/>
      <c r="Q11" s="629">
        <f t="shared" si="0"/>
        <v>0.24662896911700741</v>
      </c>
      <c r="R11" s="629">
        <f t="shared" si="1"/>
        <v>0.23183993040452372</v>
      </c>
      <c r="S11" s="629"/>
      <c r="T11" s="629"/>
      <c r="V11" s="592"/>
      <c r="W11" s="621">
        <v>39722</v>
      </c>
      <c r="X11" s="630">
        <v>6897</v>
      </c>
      <c r="Z11" s="583"/>
      <c r="AA11" s="607"/>
      <c r="AB11" s="608"/>
      <c r="AC11" s="608"/>
      <c r="AD11" s="609"/>
      <c r="AE11" s="609"/>
      <c r="AF11" s="609"/>
      <c r="AG11" s="609"/>
      <c r="AH11" s="609"/>
      <c r="AI11" s="609"/>
      <c r="AJ11" s="609"/>
    </row>
    <row r="12" spans="2:36" ht="13.9" customHeight="1">
      <c r="B12" s="615"/>
      <c r="C12" s="623" t="s">
        <v>119</v>
      </c>
      <c r="D12" s="624">
        <v>6726</v>
      </c>
      <c r="E12" s="625">
        <v>1422</v>
      </c>
      <c r="F12" s="625">
        <v>5304</v>
      </c>
      <c r="G12" s="626">
        <v>1599</v>
      </c>
      <c r="H12" s="626">
        <v>268</v>
      </c>
      <c r="I12" s="626">
        <v>269</v>
      </c>
      <c r="J12" s="626">
        <v>2034</v>
      </c>
      <c r="K12" s="626">
        <v>807</v>
      </c>
      <c r="L12" s="626">
        <v>1536</v>
      </c>
      <c r="M12" s="626">
        <v>213</v>
      </c>
      <c r="N12" s="626"/>
      <c r="P12" s="628" t="s">
        <v>119</v>
      </c>
      <c r="Q12" s="629">
        <f t="shared" si="0"/>
        <v>0.23773416592328278</v>
      </c>
      <c r="R12" s="629">
        <f t="shared" si="1"/>
        <v>0.22836752899197146</v>
      </c>
      <c r="S12" s="629"/>
      <c r="T12" s="629"/>
      <c r="V12" s="592" t="s">
        <v>119</v>
      </c>
      <c r="W12" s="621">
        <v>39814</v>
      </c>
      <c r="X12" s="630">
        <v>6726</v>
      </c>
      <c r="Z12" s="583"/>
      <c r="AA12" s="607"/>
      <c r="AB12" s="608"/>
      <c r="AC12" s="608"/>
      <c r="AD12" s="609"/>
      <c r="AE12" s="609"/>
      <c r="AF12" s="609"/>
      <c r="AG12" s="609"/>
      <c r="AH12" s="609"/>
      <c r="AI12" s="609"/>
      <c r="AJ12" s="609"/>
    </row>
    <row r="13" spans="2:36">
      <c r="B13" s="615"/>
      <c r="C13" s="623" t="s">
        <v>120</v>
      </c>
      <c r="D13" s="624">
        <v>6309</v>
      </c>
      <c r="E13" s="625">
        <v>1354</v>
      </c>
      <c r="F13" s="625">
        <v>4955</v>
      </c>
      <c r="G13" s="626">
        <v>1529</v>
      </c>
      <c r="H13" s="626">
        <v>239</v>
      </c>
      <c r="I13" s="626">
        <v>230</v>
      </c>
      <c r="J13" s="626">
        <v>1908</v>
      </c>
      <c r="K13" s="626">
        <v>813</v>
      </c>
      <c r="L13" s="626">
        <v>1377</v>
      </c>
      <c r="M13" s="626">
        <v>213</v>
      </c>
      <c r="N13" s="626"/>
      <c r="O13" s="627"/>
      <c r="P13" s="628"/>
      <c r="Q13" s="629">
        <f t="shared" si="0"/>
        <v>0.24235219527658899</v>
      </c>
      <c r="R13" s="629">
        <f t="shared" si="1"/>
        <v>0.21825962910128388</v>
      </c>
      <c r="S13" s="629"/>
      <c r="T13" s="629"/>
      <c r="V13" s="592"/>
      <c r="W13" s="621">
        <v>39904</v>
      </c>
      <c r="X13" s="630">
        <v>6309</v>
      </c>
      <c r="Z13" s="583"/>
      <c r="AA13" s="634"/>
      <c r="AB13" s="635"/>
      <c r="AC13" s="635"/>
      <c r="AD13" s="635"/>
      <c r="AE13" s="635"/>
      <c r="AF13" s="635"/>
      <c r="AG13" s="635"/>
      <c r="AH13" s="635"/>
      <c r="AI13" s="635"/>
      <c r="AJ13" s="635"/>
    </row>
    <row r="14" spans="2:36">
      <c r="B14" s="615"/>
      <c r="C14" s="623" t="s">
        <v>122</v>
      </c>
      <c r="D14" s="624">
        <v>6426</v>
      </c>
      <c r="E14" s="625">
        <v>1249</v>
      </c>
      <c r="F14" s="625">
        <v>5177</v>
      </c>
      <c r="G14" s="626">
        <v>1522</v>
      </c>
      <c r="H14" s="626">
        <v>248</v>
      </c>
      <c r="I14" s="626">
        <v>230</v>
      </c>
      <c r="J14" s="626">
        <v>1902</v>
      </c>
      <c r="K14" s="626">
        <v>867</v>
      </c>
      <c r="L14" s="626">
        <v>1424</v>
      </c>
      <c r="M14" s="626">
        <v>233</v>
      </c>
      <c r="N14" s="626"/>
      <c r="O14" s="627"/>
      <c r="P14" s="628"/>
      <c r="Q14" s="629">
        <f t="shared" si="0"/>
        <v>0.2368502956738251</v>
      </c>
      <c r="R14" s="629">
        <f t="shared" si="1"/>
        <v>0.22159975101151572</v>
      </c>
      <c r="S14" s="629"/>
      <c r="T14" s="629"/>
      <c r="V14" s="592"/>
      <c r="W14" s="621">
        <v>39995</v>
      </c>
      <c r="X14" s="630">
        <v>6426</v>
      </c>
      <c r="Z14" s="583"/>
      <c r="AA14" s="634"/>
      <c r="AB14" s="635"/>
      <c r="AC14" s="635"/>
      <c r="AD14" s="635"/>
      <c r="AE14" s="635"/>
      <c r="AF14" s="635"/>
      <c r="AG14" s="635"/>
      <c r="AH14" s="635"/>
      <c r="AI14" s="635"/>
      <c r="AJ14" s="635"/>
    </row>
    <row r="15" spans="2:36" ht="14.25" customHeight="1">
      <c r="B15" s="615"/>
      <c r="C15" s="623" t="s">
        <v>121</v>
      </c>
      <c r="D15" s="624">
        <v>5638</v>
      </c>
      <c r="E15" s="625">
        <v>1023</v>
      </c>
      <c r="F15" s="625">
        <v>4615</v>
      </c>
      <c r="G15" s="626">
        <v>1166</v>
      </c>
      <c r="H15" s="626">
        <v>207</v>
      </c>
      <c r="I15" s="626">
        <v>222</v>
      </c>
      <c r="J15" s="626">
        <v>1616</v>
      </c>
      <c r="K15" s="626">
        <v>799</v>
      </c>
      <c r="L15" s="626">
        <v>1394</v>
      </c>
      <c r="M15" s="626">
        <v>234</v>
      </c>
      <c r="N15" s="626"/>
      <c r="O15" s="627"/>
      <c r="P15" s="628"/>
      <c r="Q15" s="629">
        <f t="shared" si="0"/>
        <v>0.20681092586023411</v>
      </c>
      <c r="R15" s="629">
        <f t="shared" si="1"/>
        <v>0.24725079815537424</v>
      </c>
      <c r="S15" s="629"/>
      <c r="T15" s="629"/>
      <c r="V15" s="592"/>
      <c r="W15" s="621">
        <v>40087</v>
      </c>
      <c r="X15" s="630">
        <v>5638</v>
      </c>
      <c r="Z15" s="583"/>
      <c r="AA15" s="634"/>
      <c r="AB15" s="635"/>
      <c r="AC15" s="635"/>
      <c r="AD15" s="635"/>
      <c r="AE15" s="635"/>
      <c r="AF15" s="635"/>
      <c r="AG15" s="635"/>
      <c r="AH15" s="635"/>
      <c r="AI15" s="635"/>
      <c r="AJ15" s="635"/>
    </row>
    <row r="16" spans="2:36" ht="15.6" customHeight="1">
      <c r="B16" s="615"/>
      <c r="C16" s="623" t="s">
        <v>124</v>
      </c>
      <c r="D16" s="636">
        <v>5291</v>
      </c>
      <c r="E16" s="637">
        <v>1001</v>
      </c>
      <c r="F16" s="637">
        <v>4290</v>
      </c>
      <c r="G16" s="637">
        <v>1097</v>
      </c>
      <c r="H16" s="637">
        <v>221</v>
      </c>
      <c r="I16" s="637">
        <v>222</v>
      </c>
      <c r="J16" s="637">
        <v>1641</v>
      </c>
      <c r="K16" s="637">
        <v>698</v>
      </c>
      <c r="L16" s="637">
        <v>1227</v>
      </c>
      <c r="M16" s="637">
        <v>185</v>
      </c>
      <c r="N16" s="632"/>
      <c r="O16" s="633" t="s">
        <v>124</v>
      </c>
      <c r="Q16" s="629">
        <f t="shared" si="0"/>
        <v>0.20733320733320734</v>
      </c>
      <c r="R16" s="629">
        <f t="shared" si="1"/>
        <v>0.23190323190323189</v>
      </c>
      <c r="S16" s="629"/>
      <c r="T16" s="629"/>
      <c r="U16" s="592" t="s">
        <v>124</v>
      </c>
      <c r="V16" s="592"/>
      <c r="W16" s="621">
        <v>40179</v>
      </c>
      <c r="X16" s="636">
        <v>5291</v>
      </c>
      <c r="Z16" s="583"/>
      <c r="AA16" s="634"/>
      <c r="AB16" s="635"/>
      <c r="AC16" s="635"/>
      <c r="AD16" s="635"/>
      <c r="AE16" s="635"/>
      <c r="AF16" s="635"/>
      <c r="AG16" s="635"/>
      <c r="AH16" s="635"/>
      <c r="AI16" s="635"/>
      <c r="AJ16" s="635"/>
    </row>
    <row r="17" spans="2:36">
      <c r="B17" s="615"/>
      <c r="C17" s="623" t="s">
        <v>125</v>
      </c>
      <c r="D17" s="636">
        <v>5335</v>
      </c>
      <c r="E17" s="637">
        <v>1132</v>
      </c>
      <c r="F17" s="637">
        <v>4203</v>
      </c>
      <c r="G17" s="637">
        <v>1212</v>
      </c>
      <c r="H17" s="637">
        <v>235</v>
      </c>
      <c r="I17" s="637">
        <v>206</v>
      </c>
      <c r="J17" s="637">
        <v>1644</v>
      </c>
      <c r="K17" s="637">
        <v>661</v>
      </c>
      <c r="L17" s="637">
        <v>1159</v>
      </c>
      <c r="M17" s="637">
        <v>218</v>
      </c>
      <c r="N17" s="632"/>
      <c r="P17" s="633"/>
      <c r="Q17" s="629">
        <f t="shared" si="0"/>
        <v>0.22717900656044987</v>
      </c>
      <c r="R17" s="629">
        <f t="shared" si="1"/>
        <v>0.21724461105904405</v>
      </c>
      <c r="S17" s="629"/>
      <c r="T17" s="629"/>
      <c r="V17" s="592"/>
      <c r="W17" s="621">
        <v>40269</v>
      </c>
      <c r="X17" s="636">
        <v>5335</v>
      </c>
      <c r="Z17" s="583"/>
      <c r="AA17" s="634"/>
      <c r="AB17" s="635"/>
      <c r="AC17" s="635"/>
      <c r="AD17" s="635"/>
      <c r="AE17" s="635"/>
      <c r="AF17" s="635"/>
      <c r="AG17" s="635"/>
      <c r="AH17" s="635"/>
      <c r="AI17" s="635"/>
      <c r="AJ17" s="635"/>
    </row>
    <row r="18" spans="2:36">
      <c r="B18" s="615"/>
      <c r="C18" s="623" t="s">
        <v>126</v>
      </c>
      <c r="D18" s="636">
        <v>5588</v>
      </c>
      <c r="E18" s="637">
        <v>1063</v>
      </c>
      <c r="F18" s="637">
        <v>4525</v>
      </c>
      <c r="G18" s="637">
        <v>1205</v>
      </c>
      <c r="H18" s="637">
        <v>234</v>
      </c>
      <c r="I18" s="637">
        <v>226</v>
      </c>
      <c r="J18" s="637">
        <v>1788</v>
      </c>
      <c r="K18" s="637">
        <v>645</v>
      </c>
      <c r="L18" s="637">
        <v>1294</v>
      </c>
      <c r="M18" s="637">
        <v>196</v>
      </c>
      <c r="N18" s="632"/>
      <c r="P18" s="633"/>
      <c r="Q18" s="629">
        <f t="shared" si="0"/>
        <v>0.21564065855404438</v>
      </c>
      <c r="R18" s="629">
        <f t="shared" si="1"/>
        <v>0.23156764495347174</v>
      </c>
      <c r="S18" s="629"/>
      <c r="T18" s="629"/>
      <c r="V18" s="592"/>
      <c r="W18" s="621">
        <v>40360</v>
      </c>
      <c r="X18" s="636">
        <v>5588</v>
      </c>
      <c r="Z18" s="583"/>
      <c r="AA18" s="634"/>
      <c r="AB18" s="635"/>
      <c r="AC18" s="635"/>
      <c r="AD18" s="635"/>
      <c r="AE18" s="635"/>
      <c r="AF18" s="635"/>
      <c r="AG18" s="635"/>
      <c r="AH18" s="635"/>
      <c r="AI18" s="635"/>
      <c r="AJ18" s="635"/>
    </row>
    <row r="19" spans="2:36">
      <c r="B19" s="615"/>
      <c r="C19" s="623" t="s">
        <v>123</v>
      </c>
      <c r="D19" s="636">
        <v>5110</v>
      </c>
      <c r="E19" s="637">
        <v>913</v>
      </c>
      <c r="F19" s="637">
        <v>4196</v>
      </c>
      <c r="G19" s="637">
        <v>1036</v>
      </c>
      <c r="H19" s="637">
        <v>203</v>
      </c>
      <c r="I19" s="637">
        <v>241</v>
      </c>
      <c r="J19" s="637">
        <v>1578</v>
      </c>
      <c r="K19" s="637">
        <v>627</v>
      </c>
      <c r="L19" s="637">
        <v>1202</v>
      </c>
      <c r="M19" s="637">
        <v>223</v>
      </c>
      <c r="N19" s="632"/>
      <c r="P19" s="633"/>
      <c r="Q19" s="629">
        <f t="shared" si="0"/>
        <v>0.20273972602739726</v>
      </c>
      <c r="R19" s="629">
        <f t="shared" si="1"/>
        <v>0.23522504892367907</v>
      </c>
      <c r="S19" s="629"/>
      <c r="T19" s="629"/>
      <c r="V19" s="592"/>
      <c r="W19" s="621">
        <v>40452</v>
      </c>
      <c r="X19" s="636">
        <v>5110</v>
      </c>
      <c r="Z19" s="583"/>
      <c r="AA19" s="634"/>
      <c r="AB19" s="635"/>
      <c r="AC19" s="635"/>
      <c r="AD19" s="635"/>
      <c r="AE19" s="635"/>
      <c r="AF19" s="635"/>
      <c r="AG19" s="635"/>
      <c r="AH19" s="635"/>
      <c r="AI19" s="635"/>
      <c r="AJ19" s="635"/>
    </row>
    <row r="20" spans="2:36" ht="19.5" customHeight="1">
      <c r="B20" s="615"/>
      <c r="C20" s="623" t="s">
        <v>127</v>
      </c>
      <c r="D20" s="638">
        <v>5238</v>
      </c>
      <c r="E20" s="637">
        <v>993</v>
      </c>
      <c r="F20" s="637">
        <v>4240</v>
      </c>
      <c r="G20" s="637">
        <v>1091</v>
      </c>
      <c r="H20" s="637">
        <v>217</v>
      </c>
      <c r="I20" s="637">
        <v>215</v>
      </c>
      <c r="J20" s="637">
        <v>1636</v>
      </c>
      <c r="K20" s="637">
        <v>594</v>
      </c>
      <c r="L20" s="637">
        <v>1274</v>
      </c>
      <c r="M20" s="637">
        <v>211</v>
      </c>
      <c r="N20" s="626"/>
      <c r="P20" s="628" t="s">
        <v>127</v>
      </c>
      <c r="Q20" s="629">
        <f t="shared" si="0"/>
        <v>0.20828560519282169</v>
      </c>
      <c r="R20" s="629">
        <f t="shared" si="1"/>
        <v>0.2432226040473463</v>
      </c>
      <c r="S20" s="629"/>
      <c r="T20" s="629"/>
      <c r="V20" s="592" t="s">
        <v>127</v>
      </c>
      <c r="W20" s="621">
        <v>40544</v>
      </c>
      <c r="X20" s="636">
        <v>5238</v>
      </c>
      <c r="Z20" s="583"/>
      <c r="AA20" s="634"/>
      <c r="AB20" s="635"/>
      <c r="AC20" s="635"/>
      <c r="AD20" s="635"/>
      <c r="AE20" s="635"/>
      <c r="AF20" s="635"/>
      <c r="AG20" s="635"/>
      <c r="AH20" s="635"/>
      <c r="AI20" s="635"/>
      <c r="AJ20" s="635"/>
    </row>
    <row r="21" spans="2:36">
      <c r="B21" s="615"/>
      <c r="C21" s="623" t="s">
        <v>128</v>
      </c>
      <c r="D21" s="638">
        <v>5147</v>
      </c>
      <c r="E21" s="637">
        <v>979</v>
      </c>
      <c r="F21" s="637">
        <v>4167</v>
      </c>
      <c r="G21" s="637">
        <v>1156</v>
      </c>
      <c r="H21" s="637">
        <v>184</v>
      </c>
      <c r="I21" s="637">
        <v>227</v>
      </c>
      <c r="J21" s="637">
        <v>1551</v>
      </c>
      <c r="K21" s="637">
        <v>567</v>
      </c>
      <c r="L21" s="637">
        <v>1275</v>
      </c>
      <c r="M21" s="637">
        <v>187</v>
      </c>
      <c r="N21" s="626"/>
      <c r="O21" s="627"/>
      <c r="P21" s="628"/>
      <c r="Q21" s="629">
        <f t="shared" si="0"/>
        <v>0.22459685253545755</v>
      </c>
      <c r="R21" s="629">
        <f t="shared" si="1"/>
        <v>0.24771711676704877</v>
      </c>
      <c r="S21" s="629"/>
      <c r="T21" s="629"/>
      <c r="V21" s="592"/>
      <c r="W21" s="621">
        <v>40634</v>
      </c>
      <c r="X21" s="636">
        <v>5147</v>
      </c>
      <c r="Z21" s="583"/>
      <c r="AA21" s="634"/>
      <c r="AB21" s="635"/>
      <c r="AC21" s="635"/>
      <c r="AD21" s="635"/>
      <c r="AE21" s="635"/>
      <c r="AF21" s="635"/>
      <c r="AG21" s="635"/>
      <c r="AH21" s="635"/>
      <c r="AI21" s="635"/>
      <c r="AJ21" s="635"/>
    </row>
    <row r="22" spans="2:36">
      <c r="B22" s="615"/>
      <c r="C22" s="623" t="s">
        <v>131</v>
      </c>
      <c r="D22" s="638">
        <v>5438</v>
      </c>
      <c r="E22" s="637">
        <v>918</v>
      </c>
      <c r="F22" s="637">
        <v>4519</v>
      </c>
      <c r="G22" s="637">
        <v>1048</v>
      </c>
      <c r="H22" s="637">
        <v>212</v>
      </c>
      <c r="I22" s="637">
        <v>245</v>
      </c>
      <c r="J22" s="637">
        <v>1654</v>
      </c>
      <c r="K22" s="637">
        <v>674</v>
      </c>
      <c r="L22" s="637">
        <v>1404</v>
      </c>
      <c r="M22" s="637">
        <v>201</v>
      </c>
      <c r="N22" s="626"/>
      <c r="O22" s="627"/>
      <c r="P22" s="628"/>
      <c r="Q22" s="629">
        <f t="shared" si="0"/>
        <v>0.19271791099668997</v>
      </c>
      <c r="R22" s="629">
        <f t="shared" si="1"/>
        <v>0.25818315557190141</v>
      </c>
      <c r="S22" s="629"/>
      <c r="T22" s="629"/>
      <c r="V22" s="592"/>
      <c r="W22" s="621">
        <v>40725</v>
      </c>
      <c r="X22" s="636">
        <v>5438</v>
      </c>
      <c r="Z22" s="583"/>
      <c r="AA22" s="634"/>
      <c r="AB22" s="635"/>
      <c r="AC22" s="635"/>
      <c r="AD22" s="635"/>
      <c r="AE22" s="635"/>
      <c r="AF22" s="635"/>
      <c r="AG22" s="635"/>
      <c r="AH22" s="635"/>
      <c r="AI22" s="635"/>
      <c r="AJ22" s="635"/>
    </row>
    <row r="23" spans="2:36">
      <c r="B23" s="615"/>
      <c r="C23" s="623" t="s">
        <v>134</v>
      </c>
      <c r="D23" s="638">
        <v>4768</v>
      </c>
      <c r="E23" s="637">
        <v>846</v>
      </c>
      <c r="F23" s="637">
        <v>3920</v>
      </c>
      <c r="G23" s="637">
        <v>861</v>
      </c>
      <c r="H23" s="637">
        <v>158</v>
      </c>
      <c r="I23" s="637">
        <v>197</v>
      </c>
      <c r="J23" s="637">
        <v>1381</v>
      </c>
      <c r="K23" s="637">
        <v>576</v>
      </c>
      <c r="L23" s="637">
        <v>1391</v>
      </c>
      <c r="M23" s="637">
        <v>204</v>
      </c>
      <c r="N23" s="626"/>
      <c r="O23" s="627"/>
      <c r="P23" s="628"/>
      <c r="Q23" s="629">
        <f t="shared" si="0"/>
        <v>0.18057885906040269</v>
      </c>
      <c r="R23" s="629">
        <f t="shared" si="1"/>
        <v>0.29173657718120805</v>
      </c>
      <c r="S23" s="629"/>
      <c r="T23" s="629"/>
      <c r="V23" s="592"/>
      <c r="W23" s="621">
        <v>40817</v>
      </c>
      <c r="X23" s="636">
        <v>4768</v>
      </c>
      <c r="Z23" s="583"/>
      <c r="AA23" s="634"/>
      <c r="AB23" s="635"/>
      <c r="AC23" s="635"/>
      <c r="AD23" s="635"/>
      <c r="AE23" s="635"/>
      <c r="AF23" s="635"/>
      <c r="AG23" s="635"/>
      <c r="AH23" s="635"/>
      <c r="AI23" s="635"/>
      <c r="AJ23" s="635"/>
    </row>
    <row r="24" spans="2:36" ht="19.5" customHeight="1">
      <c r="B24" s="615"/>
      <c r="C24" s="623" t="s">
        <v>135</v>
      </c>
      <c r="D24" s="638">
        <v>4806</v>
      </c>
      <c r="E24" s="637">
        <v>844</v>
      </c>
      <c r="F24" s="637">
        <v>3962</v>
      </c>
      <c r="G24" s="637">
        <v>919</v>
      </c>
      <c r="H24" s="637">
        <v>171</v>
      </c>
      <c r="I24" s="637">
        <v>205</v>
      </c>
      <c r="J24" s="637">
        <v>1405</v>
      </c>
      <c r="K24" s="637">
        <v>617</v>
      </c>
      <c r="L24" s="637">
        <v>1297</v>
      </c>
      <c r="M24" s="637">
        <v>192</v>
      </c>
      <c r="N24" s="632"/>
      <c r="O24" s="633" t="s">
        <v>135</v>
      </c>
      <c r="Q24" s="629">
        <f t="shared" si="0"/>
        <v>0.1912193091968373</v>
      </c>
      <c r="R24" s="629">
        <f t="shared" si="1"/>
        <v>0.26987099459009573</v>
      </c>
      <c r="S24" s="629"/>
      <c r="T24" s="629"/>
      <c r="U24" s="592" t="s">
        <v>135</v>
      </c>
      <c r="V24" s="592"/>
      <c r="W24" s="621">
        <v>40909</v>
      </c>
      <c r="X24" s="636">
        <v>4806</v>
      </c>
      <c r="Z24" s="583"/>
      <c r="AA24" s="634"/>
      <c r="AB24" s="635"/>
      <c r="AC24" s="635"/>
      <c r="AD24" s="635"/>
      <c r="AE24" s="635"/>
      <c r="AF24" s="635"/>
      <c r="AG24" s="635"/>
      <c r="AH24" s="635"/>
      <c r="AI24" s="635"/>
      <c r="AJ24" s="635"/>
    </row>
    <row r="25" spans="2:36">
      <c r="B25" s="615"/>
      <c r="C25" s="623" t="s">
        <v>136</v>
      </c>
      <c r="D25" s="638">
        <v>4271</v>
      </c>
      <c r="E25" s="637">
        <v>735</v>
      </c>
      <c r="F25" s="637">
        <v>3535</v>
      </c>
      <c r="G25" s="637">
        <v>915</v>
      </c>
      <c r="H25" s="637">
        <v>135</v>
      </c>
      <c r="I25" s="637">
        <v>189</v>
      </c>
      <c r="J25" s="637">
        <v>1164</v>
      </c>
      <c r="K25" s="637">
        <v>522</v>
      </c>
      <c r="L25" s="637">
        <v>1175</v>
      </c>
      <c r="M25" s="637">
        <v>171</v>
      </c>
      <c r="N25" s="632"/>
      <c r="P25" s="633"/>
      <c r="Q25" s="629">
        <f t="shared" si="0"/>
        <v>0.21423554202762818</v>
      </c>
      <c r="R25" s="629">
        <f t="shared" si="1"/>
        <v>0.27511121517209086</v>
      </c>
      <c r="S25" s="629"/>
      <c r="T25" s="629"/>
      <c r="V25" s="592"/>
      <c r="W25" s="621">
        <v>41000</v>
      </c>
      <c r="X25" s="636">
        <v>4271</v>
      </c>
      <c r="Z25" s="583"/>
      <c r="AA25" s="634"/>
      <c r="AB25" s="635"/>
      <c r="AC25" s="635"/>
      <c r="AD25" s="635"/>
      <c r="AE25" s="635"/>
      <c r="AF25" s="635"/>
      <c r="AG25" s="635"/>
      <c r="AH25" s="635"/>
      <c r="AI25" s="635"/>
      <c r="AJ25" s="635"/>
    </row>
    <row r="26" spans="2:36">
      <c r="B26" s="615"/>
      <c r="C26" s="623" t="s">
        <v>168</v>
      </c>
      <c r="D26" s="638">
        <v>4451</v>
      </c>
      <c r="E26" s="637">
        <v>700</v>
      </c>
      <c r="F26" s="637">
        <v>3751</v>
      </c>
      <c r="G26" s="637">
        <v>864</v>
      </c>
      <c r="H26" s="637">
        <v>174</v>
      </c>
      <c r="I26" s="637">
        <v>190</v>
      </c>
      <c r="J26" s="637">
        <v>1206</v>
      </c>
      <c r="K26" s="637">
        <v>571</v>
      </c>
      <c r="L26" s="637">
        <v>1244</v>
      </c>
      <c r="M26" s="637">
        <v>201</v>
      </c>
      <c r="N26" s="632"/>
      <c r="P26" s="633"/>
      <c r="Q26" s="629">
        <f t="shared" si="0"/>
        <v>0.19411368231858009</v>
      </c>
      <c r="R26" s="629">
        <f t="shared" si="1"/>
        <v>0.27948775556054817</v>
      </c>
      <c r="S26" s="629"/>
      <c r="T26" s="629"/>
      <c r="V26" s="592"/>
      <c r="W26" s="621">
        <v>41091</v>
      </c>
      <c r="X26" s="636">
        <v>4451</v>
      </c>
      <c r="Z26" s="583"/>
      <c r="AA26" s="634"/>
      <c r="AB26" s="635"/>
      <c r="AC26" s="635"/>
      <c r="AD26" s="635"/>
      <c r="AE26" s="635"/>
      <c r="AF26" s="635"/>
      <c r="AG26" s="635"/>
      <c r="AH26" s="635"/>
      <c r="AI26" s="635"/>
      <c r="AJ26" s="635"/>
    </row>
    <row r="27" spans="2:36" ht="19.5" customHeight="1">
      <c r="B27" s="615"/>
      <c r="C27" s="623" t="s">
        <v>167</v>
      </c>
      <c r="D27" s="638">
        <v>3976</v>
      </c>
      <c r="E27" s="637">
        <v>666</v>
      </c>
      <c r="F27" s="637">
        <v>3309</v>
      </c>
      <c r="G27" s="637">
        <v>771</v>
      </c>
      <c r="H27" s="637">
        <v>115</v>
      </c>
      <c r="I27" s="637">
        <v>151</v>
      </c>
      <c r="J27" s="637">
        <v>1113</v>
      </c>
      <c r="K27" s="637">
        <v>541</v>
      </c>
      <c r="L27" s="637">
        <v>1119</v>
      </c>
      <c r="M27" s="637">
        <v>166</v>
      </c>
      <c r="N27" s="632"/>
      <c r="P27" s="633"/>
      <c r="Q27" s="629">
        <f t="shared" si="0"/>
        <v>0.19391348088531188</v>
      </c>
      <c r="R27" s="629">
        <f t="shared" si="1"/>
        <v>0.28143863179074446</v>
      </c>
      <c r="S27" s="629"/>
      <c r="T27" s="629"/>
      <c r="V27" s="592"/>
      <c r="W27" s="621">
        <v>41183</v>
      </c>
      <c r="X27" s="636">
        <v>3976</v>
      </c>
      <c r="Z27" s="583"/>
      <c r="AA27" s="634"/>
      <c r="AB27" s="635"/>
      <c r="AC27" s="635"/>
      <c r="AD27" s="635"/>
      <c r="AE27" s="635"/>
      <c r="AF27" s="635"/>
      <c r="AG27" s="635"/>
      <c r="AH27" s="635"/>
      <c r="AI27" s="635"/>
      <c r="AJ27" s="635"/>
    </row>
    <row r="28" spans="2:36" ht="15.75">
      <c r="B28" s="615"/>
      <c r="C28" s="623" t="s">
        <v>301</v>
      </c>
      <c r="D28" s="638">
        <v>3829</v>
      </c>
      <c r="E28" s="637">
        <v>627</v>
      </c>
      <c r="F28" s="637">
        <v>3183</v>
      </c>
      <c r="G28" s="637">
        <v>688</v>
      </c>
      <c r="H28" s="637">
        <v>138</v>
      </c>
      <c r="I28" s="637">
        <v>177</v>
      </c>
      <c r="J28" s="637">
        <v>1028</v>
      </c>
      <c r="K28" s="637">
        <v>579</v>
      </c>
      <c r="L28" s="637">
        <v>1073</v>
      </c>
      <c r="M28" s="637">
        <v>146</v>
      </c>
      <c r="N28" s="626"/>
      <c r="P28" s="628" t="s">
        <v>385</v>
      </c>
      <c r="Q28" s="629">
        <f t="shared" si="0"/>
        <v>0.17968137895011752</v>
      </c>
      <c r="R28" s="629">
        <f t="shared" si="1"/>
        <v>0.28022982501958738</v>
      </c>
      <c r="S28" s="629"/>
      <c r="T28" s="629"/>
      <c r="V28" s="592" t="s">
        <v>385</v>
      </c>
      <c r="W28" s="621">
        <v>41275</v>
      </c>
      <c r="X28" s="636">
        <v>3829</v>
      </c>
      <c r="Z28" s="583"/>
      <c r="AA28" s="634"/>
      <c r="AB28" s="635"/>
      <c r="AC28" s="635"/>
      <c r="AD28" s="635"/>
      <c r="AE28" s="635"/>
      <c r="AF28" s="635"/>
      <c r="AG28" s="635"/>
      <c r="AH28" s="635"/>
      <c r="AI28" s="635"/>
      <c r="AJ28" s="635"/>
    </row>
    <row r="29" spans="2:36">
      <c r="B29" s="615"/>
      <c r="C29" s="623" t="s">
        <v>149</v>
      </c>
      <c r="D29" s="638">
        <v>4060</v>
      </c>
      <c r="E29" s="637">
        <v>647</v>
      </c>
      <c r="F29" s="637">
        <v>3368</v>
      </c>
      <c r="G29" s="637">
        <v>700</v>
      </c>
      <c r="H29" s="637">
        <v>116</v>
      </c>
      <c r="I29" s="637">
        <v>189</v>
      </c>
      <c r="J29" s="637">
        <v>1121</v>
      </c>
      <c r="K29" s="637">
        <v>621</v>
      </c>
      <c r="L29" s="637">
        <v>1136</v>
      </c>
      <c r="M29" s="637">
        <v>177</v>
      </c>
      <c r="N29" s="626"/>
      <c r="O29" s="627"/>
      <c r="P29" s="628"/>
      <c r="Q29" s="629">
        <f t="shared" si="0"/>
        <v>0.17241379310344829</v>
      </c>
      <c r="R29" s="629">
        <f t="shared" si="1"/>
        <v>0.27980295566502461</v>
      </c>
      <c r="S29" s="629"/>
      <c r="T29" s="629"/>
      <c r="V29" s="592"/>
      <c r="W29" s="621">
        <v>41365</v>
      </c>
      <c r="X29" s="636">
        <v>4060</v>
      </c>
      <c r="Z29" s="583"/>
      <c r="AA29" s="634"/>
      <c r="AB29" s="635"/>
      <c r="AC29" s="635"/>
      <c r="AD29" s="635"/>
      <c r="AE29" s="635"/>
      <c r="AF29" s="635"/>
      <c r="AG29" s="635"/>
      <c r="AH29" s="635"/>
      <c r="AI29" s="635"/>
      <c r="AJ29" s="635"/>
    </row>
    <row r="30" spans="2:36">
      <c r="B30" s="615"/>
      <c r="C30" s="623" t="s">
        <v>150</v>
      </c>
      <c r="D30" s="638">
        <v>4369</v>
      </c>
      <c r="E30" s="637">
        <v>664</v>
      </c>
      <c r="F30" s="637">
        <v>3646</v>
      </c>
      <c r="G30" s="637">
        <v>774</v>
      </c>
      <c r="H30" s="637">
        <v>153</v>
      </c>
      <c r="I30" s="637">
        <v>191</v>
      </c>
      <c r="J30" s="637">
        <v>1146</v>
      </c>
      <c r="K30" s="637">
        <v>663</v>
      </c>
      <c r="L30" s="637">
        <v>1260</v>
      </c>
      <c r="M30" s="637">
        <v>182</v>
      </c>
      <c r="N30" s="626"/>
      <c r="O30" s="627"/>
      <c r="P30" s="628"/>
      <c r="Q30" s="629">
        <f t="shared" si="0"/>
        <v>0.17715724422064547</v>
      </c>
      <c r="R30" s="629">
        <f t="shared" si="1"/>
        <v>0.28839551384756235</v>
      </c>
      <c r="S30" s="629"/>
      <c r="T30" s="629"/>
      <c r="V30" s="592"/>
      <c r="W30" s="621">
        <v>41456</v>
      </c>
      <c r="X30" s="636">
        <v>4369</v>
      </c>
      <c r="Z30" s="583"/>
      <c r="AA30" s="634"/>
      <c r="AB30" s="635"/>
      <c r="AC30" s="635"/>
      <c r="AD30" s="635"/>
      <c r="AE30" s="635"/>
      <c r="AF30" s="635"/>
      <c r="AG30" s="635"/>
      <c r="AH30" s="635"/>
      <c r="AI30" s="635"/>
      <c r="AJ30" s="635"/>
    </row>
    <row r="31" spans="2:36">
      <c r="B31" s="615"/>
      <c r="C31" s="526" t="s">
        <v>166</v>
      </c>
      <c r="D31" s="638">
        <v>4002</v>
      </c>
      <c r="E31" s="637">
        <v>644</v>
      </c>
      <c r="F31" s="637">
        <v>3288</v>
      </c>
      <c r="G31" s="637">
        <v>592</v>
      </c>
      <c r="H31" s="637">
        <v>130</v>
      </c>
      <c r="I31" s="637">
        <v>202</v>
      </c>
      <c r="J31" s="637">
        <v>1103</v>
      </c>
      <c r="K31" s="637">
        <v>635</v>
      </c>
      <c r="L31" s="637">
        <v>1146</v>
      </c>
      <c r="M31" s="637">
        <v>194</v>
      </c>
      <c r="N31" s="626"/>
      <c r="O31" s="627"/>
      <c r="P31" s="628"/>
      <c r="Q31" s="629">
        <f t="shared" si="0"/>
        <v>0.14792603698150925</v>
      </c>
      <c r="R31" s="629">
        <f t="shared" si="1"/>
        <v>0.28635682158920539</v>
      </c>
      <c r="S31" s="629"/>
      <c r="T31" s="629"/>
      <c r="V31" s="592"/>
      <c r="W31" s="621">
        <v>41548</v>
      </c>
      <c r="X31" s="636">
        <v>4002</v>
      </c>
      <c r="Z31" s="505"/>
      <c r="AA31" s="634"/>
      <c r="AB31" s="635"/>
      <c r="AC31" s="635"/>
      <c r="AD31" s="635"/>
      <c r="AE31" s="635"/>
      <c r="AF31" s="635"/>
      <c r="AG31" s="635"/>
      <c r="AH31" s="635"/>
      <c r="AI31" s="635"/>
      <c r="AJ31" s="635"/>
    </row>
    <row r="32" spans="2:36" ht="19.5" customHeight="1">
      <c r="B32" s="615"/>
      <c r="C32" s="526" t="s">
        <v>165</v>
      </c>
      <c r="D32" s="638">
        <v>4000</v>
      </c>
      <c r="E32" s="637">
        <v>650</v>
      </c>
      <c r="F32" s="637">
        <v>3267</v>
      </c>
      <c r="G32" s="637">
        <v>559</v>
      </c>
      <c r="H32" s="637">
        <v>156</v>
      </c>
      <c r="I32" s="637">
        <v>163</v>
      </c>
      <c r="J32" s="637">
        <v>1152</v>
      </c>
      <c r="K32" s="637">
        <v>636</v>
      </c>
      <c r="L32" s="637">
        <v>1176</v>
      </c>
      <c r="M32" s="637">
        <v>158</v>
      </c>
      <c r="N32" s="632"/>
      <c r="O32" s="633" t="s">
        <v>165</v>
      </c>
      <c r="Q32" s="629">
        <f t="shared" si="0"/>
        <v>0.13975000000000001</v>
      </c>
      <c r="R32" s="629">
        <f t="shared" si="1"/>
        <v>0.29399999999999998</v>
      </c>
      <c r="S32" s="629"/>
      <c r="T32" s="629"/>
      <c r="U32" s="592" t="s">
        <v>165</v>
      </c>
      <c r="V32" s="592"/>
      <c r="W32" s="621">
        <v>41640</v>
      </c>
      <c r="X32" s="636">
        <v>4000</v>
      </c>
      <c r="Z32" s="505"/>
      <c r="AA32" s="634"/>
      <c r="AB32" s="635"/>
      <c r="AC32" s="635"/>
      <c r="AD32" s="635"/>
      <c r="AE32" s="635"/>
      <c r="AF32" s="635"/>
      <c r="AG32" s="635"/>
      <c r="AH32" s="635"/>
      <c r="AI32" s="635"/>
      <c r="AJ32" s="635"/>
    </row>
    <row r="33" spans="2:36">
      <c r="B33" s="615"/>
      <c r="C33" s="526" t="s">
        <v>164</v>
      </c>
      <c r="D33" s="638">
        <v>3974</v>
      </c>
      <c r="E33" s="637">
        <v>701</v>
      </c>
      <c r="F33" s="637">
        <v>3165</v>
      </c>
      <c r="G33" s="637">
        <v>628</v>
      </c>
      <c r="H33" s="637">
        <v>124</v>
      </c>
      <c r="I33" s="637">
        <v>202</v>
      </c>
      <c r="J33" s="637">
        <v>1042</v>
      </c>
      <c r="K33" s="637">
        <v>613</v>
      </c>
      <c r="L33" s="637">
        <v>1196</v>
      </c>
      <c r="M33" s="637">
        <v>169</v>
      </c>
      <c r="N33" s="632"/>
      <c r="P33" s="633"/>
      <c r="Q33" s="629">
        <f t="shared" si="0"/>
        <v>0.15802717664821339</v>
      </c>
      <c r="R33" s="629">
        <f t="shared" si="1"/>
        <v>0.30095621540010065</v>
      </c>
      <c r="S33" s="629"/>
      <c r="T33" s="629"/>
      <c r="V33" s="592"/>
      <c r="W33" s="621">
        <v>41730</v>
      </c>
      <c r="X33" s="636">
        <v>3974</v>
      </c>
      <c r="Z33" s="505"/>
      <c r="AA33" s="634"/>
      <c r="AB33" s="635"/>
      <c r="AC33" s="635"/>
      <c r="AD33" s="635"/>
      <c r="AE33" s="635"/>
      <c r="AF33" s="635"/>
      <c r="AG33" s="635"/>
      <c r="AH33" s="635"/>
      <c r="AI33" s="635"/>
      <c r="AJ33" s="635"/>
    </row>
    <row r="34" spans="2:36">
      <c r="B34" s="615"/>
      <c r="C34" s="526" t="s">
        <v>157</v>
      </c>
      <c r="D34" s="638">
        <v>4248</v>
      </c>
      <c r="E34" s="637">
        <v>751</v>
      </c>
      <c r="F34" s="637">
        <v>3383</v>
      </c>
      <c r="G34" s="637">
        <v>635</v>
      </c>
      <c r="H34" s="637">
        <v>131</v>
      </c>
      <c r="I34" s="637">
        <v>191</v>
      </c>
      <c r="J34" s="637">
        <v>1122</v>
      </c>
      <c r="K34" s="637">
        <v>702</v>
      </c>
      <c r="L34" s="637">
        <v>1277</v>
      </c>
      <c r="M34" s="637">
        <v>190</v>
      </c>
      <c r="N34" s="632"/>
      <c r="P34" s="633"/>
      <c r="Q34" s="629">
        <f t="shared" si="0"/>
        <v>0.14948210922787195</v>
      </c>
      <c r="R34" s="629">
        <f t="shared" si="1"/>
        <v>0.3006120527306968</v>
      </c>
      <c r="S34" s="629"/>
      <c r="T34" s="629"/>
      <c r="V34" s="592"/>
      <c r="W34" s="621">
        <v>41821</v>
      </c>
      <c r="X34" s="636">
        <v>4248</v>
      </c>
      <c r="Z34" s="505"/>
      <c r="AA34" s="634"/>
      <c r="AB34" s="635"/>
      <c r="AC34" s="635"/>
      <c r="AD34" s="635"/>
      <c r="AE34" s="635"/>
      <c r="AF34" s="635"/>
      <c r="AG34" s="635"/>
      <c r="AH34" s="635"/>
      <c r="AI34" s="635"/>
      <c r="AJ34" s="635"/>
    </row>
    <row r="35" spans="2:36">
      <c r="B35" s="615"/>
      <c r="C35" s="526" t="s">
        <v>158</v>
      </c>
      <c r="D35" s="638">
        <v>4090</v>
      </c>
      <c r="E35" s="637">
        <v>739</v>
      </c>
      <c r="F35" s="637">
        <v>3224</v>
      </c>
      <c r="G35" s="637">
        <v>621</v>
      </c>
      <c r="H35" s="637">
        <v>107</v>
      </c>
      <c r="I35" s="637">
        <v>197</v>
      </c>
      <c r="J35" s="637">
        <v>1083</v>
      </c>
      <c r="K35" s="637">
        <v>743</v>
      </c>
      <c r="L35" s="637">
        <v>1174</v>
      </c>
      <c r="M35" s="637">
        <v>165</v>
      </c>
      <c r="N35" s="632"/>
      <c r="P35" s="633"/>
      <c r="Q35" s="629">
        <f t="shared" si="0"/>
        <v>0.15183374083129583</v>
      </c>
      <c r="R35" s="629">
        <f t="shared" si="1"/>
        <v>0.28704156479217602</v>
      </c>
      <c r="S35" s="629"/>
      <c r="T35" s="629"/>
      <c r="V35" s="592"/>
      <c r="W35" s="621">
        <v>41913</v>
      </c>
      <c r="X35" s="636">
        <v>4090</v>
      </c>
      <c r="Z35" s="505"/>
      <c r="AA35" s="634"/>
      <c r="AB35" s="635"/>
      <c r="AC35" s="635"/>
      <c r="AD35" s="635"/>
      <c r="AE35" s="635"/>
      <c r="AF35" s="635"/>
      <c r="AG35" s="635"/>
      <c r="AH35" s="635"/>
      <c r="AI35" s="635"/>
      <c r="AJ35" s="635"/>
    </row>
    <row r="36" spans="2:36" ht="19.5" customHeight="1">
      <c r="B36" s="615"/>
      <c r="C36" s="526" t="s">
        <v>159</v>
      </c>
      <c r="D36" s="638">
        <v>4134</v>
      </c>
      <c r="E36" s="637">
        <v>734</v>
      </c>
      <c r="F36" s="637">
        <v>3270</v>
      </c>
      <c r="G36" s="637">
        <v>534</v>
      </c>
      <c r="H36" s="637">
        <v>138</v>
      </c>
      <c r="I36" s="637">
        <v>185</v>
      </c>
      <c r="J36" s="637">
        <v>1056</v>
      </c>
      <c r="K36" s="637">
        <v>752</v>
      </c>
      <c r="L36" s="637">
        <v>1270</v>
      </c>
      <c r="M36" s="637">
        <v>199</v>
      </c>
      <c r="N36" s="626"/>
      <c r="P36" s="628" t="s">
        <v>159</v>
      </c>
      <c r="Q36" s="629">
        <f t="shared" si="0"/>
        <v>0.12917271407837447</v>
      </c>
      <c r="R36" s="629">
        <f t="shared" si="1"/>
        <v>0.30720851475568456</v>
      </c>
      <c r="S36" s="629"/>
      <c r="T36" s="629"/>
      <c r="V36" s="592" t="s">
        <v>159</v>
      </c>
      <c r="W36" s="621">
        <v>42005</v>
      </c>
      <c r="X36" s="636">
        <v>4134</v>
      </c>
      <c r="Z36" s="505"/>
      <c r="AA36" s="634"/>
      <c r="AB36" s="635"/>
      <c r="AC36" s="635"/>
      <c r="AD36" s="635"/>
      <c r="AE36" s="635"/>
      <c r="AF36" s="635"/>
      <c r="AG36" s="635"/>
      <c r="AH36" s="635"/>
      <c r="AI36" s="635"/>
      <c r="AJ36" s="635"/>
    </row>
    <row r="37" spans="2:36">
      <c r="B37" s="615"/>
      <c r="C37" s="526" t="s">
        <v>151</v>
      </c>
      <c r="D37" s="638">
        <v>4309</v>
      </c>
      <c r="E37" s="637">
        <v>839</v>
      </c>
      <c r="F37" s="637">
        <v>3339</v>
      </c>
      <c r="G37" s="637">
        <v>635</v>
      </c>
      <c r="H37" s="637">
        <v>112</v>
      </c>
      <c r="I37" s="637">
        <v>193</v>
      </c>
      <c r="J37" s="637">
        <v>1083</v>
      </c>
      <c r="K37" s="637">
        <v>744</v>
      </c>
      <c r="L37" s="637">
        <v>1319</v>
      </c>
      <c r="M37" s="637">
        <v>223</v>
      </c>
      <c r="N37" s="626"/>
      <c r="O37" s="627"/>
      <c r="Q37" s="629">
        <f t="shared" si="0"/>
        <v>0.14736597818519379</v>
      </c>
      <c r="R37" s="629">
        <f t="shared" si="1"/>
        <v>0.30610350429333955</v>
      </c>
      <c r="S37" s="629"/>
      <c r="T37" s="629"/>
      <c r="V37" s="592"/>
      <c r="W37" s="621">
        <v>42095</v>
      </c>
      <c r="X37" s="636">
        <v>4309</v>
      </c>
      <c r="Z37" s="505"/>
      <c r="AA37" s="634"/>
      <c r="AB37" s="635"/>
      <c r="AC37" s="635"/>
      <c r="AD37" s="635"/>
      <c r="AE37" s="635"/>
      <c r="AF37" s="635"/>
      <c r="AG37" s="635"/>
      <c r="AH37" s="635"/>
      <c r="AI37" s="635"/>
      <c r="AJ37" s="635"/>
    </row>
    <row r="38" spans="2:36">
      <c r="B38" s="615"/>
      <c r="C38" s="342" t="s">
        <v>152</v>
      </c>
      <c r="D38" s="638">
        <v>4562</v>
      </c>
      <c r="E38" s="637">
        <v>916</v>
      </c>
      <c r="F38" s="637">
        <v>3492</v>
      </c>
      <c r="G38" s="637">
        <v>625</v>
      </c>
      <c r="H38" s="637">
        <v>128</v>
      </c>
      <c r="I38" s="637">
        <v>183</v>
      </c>
      <c r="J38" s="637">
        <v>1220</v>
      </c>
      <c r="K38" s="637">
        <v>859</v>
      </c>
      <c r="L38" s="637">
        <v>1334</v>
      </c>
      <c r="M38" s="637">
        <v>213</v>
      </c>
      <c r="N38" s="626"/>
      <c r="O38" s="627"/>
      <c r="P38" s="619"/>
      <c r="Q38" s="629">
        <f>G38/D38</f>
        <v>0.13700131521262604</v>
      </c>
      <c r="R38" s="629">
        <f t="shared" si="1"/>
        <v>0.29241560718982901</v>
      </c>
      <c r="S38" s="629"/>
      <c r="T38" s="629"/>
      <c r="V38" s="592"/>
      <c r="W38" s="621">
        <v>42186</v>
      </c>
      <c r="X38" s="636">
        <v>4562</v>
      </c>
      <c r="Z38" s="505"/>
      <c r="AA38" s="634"/>
      <c r="AB38" s="635"/>
      <c r="AC38" s="635"/>
      <c r="AD38" s="635"/>
      <c r="AE38" s="635"/>
      <c r="AF38" s="635"/>
      <c r="AG38" s="635"/>
      <c r="AH38" s="635"/>
      <c r="AI38" s="635"/>
      <c r="AJ38" s="635"/>
    </row>
    <row r="39" spans="2:36">
      <c r="B39" s="615"/>
      <c r="C39" s="342" t="s">
        <v>153</v>
      </c>
      <c r="D39" s="638">
        <v>4469</v>
      </c>
      <c r="E39" s="637">
        <v>797</v>
      </c>
      <c r="F39" s="637">
        <v>3472</v>
      </c>
      <c r="G39" s="637">
        <v>604</v>
      </c>
      <c r="H39" s="637">
        <v>133</v>
      </c>
      <c r="I39" s="637">
        <v>169</v>
      </c>
      <c r="J39" s="637">
        <v>1033</v>
      </c>
      <c r="K39" s="637">
        <v>839</v>
      </c>
      <c r="L39" s="637">
        <v>1481</v>
      </c>
      <c r="M39" s="637">
        <v>210</v>
      </c>
      <c r="N39" s="626"/>
      <c r="O39" s="627"/>
      <c r="P39" s="619"/>
      <c r="Q39" s="629">
        <f t="shared" si="0"/>
        <v>0.13515327813828598</v>
      </c>
      <c r="R39" s="629">
        <f t="shared" si="1"/>
        <v>0.33139404788543297</v>
      </c>
      <c r="S39" s="629"/>
      <c r="T39" s="629"/>
      <c r="V39" s="592"/>
      <c r="W39" s="621">
        <v>42278</v>
      </c>
      <c r="X39" s="636">
        <v>4469</v>
      </c>
      <c r="Z39" s="505"/>
      <c r="AA39" s="634"/>
      <c r="AB39" s="635"/>
      <c r="AC39" s="635"/>
      <c r="AD39" s="635"/>
      <c r="AE39" s="635"/>
      <c r="AF39" s="635"/>
      <c r="AG39" s="635"/>
      <c r="AH39" s="635"/>
      <c r="AI39" s="635"/>
      <c r="AJ39" s="635"/>
    </row>
    <row r="40" spans="2:36" ht="19.5" customHeight="1">
      <c r="B40" s="615"/>
      <c r="C40" s="342" t="s">
        <v>160</v>
      </c>
      <c r="D40" s="638">
        <v>4669</v>
      </c>
      <c r="E40" s="637">
        <v>924</v>
      </c>
      <c r="F40" s="637">
        <v>3538</v>
      </c>
      <c r="G40" s="637">
        <v>602</v>
      </c>
      <c r="H40" s="637">
        <v>108</v>
      </c>
      <c r="I40" s="637">
        <v>152</v>
      </c>
      <c r="J40" s="637">
        <v>1171</v>
      </c>
      <c r="K40" s="637">
        <v>878</v>
      </c>
      <c r="L40" s="637">
        <v>1592</v>
      </c>
      <c r="M40" s="637">
        <v>166</v>
      </c>
      <c r="N40" s="632"/>
      <c r="O40" s="639" t="s">
        <v>160</v>
      </c>
      <c r="Q40" s="629">
        <f t="shared" si="0"/>
        <v>0.12893553223388307</v>
      </c>
      <c r="R40" s="629">
        <f t="shared" si="1"/>
        <v>0.34097237095737848</v>
      </c>
      <c r="S40" s="629"/>
      <c r="T40" s="629"/>
      <c r="U40" s="592" t="s">
        <v>160</v>
      </c>
      <c r="V40" s="592"/>
      <c r="W40" s="621">
        <v>42370</v>
      </c>
      <c r="X40" s="636">
        <v>4669</v>
      </c>
      <c r="Z40" s="520"/>
      <c r="AA40" s="634"/>
      <c r="AB40" s="635"/>
      <c r="AC40" s="635"/>
      <c r="AD40" s="635"/>
      <c r="AE40" s="635"/>
      <c r="AF40" s="635"/>
      <c r="AG40" s="635"/>
      <c r="AH40" s="635"/>
      <c r="AI40" s="635"/>
      <c r="AJ40" s="635"/>
    </row>
    <row r="41" spans="2:36">
      <c r="B41" s="615"/>
      <c r="C41" s="342" t="s">
        <v>161</v>
      </c>
      <c r="D41" s="638">
        <v>4966</v>
      </c>
      <c r="E41" s="637">
        <v>1018</v>
      </c>
      <c r="F41" s="637">
        <v>3748</v>
      </c>
      <c r="G41" s="637">
        <v>685</v>
      </c>
      <c r="H41" s="637">
        <v>114</v>
      </c>
      <c r="I41" s="637">
        <v>188</v>
      </c>
      <c r="J41" s="637">
        <v>1149</v>
      </c>
      <c r="K41" s="637">
        <v>897</v>
      </c>
      <c r="L41" s="637">
        <v>1694</v>
      </c>
      <c r="M41" s="637">
        <v>239</v>
      </c>
      <c r="N41" s="632"/>
      <c r="P41" s="639"/>
      <c r="Q41" s="629">
        <f t="shared" si="0"/>
        <v>0.13793797825211437</v>
      </c>
      <c r="R41" s="629">
        <f t="shared" si="1"/>
        <v>0.34111961337092228</v>
      </c>
      <c r="S41" s="629"/>
      <c r="T41" s="629"/>
      <c r="V41" s="592"/>
      <c r="W41" s="621">
        <v>42461</v>
      </c>
      <c r="X41" s="636">
        <v>4966</v>
      </c>
      <c r="Z41" s="520"/>
      <c r="AA41" s="634"/>
      <c r="AB41" s="635"/>
      <c r="AC41" s="635"/>
      <c r="AD41" s="635"/>
      <c r="AE41" s="635"/>
      <c r="AF41" s="635"/>
      <c r="AG41" s="635"/>
      <c r="AH41" s="635"/>
      <c r="AI41" s="635"/>
      <c r="AJ41" s="635"/>
    </row>
    <row r="42" spans="2:36">
      <c r="B42" s="615"/>
      <c r="C42" s="342" t="s">
        <v>162</v>
      </c>
      <c r="D42" s="638">
        <v>4982</v>
      </c>
      <c r="E42" s="637">
        <v>897</v>
      </c>
      <c r="F42" s="637">
        <v>3871</v>
      </c>
      <c r="G42" s="637">
        <v>596</v>
      </c>
      <c r="H42" s="637">
        <v>103</v>
      </c>
      <c r="I42" s="637">
        <v>175</v>
      </c>
      <c r="J42" s="637">
        <v>1143</v>
      </c>
      <c r="K42" s="637">
        <v>1004</v>
      </c>
      <c r="L42" s="637">
        <v>1759</v>
      </c>
      <c r="M42" s="637">
        <v>202</v>
      </c>
      <c r="N42" s="632"/>
      <c r="P42" s="639"/>
      <c r="Q42" s="629">
        <f t="shared" si="0"/>
        <v>0.11963067041348856</v>
      </c>
      <c r="R42" s="629">
        <f t="shared" si="1"/>
        <v>0.35307105580088316</v>
      </c>
      <c r="S42" s="629"/>
      <c r="T42" s="629"/>
      <c r="V42" s="592"/>
      <c r="W42" s="621">
        <v>42552</v>
      </c>
      <c r="X42" s="636">
        <v>4982</v>
      </c>
      <c r="Z42" s="520"/>
      <c r="AA42" s="634"/>
      <c r="AB42" s="635"/>
      <c r="AC42" s="635"/>
      <c r="AD42" s="635"/>
      <c r="AE42" s="635"/>
      <c r="AF42" s="635"/>
      <c r="AG42" s="635"/>
      <c r="AH42" s="635"/>
      <c r="AI42" s="635"/>
      <c r="AJ42" s="635"/>
    </row>
    <row r="43" spans="2:36">
      <c r="B43" s="615"/>
      <c r="C43" s="640" t="s">
        <v>163</v>
      </c>
      <c r="D43" s="638">
        <v>4689</v>
      </c>
      <c r="E43" s="637">
        <v>986</v>
      </c>
      <c r="F43" s="637">
        <v>3506</v>
      </c>
      <c r="G43" s="637">
        <v>652</v>
      </c>
      <c r="H43" s="637">
        <v>107</v>
      </c>
      <c r="I43" s="637">
        <v>171</v>
      </c>
      <c r="J43" s="637">
        <v>1054</v>
      </c>
      <c r="K43" s="637">
        <v>889</v>
      </c>
      <c r="L43" s="637">
        <v>1623</v>
      </c>
      <c r="M43" s="637">
        <v>193</v>
      </c>
      <c r="N43" s="632"/>
      <c r="P43" s="641"/>
      <c r="Q43" s="629">
        <f t="shared" si="0"/>
        <v>0.13904883770526766</v>
      </c>
      <c r="R43" s="629">
        <f t="shared" si="1"/>
        <v>0.34612923864363404</v>
      </c>
      <c r="S43" s="629"/>
      <c r="T43" s="629"/>
      <c r="V43" s="592"/>
      <c r="W43" s="621">
        <v>42644</v>
      </c>
      <c r="X43" s="636">
        <v>4689</v>
      </c>
      <c r="Z43" s="520"/>
      <c r="AA43" s="634"/>
      <c r="AB43" s="635"/>
      <c r="AC43" s="635"/>
      <c r="AD43" s="635"/>
      <c r="AE43" s="635"/>
      <c r="AF43" s="635"/>
      <c r="AG43" s="635"/>
      <c r="AH43" s="635"/>
      <c r="AI43" s="635"/>
      <c r="AJ43" s="635"/>
    </row>
    <row r="44" spans="2:36" ht="19.5" customHeight="1">
      <c r="B44" s="615"/>
      <c r="C44" s="342" t="s">
        <v>174</v>
      </c>
      <c r="D44" s="638">
        <v>5249</v>
      </c>
      <c r="E44" s="637">
        <v>1130</v>
      </c>
      <c r="F44" s="637">
        <v>3905</v>
      </c>
      <c r="G44" s="637">
        <v>607</v>
      </c>
      <c r="H44" s="637">
        <v>106</v>
      </c>
      <c r="I44" s="637">
        <v>185</v>
      </c>
      <c r="J44" s="637">
        <v>1271</v>
      </c>
      <c r="K44" s="637">
        <v>1022</v>
      </c>
      <c r="L44" s="637">
        <v>1828</v>
      </c>
      <c r="M44" s="637">
        <v>230</v>
      </c>
      <c r="N44" s="626"/>
      <c r="P44" s="619" t="s">
        <v>174</v>
      </c>
      <c r="Q44" s="629">
        <f t="shared" si="0"/>
        <v>0.11564107449037912</v>
      </c>
      <c r="R44" s="629">
        <f t="shared" si="1"/>
        <v>0.34825681082110876</v>
      </c>
      <c r="S44" s="629"/>
      <c r="T44" s="629"/>
      <c r="V44" s="592" t="s">
        <v>174</v>
      </c>
      <c r="W44" s="621">
        <v>42736</v>
      </c>
      <c r="X44" s="636">
        <v>5249</v>
      </c>
      <c r="Z44" s="520"/>
      <c r="AA44" s="634"/>
      <c r="AB44" s="635"/>
      <c r="AC44" s="635"/>
      <c r="AD44" s="635"/>
      <c r="AE44" s="635"/>
      <c r="AF44" s="635"/>
      <c r="AG44" s="635"/>
      <c r="AH44" s="635"/>
      <c r="AI44" s="635"/>
      <c r="AJ44" s="635"/>
    </row>
    <row r="45" spans="2:36" ht="13.9" customHeight="1">
      <c r="B45" s="615"/>
      <c r="C45" s="342" t="s">
        <v>180</v>
      </c>
      <c r="D45" s="638">
        <v>5293</v>
      </c>
      <c r="E45" s="637">
        <v>1158</v>
      </c>
      <c r="F45" s="637">
        <v>3881</v>
      </c>
      <c r="G45" s="637">
        <v>667</v>
      </c>
      <c r="H45" s="637">
        <v>66</v>
      </c>
      <c r="I45" s="637">
        <v>183</v>
      </c>
      <c r="J45" s="637">
        <v>1221</v>
      </c>
      <c r="K45" s="637">
        <v>974</v>
      </c>
      <c r="L45" s="637">
        <v>1942</v>
      </c>
      <c r="M45" s="637">
        <v>240</v>
      </c>
      <c r="N45" s="626"/>
      <c r="O45" s="627"/>
      <c r="P45" s="619"/>
      <c r="Q45" s="629">
        <f t="shared" si="0"/>
        <v>0.12601549215945587</v>
      </c>
      <c r="R45" s="629">
        <f t="shared" si="1"/>
        <v>0.36689967882108443</v>
      </c>
      <c r="S45" s="629"/>
      <c r="T45" s="629"/>
      <c r="V45" s="592"/>
      <c r="W45" s="621">
        <v>42826</v>
      </c>
      <c r="X45" s="636">
        <v>5293</v>
      </c>
      <c r="Z45" s="520"/>
      <c r="AA45" s="634"/>
      <c r="AB45" s="635"/>
      <c r="AC45" s="635"/>
      <c r="AD45" s="635"/>
      <c r="AE45" s="635"/>
      <c r="AF45" s="635"/>
      <c r="AG45" s="635"/>
      <c r="AH45" s="635"/>
      <c r="AI45" s="635"/>
      <c r="AJ45" s="635"/>
    </row>
    <row r="46" spans="2:36" ht="13.9" customHeight="1">
      <c r="B46" s="615"/>
      <c r="C46" s="342" t="s">
        <v>181</v>
      </c>
      <c r="D46" s="638">
        <v>5394</v>
      </c>
      <c r="E46" s="637">
        <v>1047</v>
      </c>
      <c r="F46" s="637">
        <v>4077</v>
      </c>
      <c r="G46" s="637">
        <v>548</v>
      </c>
      <c r="H46" s="637">
        <v>87</v>
      </c>
      <c r="I46" s="637">
        <v>174</v>
      </c>
      <c r="J46" s="637">
        <v>1230</v>
      </c>
      <c r="K46" s="637">
        <v>1067</v>
      </c>
      <c r="L46" s="637">
        <v>2063</v>
      </c>
      <c r="M46" s="637">
        <v>225</v>
      </c>
      <c r="N46" s="626"/>
      <c r="O46" s="627"/>
      <c r="P46" s="619"/>
      <c r="Q46" s="629">
        <f t="shared" si="0"/>
        <v>0.10159436410826844</v>
      </c>
      <c r="R46" s="629">
        <f t="shared" si="1"/>
        <v>0.38246199480904708</v>
      </c>
      <c r="S46" s="629"/>
      <c r="T46" s="629"/>
      <c r="V46" s="592"/>
      <c r="W46" s="621">
        <v>42917</v>
      </c>
      <c r="X46" s="636">
        <v>5394</v>
      </c>
      <c r="Z46" s="642"/>
      <c r="AA46" s="634"/>
      <c r="AB46" s="635"/>
      <c r="AC46" s="635"/>
      <c r="AD46" s="635"/>
      <c r="AE46" s="635"/>
      <c r="AF46" s="635"/>
      <c r="AG46" s="635"/>
      <c r="AH46" s="635"/>
      <c r="AI46" s="635"/>
      <c r="AJ46" s="635"/>
    </row>
    <row r="47" spans="2:36" ht="13.9" customHeight="1">
      <c r="B47" s="615"/>
      <c r="C47" s="342" t="s">
        <v>214</v>
      </c>
      <c r="D47" s="638">
        <v>5214</v>
      </c>
      <c r="E47" s="637">
        <v>1016</v>
      </c>
      <c r="F47" s="637">
        <v>3920</v>
      </c>
      <c r="G47" s="637">
        <v>612</v>
      </c>
      <c r="H47" s="637">
        <v>76</v>
      </c>
      <c r="I47" s="637">
        <v>188</v>
      </c>
      <c r="J47" s="637">
        <v>1164</v>
      </c>
      <c r="K47" s="637">
        <v>990</v>
      </c>
      <c r="L47" s="637">
        <v>1975</v>
      </c>
      <c r="M47" s="637">
        <v>209</v>
      </c>
      <c r="N47" s="626"/>
      <c r="O47" s="627"/>
      <c r="P47" s="619"/>
      <c r="Q47" s="629">
        <f t="shared" si="0"/>
        <v>0.11737629459148446</v>
      </c>
      <c r="R47" s="629">
        <f t="shared" si="1"/>
        <v>0.37878787878787878</v>
      </c>
      <c r="S47" s="629"/>
      <c r="T47" s="629"/>
      <c r="V47" s="592"/>
      <c r="W47" s="621">
        <v>43009</v>
      </c>
      <c r="X47" s="636">
        <v>5214</v>
      </c>
      <c r="Z47" s="642"/>
      <c r="AA47" s="634"/>
      <c r="AB47" s="635"/>
      <c r="AC47" s="635"/>
      <c r="AD47" s="635"/>
      <c r="AE47" s="635"/>
      <c r="AF47" s="635"/>
      <c r="AG47" s="635"/>
      <c r="AH47" s="635"/>
      <c r="AI47" s="635"/>
      <c r="AJ47" s="635"/>
    </row>
    <row r="48" spans="2:36" ht="19.5" customHeight="1">
      <c r="B48" s="615"/>
      <c r="C48" s="342" t="s">
        <v>221</v>
      </c>
      <c r="D48" s="638">
        <v>5310</v>
      </c>
      <c r="E48" s="637">
        <v>1121</v>
      </c>
      <c r="F48" s="637">
        <v>3940</v>
      </c>
      <c r="G48" s="637">
        <v>638</v>
      </c>
      <c r="H48" s="637">
        <v>89</v>
      </c>
      <c r="I48" s="637">
        <v>159</v>
      </c>
      <c r="J48" s="637">
        <v>1209</v>
      </c>
      <c r="K48" s="637">
        <v>901</v>
      </c>
      <c r="L48" s="637">
        <v>2062</v>
      </c>
      <c r="M48" s="637">
        <v>252</v>
      </c>
      <c r="N48" s="632"/>
      <c r="O48" s="639" t="s">
        <v>221</v>
      </c>
      <c r="Q48" s="629">
        <f t="shared" si="0"/>
        <v>0.12015065913370998</v>
      </c>
      <c r="R48" s="629">
        <f t="shared" si="1"/>
        <v>0.38832391713747644</v>
      </c>
      <c r="S48" s="629"/>
      <c r="T48" s="629"/>
      <c r="U48" s="592" t="s">
        <v>221</v>
      </c>
      <c r="V48" s="592"/>
      <c r="W48" s="621">
        <v>43101</v>
      </c>
      <c r="X48" s="636">
        <v>5310</v>
      </c>
      <c r="Z48" s="520"/>
      <c r="AA48" s="634"/>
      <c r="AB48" s="635"/>
      <c r="AC48" s="635"/>
      <c r="AD48" s="635"/>
      <c r="AE48" s="635"/>
      <c r="AF48" s="635"/>
      <c r="AG48" s="635"/>
      <c r="AH48" s="635"/>
      <c r="AI48" s="635"/>
      <c r="AJ48" s="635"/>
    </row>
    <row r="49" spans="2:38">
      <c r="B49" s="615"/>
      <c r="C49" s="643" t="s">
        <v>232</v>
      </c>
      <c r="D49" s="638">
        <v>5443</v>
      </c>
      <c r="E49" s="637">
        <v>1164</v>
      </c>
      <c r="F49" s="637">
        <v>4056</v>
      </c>
      <c r="G49" s="637">
        <v>653</v>
      </c>
      <c r="H49" s="637">
        <v>84</v>
      </c>
      <c r="I49" s="637">
        <v>181</v>
      </c>
      <c r="J49" s="637">
        <v>1374</v>
      </c>
      <c r="K49" s="637">
        <v>930</v>
      </c>
      <c r="L49" s="637">
        <v>1975</v>
      </c>
      <c r="M49" s="637">
        <v>246</v>
      </c>
      <c r="N49" s="632"/>
      <c r="P49" s="644"/>
      <c r="Q49" s="629">
        <f t="shared" si="0"/>
        <v>0.11997060444607753</v>
      </c>
      <c r="R49" s="629">
        <f t="shared" si="1"/>
        <v>0.36285136873047952</v>
      </c>
      <c r="S49" s="629">
        <f t="shared" ref="S49:S55" si="2">J49/D49</f>
        <v>0.25243431930920446</v>
      </c>
      <c r="T49" s="629">
        <f t="shared" ref="T49:T55" si="3">K49/D49</f>
        <v>0.17086165717435237</v>
      </c>
      <c r="V49" s="592"/>
      <c r="W49" s="621">
        <v>43191</v>
      </c>
      <c r="X49" s="636">
        <v>5443</v>
      </c>
      <c r="Z49" s="520"/>
      <c r="AA49" s="634"/>
      <c r="AB49" s="635"/>
      <c r="AC49" s="635"/>
      <c r="AD49" s="635"/>
      <c r="AE49" s="635"/>
      <c r="AF49" s="635"/>
      <c r="AG49" s="635"/>
      <c r="AH49" s="635"/>
      <c r="AI49" s="635"/>
      <c r="AJ49" s="635"/>
    </row>
    <row r="50" spans="2:38">
      <c r="B50" s="615"/>
      <c r="C50" s="342" t="s">
        <v>233</v>
      </c>
      <c r="D50" s="638">
        <v>5656</v>
      </c>
      <c r="E50" s="637">
        <v>1057</v>
      </c>
      <c r="F50" s="637">
        <v>4362</v>
      </c>
      <c r="G50" s="637">
        <v>602</v>
      </c>
      <c r="H50" s="637">
        <v>71</v>
      </c>
      <c r="I50" s="637">
        <v>119</v>
      </c>
      <c r="J50" s="637">
        <v>1310</v>
      </c>
      <c r="K50" s="637">
        <v>1090</v>
      </c>
      <c r="L50" s="637">
        <v>2185</v>
      </c>
      <c r="M50" s="637">
        <v>279</v>
      </c>
      <c r="N50" s="632"/>
      <c r="P50" s="639"/>
      <c r="Q50" s="629">
        <f t="shared" si="0"/>
        <v>0.10643564356435643</v>
      </c>
      <c r="R50" s="629">
        <f t="shared" si="1"/>
        <v>0.38631541725601132</v>
      </c>
      <c r="S50" s="629">
        <f t="shared" si="2"/>
        <v>0.23161244695898162</v>
      </c>
      <c r="T50" s="629">
        <f t="shared" si="3"/>
        <v>0.19271570014144271</v>
      </c>
      <c r="V50" s="592"/>
      <c r="W50" s="621">
        <v>43282</v>
      </c>
      <c r="X50" s="636">
        <v>5656</v>
      </c>
      <c r="Z50" s="520"/>
      <c r="AA50" s="634"/>
      <c r="AB50" s="635"/>
      <c r="AC50" s="635"/>
      <c r="AD50" s="635"/>
      <c r="AE50" s="635"/>
      <c r="AF50" s="635"/>
      <c r="AG50" s="635"/>
      <c r="AH50" s="635"/>
      <c r="AI50" s="635"/>
      <c r="AJ50" s="635"/>
    </row>
    <row r="51" spans="2:38">
      <c r="B51" s="615"/>
      <c r="C51" s="342" t="s">
        <v>234</v>
      </c>
      <c r="D51" s="638">
        <v>5256</v>
      </c>
      <c r="E51" s="637">
        <v>971</v>
      </c>
      <c r="F51" s="637">
        <v>4058</v>
      </c>
      <c r="G51" s="637">
        <v>565</v>
      </c>
      <c r="H51" s="637">
        <v>50</v>
      </c>
      <c r="I51" s="637">
        <v>114</v>
      </c>
      <c r="J51" s="637">
        <v>1210</v>
      </c>
      <c r="K51" s="637">
        <v>984</v>
      </c>
      <c r="L51" s="637">
        <v>2069</v>
      </c>
      <c r="M51" s="637">
        <v>264</v>
      </c>
      <c r="N51" s="632"/>
      <c r="P51" s="639"/>
      <c r="Q51" s="629">
        <f t="shared" si="0"/>
        <v>0.10749619482496195</v>
      </c>
      <c r="R51" s="629">
        <f t="shared" si="1"/>
        <v>0.39364535768645359</v>
      </c>
      <c r="S51" s="629">
        <f t="shared" si="2"/>
        <v>0.2302130898021309</v>
      </c>
      <c r="T51" s="629">
        <f t="shared" si="3"/>
        <v>0.18721461187214611</v>
      </c>
      <c r="V51" s="592"/>
      <c r="W51" s="621">
        <v>43374</v>
      </c>
      <c r="X51" s="636">
        <v>5256</v>
      </c>
      <c r="Z51" s="520"/>
      <c r="AA51" s="634"/>
      <c r="AB51" s="635"/>
      <c r="AC51" s="635"/>
      <c r="AD51" s="635"/>
      <c r="AE51" s="635"/>
      <c r="AF51" s="635"/>
      <c r="AG51" s="635"/>
      <c r="AH51" s="635"/>
      <c r="AI51" s="635"/>
      <c r="AJ51" s="635"/>
    </row>
    <row r="52" spans="2:38" ht="19.5" customHeight="1">
      <c r="B52" s="615"/>
      <c r="C52" s="342" t="s">
        <v>235</v>
      </c>
      <c r="D52" s="638">
        <v>5828</v>
      </c>
      <c r="E52" s="637">
        <v>1159</v>
      </c>
      <c r="F52" s="637">
        <v>4455</v>
      </c>
      <c r="G52" s="637">
        <v>678</v>
      </c>
      <c r="H52" s="637">
        <v>65</v>
      </c>
      <c r="I52" s="637">
        <v>115</v>
      </c>
      <c r="J52" s="637">
        <v>1282</v>
      </c>
      <c r="K52" s="637">
        <v>1141</v>
      </c>
      <c r="L52" s="637">
        <v>2307</v>
      </c>
      <c r="M52" s="637">
        <v>240</v>
      </c>
      <c r="N52" s="645"/>
      <c r="P52" s="619" t="s">
        <v>235</v>
      </c>
      <c r="Q52" s="629">
        <f t="shared" si="0"/>
        <v>0.11633493479752917</v>
      </c>
      <c r="R52" s="629">
        <f t="shared" si="1"/>
        <v>0.39584763212079616</v>
      </c>
      <c r="S52" s="629">
        <f t="shared" si="2"/>
        <v>0.21997254632807137</v>
      </c>
      <c r="T52" s="629">
        <f t="shared" si="3"/>
        <v>0.19577899794097461</v>
      </c>
      <c r="V52" s="592" t="s">
        <v>235</v>
      </c>
      <c r="W52" s="621">
        <v>43466</v>
      </c>
      <c r="X52" s="636">
        <v>5828</v>
      </c>
      <c r="Z52" s="520"/>
      <c r="AA52" s="634"/>
      <c r="AB52" s="635"/>
      <c r="AC52" s="635"/>
      <c r="AD52" s="635"/>
      <c r="AE52" s="635"/>
      <c r="AF52" s="635"/>
      <c r="AG52" s="635"/>
      <c r="AH52" s="635"/>
      <c r="AI52" s="635"/>
      <c r="AJ52" s="635"/>
    </row>
    <row r="53" spans="2:38" ht="14.25" customHeight="1">
      <c r="B53" s="615"/>
      <c r="C53" s="342" t="s">
        <v>290</v>
      </c>
      <c r="D53" s="638">
        <v>5732</v>
      </c>
      <c r="E53" s="637">
        <v>1230</v>
      </c>
      <c r="F53" s="637">
        <v>4263</v>
      </c>
      <c r="G53" s="637">
        <v>753</v>
      </c>
      <c r="H53" s="637">
        <v>64</v>
      </c>
      <c r="I53" s="637">
        <v>119</v>
      </c>
      <c r="J53" s="637">
        <v>1346</v>
      </c>
      <c r="K53" s="637">
        <v>1047</v>
      </c>
      <c r="L53" s="637">
        <v>2139</v>
      </c>
      <c r="M53" s="637">
        <v>264</v>
      </c>
      <c r="N53" s="645"/>
      <c r="O53" s="627"/>
      <c r="P53" s="619"/>
      <c r="Q53" s="629">
        <f t="shared" si="0"/>
        <v>0.13136775994417307</v>
      </c>
      <c r="R53" s="629">
        <f t="shared" si="1"/>
        <v>0.37316817864619678</v>
      </c>
      <c r="S53" s="629">
        <f t="shared" si="2"/>
        <v>0.23482205163991626</v>
      </c>
      <c r="T53" s="629">
        <f t="shared" si="3"/>
        <v>0.18265875785066293</v>
      </c>
      <c r="V53" s="592"/>
      <c r="W53" s="621">
        <v>43556</v>
      </c>
      <c r="X53" s="636">
        <v>5732</v>
      </c>
      <c r="Z53" s="520"/>
      <c r="AA53" s="634"/>
      <c r="AB53" s="635"/>
      <c r="AC53" s="635"/>
      <c r="AD53" s="635"/>
      <c r="AE53" s="635"/>
      <c r="AF53" s="635"/>
      <c r="AG53" s="635"/>
      <c r="AH53" s="635"/>
      <c r="AI53" s="635"/>
      <c r="AJ53" s="635"/>
    </row>
    <row r="54" spans="2:38" ht="14.25" customHeight="1">
      <c r="B54" s="615"/>
      <c r="C54" s="342" t="s">
        <v>287</v>
      </c>
      <c r="D54" s="638">
        <v>5688</v>
      </c>
      <c r="E54" s="637">
        <v>1106</v>
      </c>
      <c r="F54" s="637">
        <v>4323</v>
      </c>
      <c r="G54" s="637">
        <v>678</v>
      </c>
      <c r="H54" s="637">
        <v>75</v>
      </c>
      <c r="I54" s="637">
        <v>128</v>
      </c>
      <c r="J54" s="637">
        <v>1235</v>
      </c>
      <c r="K54" s="637">
        <v>1157</v>
      </c>
      <c r="L54" s="637">
        <v>2165</v>
      </c>
      <c r="M54" s="637">
        <v>250</v>
      </c>
      <c r="N54" s="645"/>
      <c r="O54" s="627"/>
      <c r="P54" s="619"/>
      <c r="Q54" s="629">
        <f t="shared" si="0"/>
        <v>0.11919831223628692</v>
      </c>
      <c r="R54" s="629">
        <f t="shared" si="1"/>
        <v>0.38062587904360057</v>
      </c>
      <c r="S54" s="629">
        <f t="shared" si="2"/>
        <v>0.21712376933895922</v>
      </c>
      <c r="T54" s="629">
        <f t="shared" si="3"/>
        <v>0.20341068917018285</v>
      </c>
      <c r="V54" s="592"/>
      <c r="W54" s="621">
        <v>43647</v>
      </c>
      <c r="X54" s="636">
        <v>5688</v>
      </c>
      <c r="Z54" s="646"/>
      <c r="AA54" s="634"/>
      <c r="AB54" s="635"/>
      <c r="AC54" s="635"/>
      <c r="AD54" s="635"/>
      <c r="AE54" s="635"/>
      <c r="AF54" s="635"/>
      <c r="AG54" s="635"/>
      <c r="AH54" s="635"/>
      <c r="AI54" s="635"/>
      <c r="AJ54" s="635"/>
    </row>
    <row r="55" spans="2:38" ht="14.25" customHeight="1">
      <c r="B55" s="615"/>
      <c r="C55" s="342" t="s">
        <v>289</v>
      </c>
      <c r="D55" s="638">
        <v>5215</v>
      </c>
      <c r="E55" s="637">
        <v>962</v>
      </c>
      <c r="F55" s="637">
        <v>4044</v>
      </c>
      <c r="G55" s="637">
        <v>585</v>
      </c>
      <c r="H55" s="637">
        <v>71</v>
      </c>
      <c r="I55" s="637">
        <v>125</v>
      </c>
      <c r="J55" s="637">
        <v>1217</v>
      </c>
      <c r="K55" s="637">
        <v>1048</v>
      </c>
      <c r="L55" s="637">
        <v>1971</v>
      </c>
      <c r="M55" s="637">
        <v>198</v>
      </c>
      <c r="N55" s="645"/>
      <c r="O55" s="627"/>
      <c r="P55" s="619"/>
      <c r="Q55" s="629">
        <f t="shared" si="0"/>
        <v>0.11217641418983701</v>
      </c>
      <c r="R55" s="629">
        <f t="shared" si="1"/>
        <v>0.37794822627037394</v>
      </c>
      <c r="S55" s="629">
        <f t="shared" si="2"/>
        <v>0.23336529242569512</v>
      </c>
      <c r="T55" s="629">
        <f t="shared" si="3"/>
        <v>0.20095877277085331</v>
      </c>
      <c r="V55" s="592"/>
      <c r="W55" s="621">
        <v>43739</v>
      </c>
      <c r="X55" s="636">
        <v>5215</v>
      </c>
      <c r="Z55" s="520"/>
      <c r="AA55" s="634"/>
      <c r="AB55" s="635"/>
      <c r="AC55" s="635"/>
      <c r="AD55" s="635"/>
      <c r="AE55" s="635"/>
      <c r="AF55" s="635"/>
      <c r="AG55" s="635"/>
      <c r="AH55" s="635"/>
      <c r="AI55" s="635"/>
      <c r="AJ55" s="635"/>
    </row>
    <row r="56" spans="2:38" ht="19.5" customHeight="1">
      <c r="B56" s="615"/>
      <c r="C56" s="342" t="s">
        <v>288</v>
      </c>
      <c r="D56" s="638">
        <v>4929</v>
      </c>
      <c r="E56" s="637">
        <v>1002</v>
      </c>
      <c r="F56" s="637">
        <v>3714</v>
      </c>
      <c r="G56" s="637">
        <v>641</v>
      </c>
      <c r="H56" s="637">
        <v>64</v>
      </c>
      <c r="I56" s="637">
        <v>110</v>
      </c>
      <c r="J56" s="637">
        <v>1098</v>
      </c>
      <c r="K56" s="637">
        <v>1051</v>
      </c>
      <c r="L56" s="637">
        <v>1750</v>
      </c>
      <c r="M56" s="637">
        <v>215</v>
      </c>
      <c r="N56" s="645"/>
      <c r="O56" s="619" t="s">
        <v>386</v>
      </c>
      <c r="Q56" s="629">
        <f t="shared" si="0"/>
        <v>0.13004666260904849</v>
      </c>
      <c r="R56" s="629">
        <f t="shared" si="1"/>
        <v>0.35504159058632584</v>
      </c>
      <c r="S56" s="629">
        <f>J56/D56</f>
        <v>0.22276323797930614</v>
      </c>
      <c r="T56" s="629">
        <f>K56/D56</f>
        <v>0.21322783526070196</v>
      </c>
      <c r="U56" s="592" t="s">
        <v>386</v>
      </c>
      <c r="V56" s="592"/>
      <c r="W56" s="621">
        <v>43831</v>
      </c>
      <c r="X56" s="636">
        <v>4929</v>
      </c>
      <c r="Z56" s="520"/>
      <c r="AA56" s="634"/>
      <c r="AB56" s="635"/>
      <c r="AC56" s="635"/>
      <c r="AD56" s="635"/>
      <c r="AE56" s="635"/>
      <c r="AF56" s="635"/>
      <c r="AG56" s="635"/>
      <c r="AH56" s="635"/>
      <c r="AI56" s="635"/>
      <c r="AJ56" s="635"/>
    </row>
    <row r="57" spans="2:38" ht="14.25" customHeight="1">
      <c r="B57" s="615"/>
      <c r="C57" s="647" t="s">
        <v>283</v>
      </c>
      <c r="D57" s="638">
        <v>2773</v>
      </c>
      <c r="E57" s="637">
        <v>529</v>
      </c>
      <c r="F57" s="637">
        <v>2119</v>
      </c>
      <c r="G57" s="637">
        <v>627</v>
      </c>
      <c r="H57" s="637">
        <v>19</v>
      </c>
      <c r="I57" s="637">
        <v>29</v>
      </c>
      <c r="J57" s="637">
        <v>383</v>
      </c>
      <c r="K57" s="637">
        <v>411</v>
      </c>
      <c r="L57" s="637">
        <v>1189</v>
      </c>
      <c r="M57" s="637">
        <v>115</v>
      </c>
      <c r="N57" s="648"/>
      <c r="O57" s="649"/>
      <c r="P57" s="649"/>
      <c r="Q57" s="629">
        <f t="shared" si="0"/>
        <v>0.22610890732059141</v>
      </c>
      <c r="R57" s="629">
        <f t="shared" si="1"/>
        <v>0.42877749729534798</v>
      </c>
      <c r="S57" s="629">
        <f t="shared" ref="S57:S60" si="4">J57/D57</f>
        <v>0.13811756220699603</v>
      </c>
      <c r="T57" s="629">
        <f t="shared" ref="T57:T60" si="5">K57/D57</f>
        <v>0.14821492967904795</v>
      </c>
      <c r="V57" s="592"/>
      <c r="W57" s="621">
        <v>43922</v>
      </c>
      <c r="X57" s="636">
        <v>2773</v>
      </c>
      <c r="Y57" s="650"/>
      <c r="Z57" s="520"/>
      <c r="AA57" s="634"/>
      <c r="AB57" s="635"/>
      <c r="AC57" s="635"/>
      <c r="AD57" s="635"/>
      <c r="AE57" s="635"/>
      <c r="AF57" s="635"/>
      <c r="AG57" s="635"/>
      <c r="AH57" s="635"/>
      <c r="AI57" s="635"/>
      <c r="AJ57" s="635"/>
    </row>
    <row r="58" spans="2:38" ht="13.9" customHeight="1">
      <c r="B58" s="615"/>
      <c r="C58" s="643" t="s">
        <v>284</v>
      </c>
      <c r="D58" s="638">
        <v>5418</v>
      </c>
      <c r="E58" s="637">
        <v>988</v>
      </c>
      <c r="F58" s="637">
        <v>4208</v>
      </c>
      <c r="G58" s="637">
        <v>618</v>
      </c>
      <c r="H58" s="637">
        <v>77</v>
      </c>
      <c r="I58" s="637">
        <v>143</v>
      </c>
      <c r="J58" s="637">
        <v>1388</v>
      </c>
      <c r="K58" s="637">
        <v>1181</v>
      </c>
      <c r="L58" s="637">
        <v>1769</v>
      </c>
      <c r="M58" s="637">
        <v>242</v>
      </c>
      <c r="N58" s="615"/>
      <c r="Q58" s="629">
        <f t="shared" si="0"/>
        <v>0.11406423034330011</v>
      </c>
      <c r="R58" s="629">
        <f t="shared" si="1"/>
        <v>0.32650424510889625</v>
      </c>
      <c r="S58" s="629">
        <f t="shared" si="4"/>
        <v>0.2561830933923957</v>
      </c>
      <c r="T58" s="629">
        <f t="shared" si="5"/>
        <v>0.21797711332595054</v>
      </c>
      <c r="V58" s="592"/>
      <c r="W58" s="621">
        <v>44013</v>
      </c>
      <c r="X58" s="636">
        <v>5418</v>
      </c>
      <c r="Z58" s="520"/>
      <c r="AA58" s="634"/>
      <c r="AB58" s="635"/>
      <c r="AC58" s="635"/>
      <c r="AD58" s="635"/>
      <c r="AE58" s="635"/>
      <c r="AF58" s="635"/>
      <c r="AG58" s="635"/>
      <c r="AH58" s="635"/>
      <c r="AI58" s="635"/>
      <c r="AJ58" s="635"/>
      <c r="AK58" s="651"/>
      <c r="AL58" s="612"/>
    </row>
    <row r="59" spans="2:38" ht="14.25" customHeight="1">
      <c r="B59" s="615"/>
      <c r="C59" s="643" t="s">
        <v>285</v>
      </c>
      <c r="D59" s="638">
        <v>5414</v>
      </c>
      <c r="E59" s="637">
        <v>993</v>
      </c>
      <c r="F59" s="637">
        <v>4228</v>
      </c>
      <c r="G59" s="637">
        <v>608</v>
      </c>
      <c r="H59" s="637">
        <v>88</v>
      </c>
      <c r="I59" s="637">
        <v>151</v>
      </c>
      <c r="J59" s="637">
        <v>1368</v>
      </c>
      <c r="K59" s="637">
        <v>1297</v>
      </c>
      <c r="L59" s="637">
        <v>1632</v>
      </c>
      <c r="M59" s="637">
        <v>270</v>
      </c>
      <c r="N59" s="652"/>
      <c r="O59" s="653"/>
      <c r="P59" s="653"/>
      <c r="Q59" s="629">
        <f t="shared" si="0"/>
        <v>0.11230144070927225</v>
      </c>
      <c r="R59" s="629">
        <f t="shared" si="1"/>
        <v>0.30144070927225713</v>
      </c>
      <c r="S59" s="629">
        <f t="shared" si="4"/>
        <v>0.25267824159586255</v>
      </c>
      <c r="T59" s="629">
        <f t="shared" si="5"/>
        <v>0.23956409309198376</v>
      </c>
      <c r="V59" s="592"/>
      <c r="W59" s="621">
        <v>44105</v>
      </c>
      <c r="X59" s="636">
        <v>5414</v>
      </c>
      <c r="Z59" s="520"/>
      <c r="AA59" s="634"/>
      <c r="AB59" s="635"/>
      <c r="AC59" s="635"/>
      <c r="AD59" s="635"/>
      <c r="AE59" s="635"/>
      <c r="AF59" s="635"/>
      <c r="AG59" s="635"/>
      <c r="AH59" s="635"/>
      <c r="AI59" s="635"/>
      <c r="AJ59" s="635"/>
      <c r="AK59" s="612"/>
      <c r="AL59" s="612"/>
    </row>
    <row r="60" spans="2:38" s="593" customFormat="1" ht="19.149999999999999" customHeight="1">
      <c r="B60" s="654"/>
      <c r="C60" s="643" t="s">
        <v>286</v>
      </c>
      <c r="D60" s="638">
        <v>5054</v>
      </c>
      <c r="E60" s="637">
        <v>937</v>
      </c>
      <c r="F60" s="637">
        <v>3944</v>
      </c>
      <c r="G60" s="637">
        <v>594</v>
      </c>
      <c r="H60" s="637">
        <v>90</v>
      </c>
      <c r="I60" s="637">
        <v>144</v>
      </c>
      <c r="J60" s="637">
        <v>1235</v>
      </c>
      <c r="K60" s="637">
        <v>1201</v>
      </c>
      <c r="L60" s="637">
        <v>1570</v>
      </c>
      <c r="M60" s="637">
        <v>220</v>
      </c>
      <c r="N60" s="655"/>
      <c r="P60" s="619" t="s">
        <v>286</v>
      </c>
      <c r="Q60" s="629">
        <f>G60/D60</f>
        <v>0.11753066877720618</v>
      </c>
      <c r="R60" s="629">
        <f t="shared" si="1"/>
        <v>0.31064503363672341</v>
      </c>
      <c r="S60" s="629">
        <f t="shared" si="4"/>
        <v>0.24436090225563908</v>
      </c>
      <c r="T60" s="629">
        <f t="shared" si="5"/>
        <v>0.23763355757815591</v>
      </c>
      <c r="U60" s="592"/>
      <c r="V60" s="592" t="s">
        <v>286</v>
      </c>
      <c r="W60" s="621">
        <v>44197</v>
      </c>
      <c r="X60" s="656">
        <v>5054</v>
      </c>
      <c r="Y60" s="657"/>
      <c r="Z60" s="658"/>
      <c r="AA60" s="634"/>
      <c r="AB60" s="635"/>
      <c r="AC60" s="635"/>
      <c r="AD60" s="635"/>
      <c r="AE60" s="635"/>
      <c r="AF60" s="635"/>
      <c r="AG60" s="635"/>
      <c r="AH60" s="635"/>
      <c r="AI60" s="635"/>
      <c r="AJ60" s="635"/>
      <c r="AK60" s="592"/>
      <c r="AL60" s="592"/>
    </row>
    <row r="61" spans="2:38" s="593" customFormat="1" ht="14.25" customHeight="1">
      <c r="B61" s="654"/>
      <c r="C61" s="643" t="s">
        <v>316</v>
      </c>
      <c r="D61" s="638">
        <v>4997</v>
      </c>
      <c r="E61" s="659">
        <v>884</v>
      </c>
      <c r="F61" s="659">
        <v>3963</v>
      </c>
      <c r="G61" s="659">
        <v>606</v>
      </c>
      <c r="H61" s="659">
        <v>82</v>
      </c>
      <c r="I61" s="659">
        <v>120</v>
      </c>
      <c r="J61" s="659">
        <v>1214</v>
      </c>
      <c r="K61" s="659">
        <v>1230</v>
      </c>
      <c r="L61" s="659">
        <v>1520</v>
      </c>
      <c r="M61" s="659">
        <v>225</v>
      </c>
      <c r="N61" s="655"/>
      <c r="P61" s="619"/>
      <c r="Q61" s="629">
        <f>G61/D61</f>
        <v>0.12127276365819492</v>
      </c>
      <c r="R61" s="629">
        <f>L61/D61</f>
        <v>0.30418250950570341</v>
      </c>
      <c r="S61" s="629">
        <f>J61/D61</f>
        <v>0.24294576746047628</v>
      </c>
      <c r="T61" s="629">
        <f>K61/D61</f>
        <v>0.24614768861316791</v>
      </c>
      <c r="U61" s="592"/>
      <c r="V61" s="592"/>
      <c r="W61" s="621">
        <v>44287</v>
      </c>
      <c r="X61" s="656">
        <v>4997</v>
      </c>
      <c r="Y61" s="657"/>
      <c r="Z61" s="520"/>
      <c r="AA61" s="634"/>
      <c r="AB61" s="635"/>
      <c r="AC61" s="635"/>
      <c r="AD61" s="635"/>
      <c r="AE61" s="635"/>
      <c r="AF61" s="635"/>
      <c r="AG61" s="635"/>
      <c r="AH61" s="635"/>
      <c r="AI61" s="635"/>
      <c r="AJ61" s="635"/>
      <c r="AK61" s="592"/>
      <c r="AL61" s="592"/>
    </row>
    <row r="62" spans="2:38" s="593" customFormat="1" ht="14.25" customHeight="1">
      <c r="B62" s="654"/>
      <c r="C62" s="643" t="s">
        <v>317</v>
      </c>
      <c r="D62" s="638">
        <v>4864</v>
      </c>
      <c r="E62" s="659">
        <v>842</v>
      </c>
      <c r="F62" s="659">
        <v>3831</v>
      </c>
      <c r="G62" s="659">
        <v>616</v>
      </c>
      <c r="H62" s="659">
        <v>54</v>
      </c>
      <c r="I62" s="659">
        <v>97</v>
      </c>
      <c r="J62" s="659">
        <v>1176</v>
      </c>
      <c r="K62" s="659">
        <v>1190</v>
      </c>
      <c r="L62" s="659">
        <v>1495</v>
      </c>
      <c r="M62" s="659">
        <v>236</v>
      </c>
      <c r="N62" s="655"/>
      <c r="P62" s="619"/>
      <c r="Q62" s="629">
        <f t="shared" ref="Q62:Q63" si="6">G62/D62</f>
        <v>0.12664473684210525</v>
      </c>
      <c r="R62" s="629">
        <f t="shared" ref="R62:R63" si="7">L62/D62</f>
        <v>0.30736019736842107</v>
      </c>
      <c r="S62" s="629">
        <f t="shared" ref="S62:S63" si="8">J62/D62</f>
        <v>0.24177631578947367</v>
      </c>
      <c r="T62" s="629">
        <f t="shared" ref="T62:T63" si="9">K62/D62</f>
        <v>0.24465460526315788</v>
      </c>
      <c r="U62" s="592"/>
      <c r="V62" s="592"/>
      <c r="W62" s="621">
        <v>44378</v>
      </c>
      <c r="X62" s="656">
        <v>4864</v>
      </c>
      <c r="Y62" s="657"/>
      <c r="Z62" s="520"/>
      <c r="AA62" s="634"/>
      <c r="AB62" s="635"/>
      <c r="AC62" s="635"/>
      <c r="AD62" s="635"/>
      <c r="AE62" s="635"/>
      <c r="AF62" s="635"/>
      <c r="AG62" s="635"/>
      <c r="AH62" s="635"/>
      <c r="AI62" s="635"/>
      <c r="AJ62" s="635"/>
      <c r="AK62" s="592"/>
      <c r="AL62" s="592"/>
    </row>
    <row r="63" spans="2:38" s="593" customFormat="1" ht="14.25" customHeight="1">
      <c r="B63" s="654"/>
      <c r="C63" s="643" t="s">
        <v>318</v>
      </c>
      <c r="D63" s="638">
        <v>4755</v>
      </c>
      <c r="E63" s="659">
        <v>785</v>
      </c>
      <c r="F63" s="659">
        <v>3804</v>
      </c>
      <c r="G63" s="659">
        <v>570</v>
      </c>
      <c r="H63" s="659">
        <v>55</v>
      </c>
      <c r="I63" s="659">
        <v>134</v>
      </c>
      <c r="J63" s="659">
        <v>1062</v>
      </c>
      <c r="K63" s="659">
        <v>1045</v>
      </c>
      <c r="L63" s="659">
        <v>1654</v>
      </c>
      <c r="M63" s="659">
        <v>235</v>
      </c>
      <c r="N63" s="655"/>
      <c r="P63" s="619"/>
      <c r="Q63" s="629">
        <f t="shared" si="6"/>
        <v>0.11987381703470032</v>
      </c>
      <c r="R63" s="629">
        <f t="shared" si="7"/>
        <v>0.34784437434279708</v>
      </c>
      <c r="S63" s="629">
        <f t="shared" si="8"/>
        <v>0.22334384858044165</v>
      </c>
      <c r="T63" s="629">
        <f t="shared" si="9"/>
        <v>0.21976866456361724</v>
      </c>
      <c r="U63" s="592"/>
      <c r="V63" s="592"/>
      <c r="W63" s="621">
        <v>44470</v>
      </c>
      <c r="X63" s="656">
        <v>4755</v>
      </c>
      <c r="Y63" s="657"/>
      <c r="Z63" s="520"/>
      <c r="AA63" s="634"/>
      <c r="AB63" s="635"/>
      <c r="AC63" s="635"/>
      <c r="AD63" s="635"/>
      <c r="AE63" s="635"/>
      <c r="AF63" s="635"/>
      <c r="AG63" s="635"/>
      <c r="AH63" s="635"/>
      <c r="AI63" s="635"/>
      <c r="AJ63" s="635"/>
      <c r="AK63" s="592"/>
      <c r="AL63" s="592"/>
    </row>
    <row r="64" spans="2:38" s="593" customFormat="1" ht="33.6" customHeight="1">
      <c r="B64" s="654"/>
      <c r="C64" s="643" t="s">
        <v>319</v>
      </c>
      <c r="D64" s="638">
        <v>5058</v>
      </c>
      <c r="E64" s="637">
        <v>884</v>
      </c>
      <c r="F64" s="637">
        <v>4005</v>
      </c>
      <c r="G64" s="637">
        <v>620</v>
      </c>
      <c r="H64" s="637">
        <v>72</v>
      </c>
      <c r="I64" s="637">
        <v>117</v>
      </c>
      <c r="J64" s="637">
        <v>1111</v>
      </c>
      <c r="K64" s="637">
        <v>1270</v>
      </c>
      <c r="L64" s="637">
        <v>1604</v>
      </c>
      <c r="M64" s="637">
        <v>264</v>
      </c>
      <c r="N64" s="655"/>
      <c r="O64" s="593" t="s">
        <v>319</v>
      </c>
      <c r="P64" s="619"/>
      <c r="Q64" s="629">
        <f>G64/D64</f>
        <v>0.12257809410834322</v>
      </c>
      <c r="R64" s="629">
        <f>L64/D64</f>
        <v>0.31712139185448796</v>
      </c>
      <c r="S64" s="629">
        <f>J64/D64</f>
        <v>0.21965203637801503</v>
      </c>
      <c r="T64" s="629">
        <f>K64/D64</f>
        <v>0.25108738631870303</v>
      </c>
      <c r="U64" s="593" t="s">
        <v>319</v>
      </c>
      <c r="W64" s="621">
        <v>44562</v>
      </c>
      <c r="X64" s="656">
        <v>5058</v>
      </c>
      <c r="Y64" s="657"/>
      <c r="Z64" s="658">
        <f>(D64-D60)/D60</f>
        <v>7.9145231499802137E-4</v>
      </c>
      <c r="AA64" s="634"/>
      <c r="AB64" s="635"/>
      <c r="AC64" s="635"/>
      <c r="AD64" s="635"/>
      <c r="AE64" s="635"/>
      <c r="AF64" s="635"/>
      <c r="AG64" s="635"/>
      <c r="AH64" s="635"/>
      <c r="AI64" s="635"/>
      <c r="AJ64" s="635"/>
      <c r="AK64" s="592"/>
      <c r="AL64" s="592"/>
    </row>
    <row r="65" spans="2:38" s="593" customFormat="1" ht="14.25" customHeight="1">
      <c r="B65" s="654"/>
      <c r="C65" s="643" t="s">
        <v>387</v>
      </c>
      <c r="D65" s="638">
        <v>4854</v>
      </c>
      <c r="E65" s="637">
        <v>956</v>
      </c>
      <c r="F65" s="637">
        <v>3777</v>
      </c>
      <c r="G65" s="637">
        <v>620</v>
      </c>
      <c r="H65" s="637">
        <v>79</v>
      </c>
      <c r="I65" s="637">
        <v>106</v>
      </c>
      <c r="J65" s="637">
        <v>1209</v>
      </c>
      <c r="K65" s="637">
        <v>1168</v>
      </c>
      <c r="L65" s="637">
        <v>1432</v>
      </c>
      <c r="M65" s="637">
        <v>240</v>
      </c>
      <c r="N65" s="655"/>
      <c r="P65" s="619"/>
      <c r="Q65" s="629">
        <f t="shared" ref="Q65:Q68" si="10">G65/D65</f>
        <v>0.12772970745776679</v>
      </c>
      <c r="R65" s="629">
        <f t="shared" ref="R65:R68" si="11">L65/D65</f>
        <v>0.29501442109600329</v>
      </c>
      <c r="S65" s="629">
        <f t="shared" ref="S65:S68" si="12">J65/D65</f>
        <v>0.24907292954264523</v>
      </c>
      <c r="T65" s="629">
        <f t="shared" ref="T65:T68" si="13">K65/D65</f>
        <v>0.24062628759785742</v>
      </c>
      <c r="W65" s="621">
        <v>44652</v>
      </c>
      <c r="X65" s="656">
        <v>4854</v>
      </c>
      <c r="Y65" s="657"/>
      <c r="Z65" s="658"/>
      <c r="AA65" s="634"/>
      <c r="AB65" s="635"/>
      <c r="AC65" s="635"/>
      <c r="AD65" s="635"/>
      <c r="AE65" s="635"/>
      <c r="AF65" s="635"/>
      <c r="AG65" s="635"/>
      <c r="AH65" s="635"/>
      <c r="AI65" s="635"/>
      <c r="AJ65" s="635"/>
      <c r="AK65" s="592"/>
      <c r="AL65" s="592"/>
    </row>
    <row r="66" spans="2:38" s="593" customFormat="1" ht="14.25" customHeight="1">
      <c r="B66" s="654"/>
      <c r="C66" s="643" t="s">
        <v>388</v>
      </c>
      <c r="D66" s="638">
        <v>4771</v>
      </c>
      <c r="E66" s="637">
        <v>861</v>
      </c>
      <c r="F66" s="637">
        <v>3805</v>
      </c>
      <c r="G66" s="637">
        <v>564</v>
      </c>
      <c r="H66" s="637">
        <v>72</v>
      </c>
      <c r="I66" s="637">
        <v>104</v>
      </c>
      <c r="J66" s="637">
        <v>1156</v>
      </c>
      <c r="K66" s="637">
        <v>1193</v>
      </c>
      <c r="L66" s="637">
        <v>1448</v>
      </c>
      <c r="M66" s="637">
        <v>234</v>
      </c>
      <c r="N66" s="655"/>
      <c r="P66" s="619"/>
      <c r="Q66" s="629">
        <f t="shared" si="10"/>
        <v>0.11821421085726262</v>
      </c>
      <c r="R66" s="629">
        <f t="shared" si="11"/>
        <v>0.30350031439949698</v>
      </c>
      <c r="S66" s="629">
        <f t="shared" si="12"/>
        <v>0.24229721232446028</v>
      </c>
      <c r="T66" s="629">
        <f t="shared" si="13"/>
        <v>0.25005239991616013</v>
      </c>
      <c r="W66" s="621">
        <v>44743</v>
      </c>
      <c r="X66" s="656">
        <v>4771</v>
      </c>
      <c r="Y66" s="657"/>
      <c r="Z66" s="658"/>
      <c r="AA66" s="634"/>
      <c r="AB66" s="635"/>
      <c r="AC66" s="635"/>
      <c r="AD66" s="635"/>
      <c r="AE66" s="635"/>
      <c r="AF66" s="635"/>
      <c r="AG66" s="635"/>
      <c r="AH66" s="635"/>
      <c r="AI66" s="635"/>
      <c r="AJ66" s="635"/>
      <c r="AK66" s="592"/>
      <c r="AL66" s="592"/>
    </row>
    <row r="67" spans="2:38" s="593" customFormat="1" ht="14.25" customHeight="1">
      <c r="B67" s="654"/>
      <c r="C67" s="643" t="s">
        <v>389</v>
      </c>
      <c r="D67" s="638">
        <v>4653</v>
      </c>
      <c r="E67" s="637">
        <v>740</v>
      </c>
      <c r="F67" s="637">
        <v>3857</v>
      </c>
      <c r="G67" s="637">
        <v>452</v>
      </c>
      <c r="H67" s="637">
        <v>58</v>
      </c>
      <c r="I67" s="637">
        <v>93</v>
      </c>
      <c r="J67" s="637">
        <v>1099</v>
      </c>
      <c r="K67" s="637">
        <v>1205</v>
      </c>
      <c r="L67" s="637">
        <v>1482</v>
      </c>
      <c r="M67" s="637">
        <v>264</v>
      </c>
      <c r="N67" s="655"/>
      <c r="P67" s="619"/>
      <c r="Q67" s="629">
        <f t="shared" si="10"/>
        <v>9.7141629056522669E-2</v>
      </c>
      <c r="R67" s="629">
        <f t="shared" si="11"/>
        <v>0.3185041908446164</v>
      </c>
      <c r="S67" s="629">
        <f t="shared" si="12"/>
        <v>0.23619170427681066</v>
      </c>
      <c r="T67" s="629">
        <f t="shared" si="13"/>
        <v>0.25897270578121639</v>
      </c>
      <c r="W67" s="621">
        <v>44835</v>
      </c>
      <c r="X67" s="656">
        <v>4653</v>
      </c>
      <c r="Y67" s="657"/>
      <c r="Z67" s="658"/>
      <c r="AA67" s="634"/>
      <c r="AB67" s="635"/>
      <c r="AC67" s="635"/>
      <c r="AD67" s="635"/>
      <c r="AE67" s="635"/>
      <c r="AF67" s="635"/>
      <c r="AG67" s="635"/>
      <c r="AH67" s="635"/>
      <c r="AI67" s="635"/>
      <c r="AJ67" s="635"/>
      <c r="AK67" s="592"/>
      <c r="AL67" s="592"/>
    </row>
    <row r="68" spans="2:38" s="593" customFormat="1" ht="20.45" customHeight="1">
      <c r="B68" s="654"/>
      <c r="C68" s="689" t="s">
        <v>390</v>
      </c>
      <c r="D68" s="690">
        <v>4808</v>
      </c>
      <c r="E68" s="691">
        <v>757</v>
      </c>
      <c r="F68" s="691">
        <v>3989</v>
      </c>
      <c r="G68" s="691">
        <v>454</v>
      </c>
      <c r="H68" s="691">
        <v>56</v>
      </c>
      <c r="I68" s="691">
        <v>110</v>
      </c>
      <c r="J68" s="691">
        <v>1058</v>
      </c>
      <c r="K68" s="691">
        <v>1252</v>
      </c>
      <c r="L68" s="691">
        <v>1436</v>
      </c>
      <c r="M68" s="691">
        <v>442</v>
      </c>
      <c r="N68" s="655"/>
      <c r="O68" s="593" t="s">
        <v>390</v>
      </c>
      <c r="P68" s="619"/>
      <c r="Q68" s="629">
        <f t="shared" si="10"/>
        <v>9.4425956738768718E-2</v>
      </c>
      <c r="R68" s="629">
        <f t="shared" si="11"/>
        <v>0.29866888519134777</v>
      </c>
      <c r="S68" s="629">
        <f t="shared" si="12"/>
        <v>0.22004991680532446</v>
      </c>
      <c r="T68" s="629">
        <f t="shared" si="13"/>
        <v>0.26039933444259566</v>
      </c>
      <c r="U68" s="593" t="s">
        <v>390</v>
      </c>
      <c r="W68" s="621">
        <v>44927</v>
      </c>
      <c r="X68" s="656">
        <v>4808</v>
      </c>
      <c r="Y68" s="657"/>
      <c r="Z68" s="658"/>
      <c r="AA68" s="634"/>
      <c r="AB68" s="635"/>
      <c r="AC68" s="635"/>
      <c r="AD68" s="635"/>
      <c r="AE68" s="635"/>
      <c r="AF68" s="635"/>
      <c r="AG68" s="635"/>
      <c r="AH68" s="635"/>
      <c r="AI68" s="635"/>
      <c r="AJ68" s="635"/>
      <c r="AK68" s="592"/>
      <c r="AL68" s="592"/>
    </row>
    <row r="69" spans="2:38" s="593" customFormat="1" ht="6" customHeight="1">
      <c r="B69" s="654"/>
      <c r="C69" s="660"/>
      <c r="D69" s="661"/>
      <c r="E69" s="661"/>
      <c r="F69" s="661"/>
      <c r="G69" s="661"/>
      <c r="H69" s="661"/>
      <c r="I69" s="661"/>
      <c r="J69" s="661"/>
      <c r="K69" s="661"/>
      <c r="L69" s="655"/>
      <c r="M69" s="655"/>
      <c r="N69" s="655"/>
      <c r="O69" s="662"/>
      <c r="P69" s="662"/>
      <c r="Q69" s="662"/>
      <c r="R69" s="662"/>
      <c r="S69" s="662"/>
      <c r="T69" s="662"/>
      <c r="U69" s="662"/>
      <c r="W69" s="594"/>
      <c r="Z69" s="520"/>
      <c r="AA69" s="634"/>
      <c r="AB69" s="635"/>
      <c r="AC69" s="635"/>
      <c r="AD69" s="635"/>
      <c r="AE69" s="635"/>
      <c r="AF69" s="635"/>
      <c r="AG69" s="635"/>
      <c r="AH69" s="635"/>
      <c r="AI69" s="635"/>
      <c r="AJ69" s="635"/>
      <c r="AK69" s="592"/>
      <c r="AL69" s="592"/>
    </row>
    <row r="70" spans="2:38" s="593" customFormat="1" ht="12.75" customHeight="1">
      <c r="C70" s="784"/>
      <c r="D70" s="784"/>
      <c r="E70" s="784"/>
      <c r="F70" s="784"/>
      <c r="G70" s="784"/>
      <c r="H70" s="784"/>
      <c r="I70" s="784"/>
      <c r="J70" s="784"/>
      <c r="K70" s="784"/>
      <c r="L70" s="784"/>
      <c r="M70" s="784"/>
      <c r="N70" s="663"/>
      <c r="O70" s="663"/>
      <c r="P70" s="663"/>
      <c r="Q70" s="663"/>
      <c r="R70" s="663"/>
      <c r="S70" s="663"/>
      <c r="T70" s="663"/>
      <c r="U70" s="663"/>
      <c r="W70" s="594"/>
      <c r="Z70" s="520"/>
      <c r="AA70" s="634"/>
      <c r="AB70" s="635"/>
      <c r="AC70" s="635"/>
      <c r="AD70" s="635"/>
      <c r="AE70" s="635"/>
      <c r="AF70" s="635"/>
      <c r="AG70" s="635"/>
      <c r="AH70" s="635"/>
      <c r="AI70" s="635"/>
      <c r="AJ70" s="635"/>
      <c r="AK70" s="592"/>
      <c r="AL70" s="592"/>
    </row>
    <row r="71" spans="2:38" s="593" customFormat="1">
      <c r="C71" s="664"/>
      <c r="D71" s="665"/>
      <c r="E71" s="665"/>
      <c r="F71" s="665"/>
      <c r="G71" s="665"/>
      <c r="H71" s="665"/>
      <c r="I71" s="665"/>
      <c r="J71" s="665"/>
      <c r="K71" s="665"/>
      <c r="L71" s="666"/>
      <c r="M71" s="666"/>
      <c r="N71" s="666"/>
      <c r="O71" s="666"/>
      <c r="P71" s="666"/>
      <c r="Q71" s="666"/>
      <c r="R71" s="666"/>
      <c r="S71" s="666"/>
      <c r="T71" s="666"/>
      <c r="U71" s="666"/>
      <c r="W71" s="594"/>
      <c r="Z71" s="520"/>
      <c r="AA71" s="634"/>
      <c r="AB71" s="635"/>
      <c r="AC71" s="635"/>
      <c r="AD71" s="635"/>
      <c r="AE71" s="635"/>
      <c r="AF71" s="635"/>
      <c r="AG71" s="635"/>
      <c r="AH71" s="635"/>
      <c r="AI71" s="635"/>
      <c r="AJ71" s="635"/>
      <c r="AK71" s="592"/>
      <c r="AL71" s="592"/>
    </row>
    <row r="72" spans="2:38">
      <c r="C72" s="344" t="s">
        <v>219</v>
      </c>
      <c r="D72" s="92"/>
      <c r="E72" s="92"/>
      <c r="F72" s="92"/>
      <c r="G72" s="92"/>
      <c r="H72" s="92"/>
      <c r="I72" s="92"/>
      <c r="J72" s="92"/>
      <c r="K72" s="92"/>
      <c r="L72" s="92"/>
      <c r="M72" s="92"/>
    </row>
    <row r="73" spans="2:38">
      <c r="C73" s="344" t="s">
        <v>292</v>
      </c>
      <c r="D73" s="92"/>
      <c r="E73" s="92"/>
      <c r="F73" s="92"/>
      <c r="G73" s="92"/>
      <c r="H73" s="92"/>
      <c r="I73" s="92"/>
      <c r="J73" s="92"/>
      <c r="K73" s="92"/>
      <c r="L73" s="92"/>
      <c r="M73" s="92"/>
    </row>
    <row r="74" spans="2:38">
      <c r="C74" s="344" t="s">
        <v>293</v>
      </c>
      <c r="D74" s="92"/>
      <c r="E74" s="92"/>
      <c r="F74" s="92"/>
      <c r="G74" s="92"/>
      <c r="H74" s="92"/>
      <c r="I74" s="92"/>
      <c r="J74" s="92"/>
      <c r="K74" s="92"/>
      <c r="L74" s="92"/>
      <c r="M74" s="92"/>
    </row>
    <row r="75" spans="2:38" ht="14.25" customHeight="1">
      <c r="C75" s="688" t="s">
        <v>294</v>
      </c>
      <c r="D75" s="456"/>
      <c r="E75" s="456"/>
      <c r="F75" s="456"/>
      <c r="G75" s="456"/>
      <c r="H75" s="456"/>
      <c r="I75" s="456"/>
      <c r="J75" s="456"/>
      <c r="K75" s="456"/>
      <c r="L75" s="456"/>
      <c r="M75" s="456"/>
    </row>
    <row r="76" spans="2:38" ht="14.25" customHeight="1">
      <c r="C76" s="688" t="s">
        <v>296</v>
      </c>
      <c r="D76" s="456"/>
      <c r="E76" s="456"/>
      <c r="F76" s="456"/>
      <c r="G76" s="456"/>
      <c r="H76" s="456"/>
      <c r="I76" s="456"/>
      <c r="J76" s="456"/>
      <c r="K76" s="456"/>
      <c r="L76" s="456"/>
      <c r="M76" s="456"/>
    </row>
    <row r="77" spans="2:38" ht="14.25" customHeight="1">
      <c r="C77" s="688" t="s">
        <v>298</v>
      </c>
      <c r="D77" s="456"/>
      <c r="E77" s="456"/>
      <c r="F77" s="456"/>
      <c r="G77" s="456"/>
      <c r="H77" s="456"/>
      <c r="I77" s="456"/>
      <c r="J77" s="456"/>
      <c r="K77" s="456"/>
      <c r="L77" s="456"/>
      <c r="M77" s="456"/>
    </row>
    <row r="78" spans="2:38" ht="14.25" customHeight="1">
      <c r="C78" s="688" t="s">
        <v>297</v>
      </c>
      <c r="D78" s="456"/>
      <c r="E78" s="456"/>
      <c r="F78" s="456"/>
      <c r="G78" s="456"/>
      <c r="H78" s="456"/>
      <c r="I78" s="456"/>
      <c r="J78" s="456"/>
      <c r="K78" s="456"/>
      <c r="L78" s="456"/>
      <c r="M78" s="456"/>
    </row>
    <row r="79" spans="2:38">
      <c r="C79" s="344" t="s">
        <v>244</v>
      </c>
      <c r="D79" s="92"/>
      <c r="E79" s="92"/>
      <c r="F79" s="92"/>
      <c r="G79" s="92"/>
      <c r="H79" s="92"/>
      <c r="I79" s="92"/>
      <c r="J79" s="92"/>
      <c r="K79" s="92"/>
      <c r="L79" s="92"/>
      <c r="M79" s="92"/>
    </row>
    <row r="80" spans="2:38">
      <c r="C80" s="687" t="s">
        <v>404</v>
      </c>
    </row>
    <row r="87" spans="28:38">
      <c r="AC87" s="592" t="s">
        <v>402</v>
      </c>
    </row>
    <row r="89" spans="28:38" ht="6" customHeight="1">
      <c r="AB89" s="684"/>
      <c r="AC89" s="684"/>
      <c r="AD89" s="684"/>
      <c r="AE89" s="684"/>
      <c r="AF89" s="684"/>
      <c r="AG89" s="684"/>
      <c r="AH89" s="684"/>
      <c r="AI89" s="684"/>
      <c r="AJ89" s="684"/>
      <c r="AK89" s="684"/>
      <c r="AL89" s="684"/>
    </row>
    <row r="90" spans="28:38" ht="20.25">
      <c r="AB90" s="684"/>
      <c r="AC90" s="786"/>
      <c r="AD90" s="786"/>
      <c r="AE90" s="786"/>
      <c r="AF90" s="786"/>
      <c r="AG90" s="786"/>
      <c r="AH90" s="786"/>
      <c r="AI90" s="786"/>
      <c r="AJ90" s="786"/>
      <c r="AK90" s="786"/>
      <c r="AL90" s="786"/>
    </row>
    <row r="91" spans="28:38" ht="18" customHeight="1">
      <c r="AB91" s="684"/>
      <c r="AC91" s="685"/>
      <c r="AD91" s="686"/>
      <c r="AE91" s="684"/>
      <c r="AF91" s="684"/>
      <c r="AG91" s="684"/>
      <c r="AH91" s="684"/>
      <c r="AI91" s="684"/>
      <c r="AJ91" s="684"/>
      <c r="AK91" s="684"/>
      <c r="AL91" s="684"/>
    </row>
    <row r="104" spans="29:38">
      <c r="AC104" s="593"/>
      <c r="AD104" s="593"/>
      <c r="AE104" s="593"/>
      <c r="AF104" s="593"/>
      <c r="AG104" s="593"/>
      <c r="AH104" s="593"/>
      <c r="AI104" s="593"/>
      <c r="AJ104" s="593"/>
      <c r="AK104" s="593"/>
      <c r="AL104" s="593"/>
    </row>
    <row r="105" spans="29:38" ht="6" customHeight="1"/>
    <row r="128" hidden="1"/>
    <row r="129" spans="3:38" s="593" customFormat="1" ht="14.25" hidden="1" customHeight="1">
      <c r="C129" s="785"/>
      <c r="D129" s="785"/>
      <c r="E129" s="785"/>
      <c r="F129" s="785"/>
      <c r="G129" s="785"/>
      <c r="H129" s="785"/>
      <c r="I129" s="785"/>
      <c r="J129" s="785"/>
      <c r="K129" s="785"/>
      <c r="L129" s="785"/>
      <c r="M129" s="785"/>
      <c r="N129" s="666"/>
      <c r="O129" s="666"/>
      <c r="P129" s="666"/>
      <c r="Q129" s="666"/>
      <c r="R129" s="666"/>
      <c r="S129" s="666"/>
      <c r="T129" s="666"/>
      <c r="U129" s="666"/>
      <c r="W129" s="594"/>
      <c r="Z129" s="667"/>
      <c r="AA129" s="634"/>
      <c r="AB129" s="635"/>
      <c r="AC129" s="635"/>
      <c r="AD129" s="635"/>
      <c r="AE129" s="635"/>
      <c r="AF129" s="635"/>
      <c r="AG129" s="635"/>
      <c r="AH129" s="635"/>
      <c r="AI129" s="635"/>
      <c r="AJ129" s="635"/>
      <c r="AK129" s="592"/>
      <c r="AL129" s="592"/>
    </row>
    <row r="130" spans="3:38" s="593" customFormat="1" hidden="1">
      <c r="C130" s="668" t="s">
        <v>391</v>
      </c>
      <c r="D130" s="669"/>
      <c r="E130" s="669"/>
      <c r="F130" s="669"/>
      <c r="G130" s="669"/>
      <c r="H130" s="669"/>
      <c r="I130" s="669"/>
      <c r="J130" s="670">
        <v>1776</v>
      </c>
      <c r="K130" s="670">
        <v>3490</v>
      </c>
      <c r="L130" s="671">
        <f>J130/K130</f>
        <v>0.50888252148997137</v>
      </c>
      <c r="N130" s="669"/>
      <c r="O130" s="669"/>
      <c r="P130" s="669"/>
      <c r="Q130" s="669"/>
      <c r="R130" s="669"/>
      <c r="S130" s="670"/>
      <c r="T130" s="670"/>
      <c r="U130" s="671"/>
      <c r="W130" s="594"/>
      <c r="Z130" s="646"/>
      <c r="AA130" s="634"/>
      <c r="AB130" s="635"/>
      <c r="AC130" s="635"/>
      <c r="AD130" s="635"/>
      <c r="AE130" s="635"/>
      <c r="AF130" s="635"/>
      <c r="AG130" s="635"/>
      <c r="AH130" s="635"/>
      <c r="AI130" s="635"/>
      <c r="AJ130" s="635"/>
      <c r="AK130" s="592"/>
      <c r="AL130" s="592"/>
    </row>
    <row r="131" spans="3:38" hidden="1">
      <c r="Z131" s="646"/>
      <c r="AA131" s="634"/>
      <c r="AB131" s="635"/>
      <c r="AC131" s="635"/>
      <c r="AD131" s="635"/>
      <c r="AE131" s="635"/>
      <c r="AF131" s="635"/>
      <c r="AG131" s="635"/>
      <c r="AH131" s="635"/>
      <c r="AI131" s="635"/>
      <c r="AJ131" s="635"/>
    </row>
    <row r="132" spans="3:38" hidden="1">
      <c r="C132" s="672" t="s">
        <v>392</v>
      </c>
      <c r="Z132" s="646"/>
      <c r="AA132" s="634"/>
      <c r="AB132" s="635"/>
      <c r="AC132" s="635"/>
      <c r="AD132" s="635"/>
      <c r="AE132" s="635"/>
      <c r="AF132" s="635"/>
      <c r="AG132" s="635"/>
      <c r="AH132" s="635"/>
      <c r="AI132" s="635"/>
      <c r="AJ132" s="635"/>
    </row>
    <row r="133" spans="3:38" hidden="1">
      <c r="C133" s="672" t="s">
        <v>393</v>
      </c>
      <c r="Z133" s="646"/>
      <c r="AA133" s="673"/>
      <c r="AB133" s="674"/>
      <c r="AC133" s="674"/>
      <c r="AD133" s="674"/>
      <c r="AE133" s="674"/>
      <c r="AF133" s="674"/>
      <c r="AG133" s="674"/>
      <c r="AH133" s="674"/>
      <c r="AI133" s="674"/>
      <c r="AJ133" s="674"/>
    </row>
    <row r="134" spans="3:38" ht="14.25" hidden="1" customHeight="1">
      <c r="D134" s="646"/>
      <c r="Z134" s="675"/>
      <c r="AA134" s="676"/>
      <c r="AB134" s="676"/>
      <c r="AC134" s="677"/>
      <c r="AD134" s="676"/>
      <c r="AE134" s="676"/>
      <c r="AF134" s="676"/>
      <c r="AG134" s="676"/>
      <c r="AH134" s="676"/>
      <c r="AI134" s="676"/>
      <c r="AJ134" s="676"/>
    </row>
    <row r="135" spans="3:38" hidden="1">
      <c r="C135" s="678"/>
      <c r="D135" s="592" t="s">
        <v>394</v>
      </c>
      <c r="E135" s="679">
        <v>18553</v>
      </c>
      <c r="F135" s="650"/>
      <c r="H135" s="650"/>
      <c r="J135" s="650"/>
      <c r="L135" s="650"/>
    </row>
    <row r="136" spans="3:38" hidden="1">
      <c r="H136" s="650"/>
      <c r="J136" s="650"/>
      <c r="L136" s="650"/>
    </row>
    <row r="137" spans="3:38" ht="6" hidden="1" customHeight="1"/>
    <row r="138" spans="3:38" hidden="1">
      <c r="E138" s="592" t="s">
        <v>384</v>
      </c>
      <c r="F138" s="592" t="s">
        <v>380</v>
      </c>
      <c r="G138" s="592" t="s">
        <v>395</v>
      </c>
      <c r="H138" s="592" t="s">
        <v>396</v>
      </c>
      <c r="J138" s="635">
        <f>SUM(D65:D68)</f>
        <v>19086</v>
      </c>
    </row>
    <row r="139" spans="3:38" hidden="1">
      <c r="D139" s="680" t="s">
        <v>397</v>
      </c>
      <c r="E139" s="681">
        <f>SUM(E65:E68)</f>
        <v>3314</v>
      </c>
      <c r="F139" s="682">
        <v>1034</v>
      </c>
      <c r="G139" s="682">
        <v>1844</v>
      </c>
      <c r="H139" s="682">
        <v>217</v>
      </c>
    </row>
    <row r="140" spans="3:38" hidden="1">
      <c r="D140" s="592" t="s">
        <v>398</v>
      </c>
      <c r="E140" s="681">
        <f>SUM(F65:F68)</f>
        <v>15428</v>
      </c>
      <c r="F140" s="683">
        <v>1032</v>
      </c>
      <c r="G140" s="682">
        <v>2620</v>
      </c>
      <c r="H140" s="682">
        <v>5435</v>
      </c>
    </row>
    <row r="141" spans="3:38" hidden="1"/>
    <row r="142" spans="3:38" hidden="1">
      <c r="D142" s="592" t="s">
        <v>399</v>
      </c>
    </row>
    <row r="143" spans="3:38" hidden="1">
      <c r="D143" s="592" t="s">
        <v>400</v>
      </c>
      <c r="E143" s="650">
        <f>E139/($E$139+$E$140)</f>
        <v>0.1768221107672607</v>
      </c>
      <c r="F143" s="650">
        <f>F139/E139</f>
        <v>0.312009656004828</v>
      </c>
      <c r="G143" s="650">
        <f>G139/E139</f>
        <v>0.55642727821363913</v>
      </c>
      <c r="H143" s="650">
        <f>H139/E139</f>
        <v>6.5479782739891371E-2</v>
      </c>
    </row>
    <row r="144" spans="3:38" hidden="1">
      <c r="D144" s="592" t="s">
        <v>401</v>
      </c>
      <c r="E144" s="650">
        <f>E140/($E$139+$E$140)</f>
        <v>0.82317788923273927</v>
      </c>
      <c r="F144" s="650">
        <f>F140/E140</f>
        <v>6.6891366346901737E-2</v>
      </c>
      <c r="G144" s="650">
        <f>G140/E140</f>
        <v>0.16982110448535132</v>
      </c>
      <c r="H144" s="650">
        <f>H140/E140</f>
        <v>0.35228156598392535</v>
      </c>
    </row>
  </sheetData>
  <mergeCells count="5">
    <mergeCell ref="AD1:AJ1"/>
    <mergeCell ref="C4:M4"/>
    <mergeCell ref="C70:M70"/>
    <mergeCell ref="C129:M129"/>
    <mergeCell ref="AC90:AL90"/>
  </mergeCells>
  <hyperlinks>
    <hyperlink ref="C132" r:id="rId1" xr:uid="{8F12E3F0-F083-4AC5-BEAB-2BB443D3B9F9}"/>
    <hyperlink ref="C80" r:id="rId2" display="https://www.gov.uk/government/statistics/knife-and-offensive-weapon-sentencing-statistics-january-to-march-2023" xr:uid="{9D83B28C-3CFB-4817-B29E-3637625E8A9B}"/>
  </hyperlinks>
  <pageMargins left="0.7" right="0.7" top="0.75" bottom="0.75" header="0.3" footer="0.3"/>
  <pageSetup paperSize="9" orientation="portrait" horizontalDpi="1200" verticalDpi="1200"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99C35-45B8-4A60-B621-AED0AAABCDD1}">
  <sheetPr>
    <tabColor theme="4"/>
  </sheetPr>
  <dimension ref="A1:AE51"/>
  <sheetViews>
    <sheetView showGridLines="0" topLeftCell="B2" zoomScale="90" zoomScaleNormal="90" workbookViewId="0">
      <pane xSplit="2" ySplit="24" topLeftCell="D26" activePane="bottomRight" state="frozen"/>
      <selection activeCell="B2" sqref="B2"/>
      <selection pane="topRight" activeCell="D2" sqref="D2"/>
      <selection pane="bottomLeft" activeCell="B26" sqref="B26"/>
      <selection pane="bottomRight" activeCell="B2" sqref="B2"/>
    </sheetView>
  </sheetViews>
  <sheetFormatPr defaultColWidth="9.140625" defaultRowHeight="15"/>
  <cols>
    <col min="1" max="1" width="0" hidden="1" customWidth="1"/>
    <col min="2" max="2" width="1.42578125" style="692" customWidth="1"/>
    <col min="3" max="3" width="6.7109375" style="695" customWidth="1"/>
    <col min="4" max="4" width="10" style="695" customWidth="1"/>
    <col min="5" max="5" width="11.7109375" style="695" customWidth="1"/>
    <col min="6" max="6" width="1.28515625" style="695" customWidth="1"/>
    <col min="7" max="7" width="11.7109375" style="695" customWidth="1"/>
    <col min="8" max="8" width="1.28515625" style="695" customWidth="1"/>
    <col min="9" max="9" width="12" style="695" customWidth="1"/>
    <col min="10" max="10" width="1.140625" style="695" customWidth="1"/>
    <col min="11" max="11" width="11.42578125" style="692" customWidth="1"/>
    <col min="12" max="12" width="15.85546875" style="692" customWidth="1"/>
    <col min="13" max="13" width="2.7109375" style="692" customWidth="1"/>
    <col min="14" max="14" width="9.140625" style="692"/>
    <col min="15" max="15" width="12.28515625" style="692" customWidth="1"/>
    <col min="16" max="16" width="10.28515625" style="692" customWidth="1"/>
    <col min="17" max="17" width="9.140625" style="692"/>
    <col min="18" max="18" width="10.7109375" style="692" customWidth="1"/>
    <col min="19" max="19" width="11.7109375" style="692" customWidth="1"/>
    <col min="20" max="20" width="9.140625" style="692"/>
    <col min="21" max="21" width="16.85546875" style="692" customWidth="1"/>
    <col min="22" max="22" width="1.42578125" style="692" customWidth="1"/>
    <col min="23" max="23" width="0" style="692" hidden="1" customWidth="1"/>
    <col min="24" max="24" width="9.7109375" style="692" hidden="1" customWidth="1"/>
    <col min="25" max="36" width="0" style="692" hidden="1" customWidth="1"/>
    <col min="37" max="16384" width="9.140625" style="692"/>
  </cols>
  <sheetData>
    <row r="1" spans="2:31" ht="15.75" hidden="1" customHeight="1">
      <c r="C1" s="693"/>
      <c r="D1" s="694"/>
      <c r="X1" s="694"/>
    </row>
    <row r="2" spans="2:31" ht="6" customHeight="1">
      <c r="B2" s="696"/>
      <c r="C2" s="697"/>
      <c r="D2" s="698"/>
      <c r="E2" s="699"/>
      <c r="F2" s="699"/>
      <c r="G2" s="699"/>
      <c r="H2" s="699"/>
      <c r="I2" s="699"/>
      <c r="J2" s="699"/>
      <c r="K2" s="696"/>
      <c r="L2" s="696"/>
      <c r="M2" s="696"/>
      <c r="N2" s="696"/>
      <c r="O2" s="696"/>
      <c r="P2" s="696"/>
      <c r="Q2" s="696"/>
      <c r="R2" s="696"/>
      <c r="S2" s="696"/>
      <c r="T2" s="696"/>
      <c r="U2" s="696"/>
      <c r="V2" s="696"/>
      <c r="X2" s="694"/>
    </row>
    <row r="3" spans="2:31" ht="18" customHeight="1">
      <c r="B3" s="696"/>
      <c r="C3" s="700" t="s">
        <v>415</v>
      </c>
      <c r="D3" s="701"/>
      <c r="E3" s="702"/>
      <c r="F3" s="702"/>
      <c r="G3" s="702"/>
      <c r="H3" s="702"/>
      <c r="I3" s="702"/>
      <c r="J3" s="702"/>
      <c r="K3" s="703"/>
      <c r="L3" s="703"/>
      <c r="M3" s="703"/>
      <c r="N3" s="703"/>
      <c r="O3" s="703"/>
      <c r="P3" s="703"/>
      <c r="Q3" s="703"/>
      <c r="R3" s="703"/>
      <c r="S3" s="703"/>
      <c r="T3" s="703"/>
      <c r="U3" s="703"/>
      <c r="V3" s="696"/>
      <c r="X3" s="694" t="s">
        <v>405</v>
      </c>
    </row>
    <row r="4" spans="2:31" ht="17.25" customHeight="1">
      <c r="B4" s="696"/>
      <c r="C4" s="704" t="s">
        <v>406</v>
      </c>
      <c r="D4" s="702"/>
      <c r="E4" s="702"/>
      <c r="F4" s="702"/>
      <c r="G4" s="702"/>
      <c r="H4" s="702"/>
      <c r="I4" s="702"/>
      <c r="J4" s="702"/>
      <c r="K4" s="705"/>
      <c r="L4" s="703"/>
      <c r="M4" s="703"/>
      <c r="N4" s="703"/>
      <c r="O4" s="703"/>
      <c r="P4" s="703"/>
      <c r="Q4" s="703"/>
      <c r="R4" s="703"/>
      <c r="S4" s="703"/>
      <c r="T4" s="703"/>
      <c r="U4" s="703"/>
      <c r="V4" s="696"/>
      <c r="X4" s="706" t="s">
        <v>407</v>
      </c>
      <c r="Y4" s="706"/>
      <c r="Z4" s="706"/>
      <c r="AA4" s="706"/>
      <c r="AB4" s="706"/>
      <c r="AC4" s="706"/>
      <c r="AD4" s="706"/>
    </row>
    <row r="5" spans="2:31" ht="16.5" customHeight="1">
      <c r="B5" s="707"/>
      <c r="C5" s="708"/>
      <c r="D5" s="708"/>
      <c r="E5" s="709"/>
      <c r="F5" s="709"/>
      <c r="G5" s="709"/>
      <c r="H5" s="709"/>
      <c r="I5" s="709"/>
      <c r="J5" s="710"/>
      <c r="K5" s="787" t="s">
        <v>113</v>
      </c>
      <c r="L5" s="787"/>
      <c r="M5" s="711"/>
      <c r="N5" s="788" t="s">
        <v>97</v>
      </c>
      <c r="O5" s="788"/>
      <c r="P5" s="788"/>
      <c r="Q5" s="788"/>
      <c r="R5" s="788"/>
      <c r="S5" s="788"/>
      <c r="T5" s="788"/>
      <c r="U5" s="711"/>
      <c r="V5" s="707"/>
      <c r="X5" s="712" t="s">
        <v>408</v>
      </c>
    </row>
    <row r="6" spans="2:31" ht="42" customHeight="1">
      <c r="B6" s="707"/>
      <c r="C6" s="713"/>
      <c r="D6" s="714" t="s">
        <v>109</v>
      </c>
      <c r="E6" s="715" t="s">
        <v>96</v>
      </c>
      <c r="F6" s="715"/>
      <c r="G6" s="715" t="s">
        <v>85</v>
      </c>
      <c r="H6" s="715"/>
      <c r="I6" s="715" t="s">
        <v>409</v>
      </c>
      <c r="J6" s="715"/>
      <c r="K6" s="715" t="s">
        <v>35</v>
      </c>
      <c r="L6" s="715" t="s">
        <v>410</v>
      </c>
      <c r="M6" s="716"/>
      <c r="N6" s="715" t="s">
        <v>78</v>
      </c>
      <c r="O6" s="715" t="s">
        <v>79</v>
      </c>
      <c r="P6" s="715" t="s">
        <v>411</v>
      </c>
      <c r="Q6" s="715" t="s">
        <v>81</v>
      </c>
      <c r="R6" s="715" t="s">
        <v>82</v>
      </c>
      <c r="S6" s="715" t="s">
        <v>83</v>
      </c>
      <c r="T6" s="715" t="s">
        <v>95</v>
      </c>
      <c r="U6" s="715" t="s">
        <v>412</v>
      </c>
      <c r="V6" s="707"/>
      <c r="W6" s="717"/>
      <c r="X6" s="694"/>
    </row>
    <row r="7" spans="2:31" ht="17.25" hidden="1" customHeight="1">
      <c r="B7" s="707"/>
      <c r="C7" s="709">
        <v>1991</v>
      </c>
      <c r="D7" s="718">
        <v>704</v>
      </c>
      <c r="E7" s="718">
        <v>2397</v>
      </c>
      <c r="F7" s="718"/>
      <c r="G7" s="718">
        <v>1737</v>
      </c>
      <c r="H7" s="718"/>
      <c r="I7" s="719">
        <v>1729</v>
      </c>
      <c r="J7" s="718"/>
      <c r="K7" s="718">
        <v>5</v>
      </c>
      <c r="L7" s="720">
        <f t="shared" ref="L7:L26" si="0">K7/(I7+D7)</f>
        <v>2.055076037813399E-3</v>
      </c>
      <c r="M7" s="711"/>
      <c r="N7" s="711">
        <v>2</v>
      </c>
      <c r="O7" s="711">
        <v>2</v>
      </c>
      <c r="P7" s="711">
        <v>1</v>
      </c>
      <c r="Q7" s="711">
        <v>0</v>
      </c>
      <c r="R7" s="711">
        <v>0</v>
      </c>
      <c r="S7" s="711">
        <v>0</v>
      </c>
      <c r="T7" s="711">
        <v>0</v>
      </c>
      <c r="U7" s="721">
        <v>4.34</v>
      </c>
      <c r="V7" s="707"/>
      <c r="W7" s="722"/>
    </row>
    <row r="8" spans="2:31" ht="15" hidden="1" customHeight="1">
      <c r="B8" s="707"/>
      <c r="C8" s="709">
        <v>1992</v>
      </c>
      <c r="D8" s="718">
        <v>1055</v>
      </c>
      <c r="E8" s="718">
        <v>2640</v>
      </c>
      <c r="F8" s="718"/>
      <c r="G8" s="718">
        <v>1848</v>
      </c>
      <c r="H8" s="718"/>
      <c r="I8" s="719">
        <v>1847</v>
      </c>
      <c r="J8" s="718"/>
      <c r="K8" s="718">
        <v>1</v>
      </c>
      <c r="L8" s="720">
        <f t="shared" si="0"/>
        <v>3.4458993797381116E-4</v>
      </c>
      <c r="M8" s="711"/>
      <c r="N8" s="711">
        <v>1</v>
      </c>
      <c r="O8" s="711">
        <v>0</v>
      </c>
      <c r="P8" s="711">
        <v>0</v>
      </c>
      <c r="Q8" s="711">
        <v>0</v>
      </c>
      <c r="R8" s="711">
        <v>0</v>
      </c>
      <c r="S8" s="711">
        <v>0</v>
      </c>
      <c r="T8" s="711">
        <v>0</v>
      </c>
      <c r="U8" s="721" t="s">
        <v>91</v>
      </c>
      <c r="V8" s="707"/>
      <c r="W8" s="722"/>
      <c r="X8" s="723"/>
      <c r="Y8" s="723"/>
      <c r="Z8" s="723"/>
      <c r="AA8" s="723"/>
      <c r="AB8" s="592"/>
      <c r="AC8" s="723"/>
      <c r="AD8" s="723"/>
      <c r="AE8" s="723"/>
    </row>
    <row r="9" spans="2:31" hidden="1">
      <c r="B9" s="707"/>
      <c r="C9" s="709">
        <v>1993</v>
      </c>
      <c r="D9" s="718">
        <v>1282</v>
      </c>
      <c r="E9" s="718">
        <v>2553</v>
      </c>
      <c r="F9" s="718"/>
      <c r="G9" s="718">
        <v>1852</v>
      </c>
      <c r="H9" s="718"/>
      <c r="I9" s="719">
        <v>1853</v>
      </c>
      <c r="J9" s="718"/>
      <c r="K9" s="718">
        <v>1</v>
      </c>
      <c r="L9" s="720">
        <f t="shared" si="0"/>
        <v>3.1897926634768739E-4</v>
      </c>
      <c r="M9" s="711"/>
      <c r="N9" s="711">
        <v>1</v>
      </c>
      <c r="O9" s="711">
        <v>0</v>
      </c>
      <c r="P9" s="711">
        <v>0</v>
      </c>
      <c r="Q9" s="711">
        <v>0</v>
      </c>
      <c r="R9" s="711">
        <v>0</v>
      </c>
      <c r="S9" s="711">
        <v>0</v>
      </c>
      <c r="T9" s="711">
        <v>0</v>
      </c>
      <c r="U9" s="721" t="s">
        <v>91</v>
      </c>
      <c r="V9" s="707"/>
      <c r="W9" s="722"/>
      <c r="X9" s="723"/>
      <c r="Y9" s="723"/>
      <c r="Z9" s="723"/>
      <c r="AA9" s="723"/>
      <c r="AB9" s="723"/>
      <c r="AC9" s="723"/>
      <c r="AD9" s="723"/>
      <c r="AE9" s="723"/>
    </row>
    <row r="10" spans="2:31" hidden="1">
      <c r="B10" s="707"/>
      <c r="C10" s="709">
        <v>1994</v>
      </c>
      <c r="D10" s="718">
        <v>1292</v>
      </c>
      <c r="E10" s="718">
        <v>3366</v>
      </c>
      <c r="F10" s="718"/>
      <c r="G10" s="718">
        <v>2502</v>
      </c>
      <c r="H10" s="718"/>
      <c r="I10" s="719">
        <v>2501</v>
      </c>
      <c r="J10" s="718"/>
      <c r="K10" s="718">
        <v>4</v>
      </c>
      <c r="L10" s="720">
        <f t="shared" si="0"/>
        <v>1.0545742156604272E-3</v>
      </c>
      <c r="M10" s="711"/>
      <c r="N10" s="711">
        <v>3</v>
      </c>
      <c r="O10" s="711">
        <v>1</v>
      </c>
      <c r="P10" s="711">
        <v>0</v>
      </c>
      <c r="Q10" s="711">
        <v>0</v>
      </c>
      <c r="R10" s="711">
        <v>0</v>
      </c>
      <c r="S10" s="711">
        <v>0</v>
      </c>
      <c r="T10" s="711">
        <v>0</v>
      </c>
      <c r="U10" s="721" t="s">
        <v>91</v>
      </c>
      <c r="V10" s="707"/>
      <c r="W10" s="722"/>
    </row>
    <row r="11" spans="2:31" hidden="1">
      <c r="B11" s="707"/>
      <c r="C11" s="709">
        <v>1995</v>
      </c>
      <c r="D11" s="718">
        <v>1512</v>
      </c>
      <c r="E11" s="718">
        <v>3474</v>
      </c>
      <c r="F11" s="718"/>
      <c r="G11" s="718">
        <v>2559</v>
      </c>
      <c r="H11" s="718"/>
      <c r="I11" s="719">
        <v>2558</v>
      </c>
      <c r="J11" s="718"/>
      <c r="K11" s="718">
        <v>5</v>
      </c>
      <c r="L11" s="720">
        <f t="shared" si="0"/>
        <v>1.2285012285012285E-3</v>
      </c>
      <c r="M11" s="711"/>
      <c r="N11" s="711">
        <v>4</v>
      </c>
      <c r="O11" s="711">
        <v>1</v>
      </c>
      <c r="P11" s="711">
        <v>0</v>
      </c>
      <c r="Q11" s="711">
        <v>0</v>
      </c>
      <c r="R11" s="711">
        <v>0</v>
      </c>
      <c r="S11" s="711">
        <v>0</v>
      </c>
      <c r="T11" s="711">
        <v>0</v>
      </c>
      <c r="U11" s="721">
        <v>1.7</v>
      </c>
      <c r="V11" s="707"/>
      <c r="W11" s="722"/>
    </row>
    <row r="12" spans="2:31" ht="21" hidden="1" customHeight="1">
      <c r="B12" s="707"/>
      <c r="C12" s="709">
        <v>1996</v>
      </c>
      <c r="D12" s="718">
        <v>1302</v>
      </c>
      <c r="E12" s="718">
        <v>3605</v>
      </c>
      <c r="F12" s="718">
        <v>3605</v>
      </c>
      <c r="G12" s="718">
        <v>2665</v>
      </c>
      <c r="H12" s="718"/>
      <c r="I12" s="719">
        <v>2666</v>
      </c>
      <c r="J12" s="718"/>
      <c r="K12" s="718">
        <v>62</v>
      </c>
      <c r="L12" s="720">
        <f t="shared" si="0"/>
        <v>1.5625E-2</v>
      </c>
      <c r="M12" s="711"/>
      <c r="N12" s="711">
        <v>52</v>
      </c>
      <c r="O12" s="711">
        <v>9</v>
      </c>
      <c r="P12" s="711">
        <v>0</v>
      </c>
      <c r="Q12" s="711">
        <v>0</v>
      </c>
      <c r="R12" s="711">
        <v>1</v>
      </c>
      <c r="S12" s="711">
        <v>0</v>
      </c>
      <c r="T12" s="711">
        <v>0</v>
      </c>
      <c r="U12" s="721">
        <v>2.4999999994623661</v>
      </c>
      <c r="V12" s="724"/>
      <c r="W12" s="722"/>
    </row>
    <row r="13" spans="2:31" hidden="1">
      <c r="B13" s="707"/>
      <c r="C13" s="709">
        <v>1997</v>
      </c>
      <c r="D13" s="718">
        <v>1629</v>
      </c>
      <c r="E13" s="718">
        <v>4489</v>
      </c>
      <c r="F13" s="718"/>
      <c r="G13" s="718">
        <v>3360</v>
      </c>
      <c r="H13" s="718"/>
      <c r="I13" s="719">
        <v>3360</v>
      </c>
      <c r="J13" s="718"/>
      <c r="K13" s="718">
        <v>375</v>
      </c>
      <c r="L13" s="720">
        <f t="shared" si="0"/>
        <v>7.516536380036079E-2</v>
      </c>
      <c r="M13" s="711"/>
      <c r="N13" s="711">
        <v>305</v>
      </c>
      <c r="O13" s="711">
        <v>59</v>
      </c>
      <c r="P13" s="711">
        <v>1</v>
      </c>
      <c r="Q13" s="711">
        <v>4</v>
      </c>
      <c r="R13" s="711">
        <v>6</v>
      </c>
      <c r="S13" s="711">
        <v>0</v>
      </c>
      <c r="T13" s="711">
        <v>0</v>
      </c>
      <c r="U13" s="721">
        <v>2.3999111099999997</v>
      </c>
      <c r="V13" s="724"/>
      <c r="W13" s="722"/>
    </row>
    <row r="14" spans="2:31" hidden="1">
      <c r="B14" s="707"/>
      <c r="C14" s="709">
        <v>1998</v>
      </c>
      <c r="D14" s="718">
        <v>1976</v>
      </c>
      <c r="E14" s="718">
        <v>4888</v>
      </c>
      <c r="F14" s="718"/>
      <c r="G14" s="718">
        <v>3805</v>
      </c>
      <c r="H14" s="718"/>
      <c r="I14" s="719">
        <v>3804</v>
      </c>
      <c r="J14" s="718"/>
      <c r="K14" s="718">
        <v>550</v>
      </c>
      <c r="L14" s="720">
        <f t="shared" si="0"/>
        <v>9.5155709342560554E-2</v>
      </c>
      <c r="M14" s="711"/>
      <c r="N14" s="711">
        <v>429</v>
      </c>
      <c r="O14" s="711">
        <v>99</v>
      </c>
      <c r="P14" s="711">
        <v>11</v>
      </c>
      <c r="Q14" s="711">
        <v>7</v>
      </c>
      <c r="R14" s="711">
        <v>2</v>
      </c>
      <c r="S14" s="711">
        <v>2</v>
      </c>
      <c r="T14" s="711">
        <v>0</v>
      </c>
      <c r="U14" s="721">
        <v>2.6430303033333331</v>
      </c>
      <c r="V14" s="724"/>
      <c r="W14" s="722"/>
    </row>
    <row r="15" spans="2:31" hidden="1">
      <c r="B15" s="707"/>
      <c r="C15" s="709">
        <v>1999</v>
      </c>
      <c r="D15" s="718">
        <v>1663</v>
      </c>
      <c r="E15" s="718">
        <v>4566</v>
      </c>
      <c r="F15" s="718"/>
      <c r="G15" s="718">
        <v>3548</v>
      </c>
      <c r="H15" s="718"/>
      <c r="I15" s="719">
        <v>3564</v>
      </c>
      <c r="J15" s="718"/>
      <c r="K15" s="718">
        <v>536</v>
      </c>
      <c r="L15" s="720">
        <f t="shared" si="0"/>
        <v>0.10254448058159556</v>
      </c>
      <c r="M15" s="711"/>
      <c r="N15" s="711">
        <v>411</v>
      </c>
      <c r="O15" s="711">
        <v>110</v>
      </c>
      <c r="P15" s="711">
        <v>8</v>
      </c>
      <c r="Q15" s="711">
        <v>3</v>
      </c>
      <c r="R15" s="711">
        <v>4</v>
      </c>
      <c r="S15" s="711">
        <v>0</v>
      </c>
      <c r="T15" s="711">
        <v>0</v>
      </c>
      <c r="U15" s="721">
        <v>2.6202736333333334</v>
      </c>
      <c r="V15" s="724"/>
      <c r="W15" s="722"/>
    </row>
    <row r="16" spans="2:31" hidden="1">
      <c r="B16" s="707"/>
      <c r="C16" s="709">
        <v>2000</v>
      </c>
      <c r="D16" s="718">
        <v>1758</v>
      </c>
      <c r="E16" s="718">
        <v>4673</v>
      </c>
      <c r="F16" s="718"/>
      <c r="G16" s="718">
        <v>3555</v>
      </c>
      <c r="H16" s="718"/>
      <c r="I16" s="719">
        <v>3562</v>
      </c>
      <c r="J16" s="718"/>
      <c r="K16" s="718">
        <v>506</v>
      </c>
      <c r="L16" s="720">
        <f t="shared" si="0"/>
        <v>9.5112781954887218E-2</v>
      </c>
      <c r="M16" s="711"/>
      <c r="N16" s="711">
        <v>362</v>
      </c>
      <c r="O16" s="711">
        <v>131</v>
      </c>
      <c r="P16" s="711">
        <v>5</v>
      </c>
      <c r="Q16" s="711">
        <v>6</v>
      </c>
      <c r="R16" s="711">
        <v>1</v>
      </c>
      <c r="S16" s="711">
        <v>1</v>
      </c>
      <c r="T16" s="711">
        <v>0</v>
      </c>
      <c r="U16" s="721">
        <v>2.7513833999999999</v>
      </c>
      <c r="V16" s="724"/>
      <c r="W16" s="722"/>
    </row>
    <row r="17" spans="2:31" ht="21" hidden="1" customHeight="1">
      <c r="B17" s="707"/>
      <c r="C17" s="709">
        <v>2001</v>
      </c>
      <c r="D17" s="718">
        <v>1652</v>
      </c>
      <c r="E17" s="718">
        <v>5823</v>
      </c>
      <c r="F17" s="718"/>
      <c r="G17" s="718">
        <v>4361</v>
      </c>
      <c r="H17" s="718"/>
      <c r="I17" s="719">
        <v>4364</v>
      </c>
      <c r="J17" s="718"/>
      <c r="K17" s="718">
        <v>592</v>
      </c>
      <c r="L17" s="720">
        <f t="shared" si="0"/>
        <v>9.8404255319148939E-2</v>
      </c>
      <c r="M17" s="711"/>
      <c r="N17" s="711">
        <v>419</v>
      </c>
      <c r="O17" s="711">
        <v>158</v>
      </c>
      <c r="P17" s="711">
        <v>9</v>
      </c>
      <c r="Q17" s="711">
        <v>1</v>
      </c>
      <c r="R17" s="711">
        <v>4</v>
      </c>
      <c r="S17" s="711">
        <v>1</v>
      </c>
      <c r="T17" s="711">
        <v>0</v>
      </c>
      <c r="U17" s="721">
        <v>2.7330518033333333</v>
      </c>
      <c r="V17" s="724"/>
      <c r="W17" s="722"/>
    </row>
    <row r="18" spans="2:31" hidden="1">
      <c r="B18" s="707"/>
      <c r="C18" s="709">
        <v>2002</v>
      </c>
      <c r="D18" s="718">
        <v>1805</v>
      </c>
      <c r="E18" s="718">
        <v>6963</v>
      </c>
      <c r="F18" s="718"/>
      <c r="G18" s="718">
        <v>5338</v>
      </c>
      <c r="H18" s="718"/>
      <c r="I18" s="719">
        <v>5326</v>
      </c>
      <c r="J18" s="718"/>
      <c r="K18" s="718">
        <v>773</v>
      </c>
      <c r="L18" s="720">
        <f t="shared" si="0"/>
        <v>0.10839994390688543</v>
      </c>
      <c r="M18" s="711"/>
      <c r="N18" s="711">
        <v>548</v>
      </c>
      <c r="O18" s="711">
        <v>188</v>
      </c>
      <c r="P18" s="711">
        <v>23</v>
      </c>
      <c r="Q18" s="711">
        <v>6</v>
      </c>
      <c r="R18" s="711">
        <v>7</v>
      </c>
      <c r="S18" s="711">
        <v>1</v>
      </c>
      <c r="T18" s="711">
        <v>0</v>
      </c>
      <c r="U18" s="721">
        <v>2.9408365666666669</v>
      </c>
      <c r="V18" s="724"/>
      <c r="W18" s="722"/>
    </row>
    <row r="19" spans="2:31" hidden="1">
      <c r="B19" s="707"/>
      <c r="C19" s="709">
        <v>2003</v>
      </c>
      <c r="D19" s="718">
        <v>1746</v>
      </c>
      <c r="E19" s="718">
        <v>6928</v>
      </c>
      <c r="F19" s="718"/>
      <c r="G19" s="718">
        <v>5396</v>
      </c>
      <c r="H19" s="718"/>
      <c r="I19" s="719">
        <v>5399</v>
      </c>
      <c r="J19" s="718"/>
      <c r="K19" s="718">
        <v>761</v>
      </c>
      <c r="L19" s="720">
        <f t="shared" si="0"/>
        <v>0.10650804758572428</v>
      </c>
      <c r="M19" s="711"/>
      <c r="N19" s="711">
        <v>530</v>
      </c>
      <c r="O19" s="711">
        <v>193</v>
      </c>
      <c r="P19" s="711">
        <v>20</v>
      </c>
      <c r="Q19" s="711">
        <v>10</v>
      </c>
      <c r="R19" s="711">
        <v>5</v>
      </c>
      <c r="S19" s="711">
        <v>3</v>
      </c>
      <c r="T19" s="711">
        <v>0</v>
      </c>
      <c r="U19" s="721">
        <v>2.9572492333333336</v>
      </c>
      <c r="V19" s="724"/>
      <c r="W19" s="722"/>
    </row>
    <row r="20" spans="2:31" hidden="1">
      <c r="B20" s="707"/>
      <c r="C20" s="709">
        <v>2004</v>
      </c>
      <c r="D20" s="718">
        <v>2374</v>
      </c>
      <c r="E20" s="718">
        <v>7352</v>
      </c>
      <c r="F20" s="718"/>
      <c r="G20" s="718">
        <v>5890</v>
      </c>
      <c r="H20" s="718"/>
      <c r="I20" s="719">
        <v>5908</v>
      </c>
      <c r="J20" s="718"/>
      <c r="K20" s="718">
        <v>815</v>
      </c>
      <c r="L20" s="720">
        <f t="shared" si="0"/>
        <v>9.8406182081622801E-2</v>
      </c>
      <c r="M20" s="711"/>
      <c r="N20" s="711">
        <v>553</v>
      </c>
      <c r="O20" s="711">
        <v>227</v>
      </c>
      <c r="P20" s="711">
        <v>26</v>
      </c>
      <c r="Q20" s="711">
        <v>4</v>
      </c>
      <c r="R20" s="711">
        <v>5</v>
      </c>
      <c r="S20" s="711">
        <v>0</v>
      </c>
      <c r="T20" s="711">
        <v>0</v>
      </c>
      <c r="U20" s="721">
        <v>2.9657668700000004</v>
      </c>
      <c r="V20" s="724"/>
      <c r="W20" s="722"/>
    </row>
    <row r="21" spans="2:31" hidden="1">
      <c r="B21" s="707"/>
      <c r="C21" s="709">
        <v>2005</v>
      </c>
      <c r="D21" s="718">
        <v>3154</v>
      </c>
      <c r="E21" s="718">
        <v>7319</v>
      </c>
      <c r="F21" s="718"/>
      <c r="G21" s="718">
        <v>6005</v>
      </c>
      <c r="H21" s="718"/>
      <c r="I21" s="719">
        <v>6002</v>
      </c>
      <c r="J21" s="718"/>
      <c r="K21" s="718">
        <v>970</v>
      </c>
      <c r="L21" s="720">
        <f t="shared" si="0"/>
        <v>0.10594145915246833</v>
      </c>
      <c r="M21" s="711"/>
      <c r="N21" s="711">
        <v>604</v>
      </c>
      <c r="O21" s="711">
        <v>306</v>
      </c>
      <c r="P21" s="711">
        <v>33</v>
      </c>
      <c r="Q21" s="711">
        <v>17</v>
      </c>
      <c r="R21" s="711">
        <v>9</v>
      </c>
      <c r="S21" s="711">
        <v>1</v>
      </c>
      <c r="T21" s="711">
        <v>0</v>
      </c>
      <c r="U21" s="721">
        <v>3.2227835066666666</v>
      </c>
      <c r="V21" s="724"/>
      <c r="W21" s="722"/>
    </row>
    <row r="22" spans="2:31" ht="21" hidden="1" customHeight="1">
      <c r="B22" s="707"/>
      <c r="C22" s="709">
        <v>2006</v>
      </c>
      <c r="D22" s="718">
        <v>3503</v>
      </c>
      <c r="E22" s="718">
        <v>7699</v>
      </c>
      <c r="F22" s="718"/>
      <c r="G22" s="718">
        <v>6369</v>
      </c>
      <c r="H22" s="718"/>
      <c r="I22" s="719">
        <v>6334</v>
      </c>
      <c r="J22" s="718"/>
      <c r="K22" s="718">
        <v>1075</v>
      </c>
      <c r="L22" s="725">
        <f t="shared" si="0"/>
        <v>0.10928128494459693</v>
      </c>
      <c r="M22" s="711"/>
      <c r="N22" s="711">
        <v>603</v>
      </c>
      <c r="O22" s="711">
        <v>308</v>
      </c>
      <c r="P22" s="718">
        <v>137</v>
      </c>
      <c r="Q22" s="711">
        <v>15</v>
      </c>
      <c r="R22" s="711">
        <v>9</v>
      </c>
      <c r="S22" s="711">
        <v>3</v>
      </c>
      <c r="T22" s="711">
        <v>0</v>
      </c>
      <c r="U22" s="726">
        <v>3.4359441860465112</v>
      </c>
      <c r="V22" s="724"/>
      <c r="W22" s="722"/>
    </row>
    <row r="23" spans="2:31" ht="15" hidden="1" customHeight="1">
      <c r="B23" s="707"/>
      <c r="C23" s="709">
        <v>2007</v>
      </c>
      <c r="D23" s="718">
        <v>3460</v>
      </c>
      <c r="E23" s="718">
        <v>7404</v>
      </c>
      <c r="F23" s="718"/>
      <c r="G23" s="718">
        <v>6169</v>
      </c>
      <c r="H23" s="718"/>
      <c r="I23" s="719">
        <v>6166</v>
      </c>
      <c r="J23" s="718"/>
      <c r="K23" s="718">
        <v>1065</v>
      </c>
      <c r="L23" s="725">
        <f t="shared" si="0"/>
        <v>0.11063785580718886</v>
      </c>
      <c r="M23" s="727"/>
      <c r="N23" s="711">
        <v>623</v>
      </c>
      <c r="O23" s="711">
        <v>265</v>
      </c>
      <c r="P23" s="718">
        <v>124</v>
      </c>
      <c r="Q23" s="711">
        <v>34</v>
      </c>
      <c r="R23" s="711">
        <v>12</v>
      </c>
      <c r="S23" s="711">
        <v>7</v>
      </c>
      <c r="T23" s="711">
        <v>0</v>
      </c>
      <c r="U23" s="726">
        <v>3.6379624413145537</v>
      </c>
      <c r="V23" s="724"/>
      <c r="W23" s="722"/>
    </row>
    <row r="24" spans="2:31" ht="15" hidden="1" customHeight="1">
      <c r="B24" s="707"/>
      <c r="C24" s="709">
        <v>2008</v>
      </c>
      <c r="D24" s="718">
        <v>2589</v>
      </c>
      <c r="E24" s="718">
        <v>7547</v>
      </c>
      <c r="F24" s="718"/>
      <c r="G24" s="718">
        <v>6368</v>
      </c>
      <c r="H24" s="718"/>
      <c r="I24" s="719">
        <v>6453</v>
      </c>
      <c r="J24" s="728"/>
      <c r="K24" s="718">
        <v>1377</v>
      </c>
      <c r="L24" s="725">
        <f t="shared" si="0"/>
        <v>0.15228931652289315</v>
      </c>
      <c r="M24" s="727"/>
      <c r="N24" s="727">
        <v>664</v>
      </c>
      <c r="O24" s="727">
        <v>342</v>
      </c>
      <c r="P24" s="718">
        <v>254</v>
      </c>
      <c r="Q24" s="727">
        <v>51</v>
      </c>
      <c r="R24" s="727">
        <v>37</v>
      </c>
      <c r="S24" s="727">
        <v>26</v>
      </c>
      <c r="T24" s="727">
        <v>3</v>
      </c>
      <c r="U24" s="729">
        <v>4.6605818181818179</v>
      </c>
      <c r="V24" s="724"/>
      <c r="W24" s="722"/>
    </row>
    <row r="25" spans="2:31" ht="15" hidden="1" customHeight="1">
      <c r="B25" s="707"/>
      <c r="C25" s="730">
        <v>2009</v>
      </c>
      <c r="D25" s="731">
        <v>1641</v>
      </c>
      <c r="E25" s="731">
        <v>9242</v>
      </c>
      <c r="F25" s="731"/>
      <c r="G25" s="731">
        <v>7652</v>
      </c>
      <c r="H25" s="731"/>
      <c r="I25" s="732">
        <v>7684</v>
      </c>
      <c r="J25" s="733"/>
      <c r="K25" s="731">
        <v>1675</v>
      </c>
      <c r="L25" s="734">
        <f t="shared" si="0"/>
        <v>0.17962466487935658</v>
      </c>
      <c r="M25" s="735"/>
      <c r="N25" s="735">
        <v>827</v>
      </c>
      <c r="O25" s="716">
        <v>370</v>
      </c>
      <c r="P25" s="731">
        <v>312</v>
      </c>
      <c r="Q25" s="735">
        <v>87</v>
      </c>
      <c r="R25" s="735">
        <v>54</v>
      </c>
      <c r="S25" s="735">
        <v>23</v>
      </c>
      <c r="T25" s="735">
        <v>2</v>
      </c>
      <c r="U25" s="736">
        <v>4.7389253731343279</v>
      </c>
      <c r="V25" s="724"/>
      <c r="W25" s="722"/>
    </row>
    <row r="26" spans="2:31" ht="15" customHeight="1">
      <c r="B26" s="707"/>
      <c r="C26" s="709">
        <v>2010</v>
      </c>
      <c r="D26" s="637">
        <v>1443</v>
      </c>
      <c r="E26" s="737">
        <v>8079</v>
      </c>
      <c r="F26" s="718"/>
      <c r="G26" s="737">
        <v>6540</v>
      </c>
      <c r="H26" s="718"/>
      <c r="I26" s="737">
        <v>6475</v>
      </c>
      <c r="J26" s="728"/>
      <c r="K26" s="637">
        <v>1413</v>
      </c>
      <c r="L26" s="725">
        <f t="shared" si="0"/>
        <v>0.17845415508966911</v>
      </c>
      <c r="M26" s="727"/>
      <c r="N26" s="637">
        <v>692</v>
      </c>
      <c r="O26" s="637">
        <v>308</v>
      </c>
      <c r="P26" s="637">
        <v>283</v>
      </c>
      <c r="Q26" s="637">
        <v>66</v>
      </c>
      <c r="R26" s="637">
        <v>38</v>
      </c>
      <c r="S26" s="637">
        <v>25</v>
      </c>
      <c r="T26" s="727">
        <v>0</v>
      </c>
      <c r="U26" s="738">
        <v>4.7880547686496726</v>
      </c>
      <c r="V26" s="724"/>
      <c r="W26" s="592"/>
    </row>
    <row r="27" spans="2:31" ht="21" customHeight="1">
      <c r="B27" s="707"/>
      <c r="C27" s="709">
        <v>2011</v>
      </c>
      <c r="D27" s="637">
        <v>1461</v>
      </c>
      <c r="E27" s="737">
        <v>7878</v>
      </c>
      <c r="F27" s="718"/>
      <c r="G27" s="737">
        <v>6398</v>
      </c>
      <c r="H27" s="718"/>
      <c r="I27" s="737">
        <v>6407</v>
      </c>
      <c r="J27" s="718"/>
      <c r="K27" s="637">
        <v>1585</v>
      </c>
      <c r="L27" s="725">
        <f>K27/(I27+D27)</f>
        <v>0.20144890696492121</v>
      </c>
      <c r="M27" s="727"/>
      <c r="N27" s="637">
        <v>778</v>
      </c>
      <c r="O27" s="637">
        <v>291</v>
      </c>
      <c r="P27" s="637">
        <v>334</v>
      </c>
      <c r="Q27" s="637">
        <v>80</v>
      </c>
      <c r="R27" s="637">
        <v>69</v>
      </c>
      <c r="S27" s="637">
        <v>32</v>
      </c>
      <c r="T27" s="718">
        <v>0</v>
      </c>
      <c r="U27" s="738">
        <v>5.0646043771043807</v>
      </c>
      <c r="V27" s="724"/>
      <c r="W27" s="722"/>
      <c r="X27" s="739"/>
      <c r="Y27" s="695"/>
      <c r="Z27" s="740"/>
      <c r="AA27" s="741"/>
      <c r="AB27" s="739"/>
      <c r="AE27" s="739"/>
    </row>
    <row r="28" spans="2:31" ht="15" customHeight="1">
      <c r="B28" s="707"/>
      <c r="C28" s="709">
        <v>2012</v>
      </c>
      <c r="D28" s="637">
        <v>1357</v>
      </c>
      <c r="E28" s="737">
        <v>6692</v>
      </c>
      <c r="F28" s="718"/>
      <c r="G28" s="737">
        <v>5349</v>
      </c>
      <c r="H28" s="718"/>
      <c r="I28" s="737">
        <v>5302</v>
      </c>
      <c r="J28" s="718"/>
      <c r="K28" s="637">
        <v>1327</v>
      </c>
      <c r="L28" s="725">
        <f t="shared" ref="L28:L38" si="1">K28/(I28+D28)</f>
        <v>0.1992791710467037</v>
      </c>
      <c r="M28" s="727"/>
      <c r="N28" s="637">
        <v>640</v>
      </c>
      <c r="O28" s="637">
        <v>253</v>
      </c>
      <c r="P28" s="637">
        <v>288</v>
      </c>
      <c r="Q28" s="637">
        <v>57</v>
      </c>
      <c r="R28" s="637">
        <v>60</v>
      </c>
      <c r="S28" s="637">
        <v>27</v>
      </c>
      <c r="T28" s="718">
        <v>1</v>
      </c>
      <c r="U28" s="738">
        <v>5.0928104575163378</v>
      </c>
      <c r="V28" s="724"/>
      <c r="W28" s="722"/>
      <c r="X28" s="739"/>
      <c r="Y28" s="695"/>
      <c r="Z28" s="740"/>
      <c r="AA28" s="741"/>
      <c r="AB28" s="739"/>
      <c r="AE28" s="739"/>
    </row>
    <row r="29" spans="2:31" ht="15" customHeight="1">
      <c r="B29" s="707"/>
      <c r="C29" s="709">
        <v>2013</v>
      </c>
      <c r="D29" s="637">
        <v>1067</v>
      </c>
      <c r="E29" s="737">
        <v>6846</v>
      </c>
      <c r="F29" s="718"/>
      <c r="G29" s="737">
        <v>5476</v>
      </c>
      <c r="H29" s="718"/>
      <c r="I29" s="737">
        <v>5439</v>
      </c>
      <c r="J29" s="718"/>
      <c r="K29" s="637">
        <v>1389</v>
      </c>
      <c r="L29" s="725">
        <f t="shared" si="1"/>
        <v>0.21349523516753766</v>
      </c>
      <c r="M29" s="711"/>
      <c r="N29" s="637">
        <v>624</v>
      </c>
      <c r="O29" s="637">
        <v>229</v>
      </c>
      <c r="P29" s="637">
        <v>341</v>
      </c>
      <c r="Q29" s="637">
        <v>86</v>
      </c>
      <c r="R29" s="637">
        <v>74</v>
      </c>
      <c r="S29" s="637">
        <v>34</v>
      </c>
      <c r="T29" s="718">
        <v>1</v>
      </c>
      <c r="U29" s="738">
        <v>5.5535637149028112</v>
      </c>
      <c r="V29" s="707"/>
      <c r="Y29" s="695"/>
      <c r="Z29" s="740"/>
      <c r="AA29" s="741"/>
    </row>
    <row r="30" spans="2:31" ht="15" customHeight="1">
      <c r="B30" s="707"/>
      <c r="C30" s="709">
        <v>2014</v>
      </c>
      <c r="D30" s="637">
        <v>1009</v>
      </c>
      <c r="E30" s="737">
        <v>7026</v>
      </c>
      <c r="F30" s="718"/>
      <c r="G30" s="737">
        <v>5733</v>
      </c>
      <c r="H30" s="718"/>
      <c r="I30" s="737">
        <v>5703</v>
      </c>
      <c r="J30" s="718"/>
      <c r="K30" s="637">
        <v>1480</v>
      </c>
      <c r="L30" s="725">
        <f t="shared" si="1"/>
        <v>0.22050059594755661</v>
      </c>
      <c r="M30" s="727"/>
      <c r="N30" s="637">
        <v>661</v>
      </c>
      <c r="O30" s="637">
        <v>223</v>
      </c>
      <c r="P30" s="637">
        <v>381</v>
      </c>
      <c r="Q30" s="637">
        <v>85</v>
      </c>
      <c r="R30" s="637">
        <v>79</v>
      </c>
      <c r="S30" s="637">
        <v>51</v>
      </c>
      <c r="T30" s="718">
        <v>0</v>
      </c>
      <c r="U30" s="738">
        <v>5.7916891891891913</v>
      </c>
      <c r="V30" s="724"/>
      <c r="W30" s="722"/>
      <c r="Y30" s="695"/>
      <c r="Z30" s="740"/>
      <c r="AA30" s="741"/>
    </row>
    <row r="31" spans="2:31" ht="15" customHeight="1">
      <c r="B31" s="707"/>
      <c r="C31" s="709">
        <v>2015</v>
      </c>
      <c r="D31" s="637">
        <v>974</v>
      </c>
      <c r="E31" s="737">
        <v>7402</v>
      </c>
      <c r="F31" s="718"/>
      <c r="G31" s="737">
        <v>6278</v>
      </c>
      <c r="H31" s="718"/>
      <c r="I31" s="737">
        <v>6267</v>
      </c>
      <c r="J31" s="718"/>
      <c r="K31" s="637">
        <v>1727</v>
      </c>
      <c r="L31" s="725">
        <f t="shared" si="1"/>
        <v>0.23850296920314873</v>
      </c>
      <c r="M31" s="711"/>
      <c r="N31" s="637">
        <v>622</v>
      </c>
      <c r="O31" s="637">
        <v>315</v>
      </c>
      <c r="P31" s="637">
        <v>522</v>
      </c>
      <c r="Q31" s="637">
        <v>128</v>
      </c>
      <c r="R31" s="637">
        <v>84</v>
      </c>
      <c r="S31" s="637">
        <v>54</v>
      </c>
      <c r="T31" s="718">
        <v>2</v>
      </c>
      <c r="U31" s="738">
        <v>6.0981277745608979</v>
      </c>
      <c r="V31" s="707"/>
      <c r="W31" s="722"/>
      <c r="Y31" s="695"/>
      <c r="Z31" s="740"/>
      <c r="AA31" s="741"/>
    </row>
    <row r="32" spans="2:31" ht="21" customHeight="1">
      <c r="B32" s="707"/>
      <c r="C32" s="709">
        <v>2016</v>
      </c>
      <c r="D32" s="637">
        <v>1088</v>
      </c>
      <c r="E32" s="737">
        <v>7952</v>
      </c>
      <c r="F32" s="718"/>
      <c r="G32" s="737">
        <v>6969</v>
      </c>
      <c r="H32" s="718"/>
      <c r="I32" s="737">
        <v>6994</v>
      </c>
      <c r="J32" s="718"/>
      <c r="K32" s="637">
        <v>2267</v>
      </c>
      <c r="L32" s="725">
        <f t="shared" si="1"/>
        <v>0.28049987626825046</v>
      </c>
      <c r="M32" s="711"/>
      <c r="N32" s="637">
        <v>529</v>
      </c>
      <c r="O32" s="637">
        <v>486</v>
      </c>
      <c r="P32" s="637">
        <v>926</v>
      </c>
      <c r="Q32" s="637">
        <v>132</v>
      </c>
      <c r="R32" s="637">
        <v>122</v>
      </c>
      <c r="S32" s="637">
        <v>72</v>
      </c>
      <c r="T32" s="711">
        <v>0</v>
      </c>
      <c r="U32" s="738">
        <v>6.5230407293045154</v>
      </c>
      <c r="V32" s="707"/>
      <c r="W32" s="681"/>
      <c r="Y32" s="695"/>
      <c r="Z32" s="740"/>
      <c r="AA32" s="741"/>
    </row>
    <row r="33" spans="2:27" ht="15" customHeight="1">
      <c r="B33" s="707"/>
      <c r="C33" s="709">
        <v>2017</v>
      </c>
      <c r="D33" s="637">
        <v>1079</v>
      </c>
      <c r="E33" s="737">
        <v>8938</v>
      </c>
      <c r="F33" s="718"/>
      <c r="G33" s="737">
        <v>7820</v>
      </c>
      <c r="H33" s="718"/>
      <c r="I33" s="737">
        <v>7876</v>
      </c>
      <c r="J33" s="718"/>
      <c r="K33" s="637">
        <v>2666</v>
      </c>
      <c r="L33" s="725">
        <f t="shared" si="1"/>
        <v>0.29771077610273589</v>
      </c>
      <c r="M33" s="711"/>
      <c r="N33" s="637">
        <v>592</v>
      </c>
      <c r="O33" s="637">
        <v>589</v>
      </c>
      <c r="P33" s="637">
        <v>1131</v>
      </c>
      <c r="Q33" s="637">
        <v>154</v>
      </c>
      <c r="R33" s="637">
        <v>121</v>
      </c>
      <c r="S33" s="637">
        <v>76</v>
      </c>
      <c r="T33" s="711">
        <v>3</v>
      </c>
      <c r="U33" s="738">
        <v>6.4614653663415851</v>
      </c>
      <c r="V33" s="707"/>
      <c r="W33" s="681"/>
      <c r="Y33" s="695"/>
      <c r="Z33" s="740"/>
      <c r="AA33" s="741"/>
    </row>
    <row r="34" spans="2:27" ht="15" customHeight="1">
      <c r="B34" s="707"/>
      <c r="C34" s="709">
        <v>2018</v>
      </c>
      <c r="D34" s="637">
        <v>1077</v>
      </c>
      <c r="E34" s="737">
        <v>9542</v>
      </c>
      <c r="F34" s="718"/>
      <c r="G34" s="737">
        <v>8382</v>
      </c>
      <c r="H34" s="718"/>
      <c r="I34" s="737">
        <v>8423</v>
      </c>
      <c r="J34" s="718"/>
      <c r="K34" s="637">
        <v>3079</v>
      </c>
      <c r="L34" s="725">
        <f t="shared" si="1"/>
        <v>0.32410526315789473</v>
      </c>
      <c r="M34" s="711"/>
      <c r="N34" s="637">
        <v>434</v>
      </c>
      <c r="O34" s="637">
        <v>852</v>
      </c>
      <c r="P34" s="637">
        <v>1298</v>
      </c>
      <c r="Q34" s="637">
        <v>178</v>
      </c>
      <c r="R34" s="637">
        <v>201</v>
      </c>
      <c r="S34" s="637">
        <v>113</v>
      </c>
      <c r="T34" s="711">
        <v>3</v>
      </c>
      <c r="U34" s="738">
        <v>7.0697845620872588</v>
      </c>
      <c r="V34" s="707"/>
      <c r="W34" s="681"/>
      <c r="X34" s="742"/>
      <c r="Y34" s="695"/>
      <c r="Z34" s="740"/>
      <c r="AA34" s="741"/>
    </row>
    <row r="35" spans="2:27" ht="15" customHeight="1">
      <c r="B35" s="707"/>
      <c r="C35" s="709">
        <v>2019</v>
      </c>
      <c r="D35" s="637">
        <v>1313</v>
      </c>
      <c r="E35" s="737">
        <v>9822</v>
      </c>
      <c r="F35" s="718"/>
      <c r="G35" s="737">
        <v>8757</v>
      </c>
      <c r="H35" s="718"/>
      <c r="I35" s="737">
        <v>8836</v>
      </c>
      <c r="J35" s="718"/>
      <c r="K35" s="637">
        <v>3327</v>
      </c>
      <c r="L35" s="725">
        <f t="shared" si="1"/>
        <v>0.32781554832988474</v>
      </c>
      <c r="M35" s="711"/>
      <c r="N35" s="637">
        <v>351</v>
      </c>
      <c r="O35" s="637">
        <v>916</v>
      </c>
      <c r="P35" s="637">
        <v>1472</v>
      </c>
      <c r="Q35" s="637">
        <v>200</v>
      </c>
      <c r="R35" s="637">
        <v>280</v>
      </c>
      <c r="S35" s="637">
        <v>106</v>
      </c>
      <c r="T35" s="711">
        <v>2</v>
      </c>
      <c r="U35" s="738">
        <v>7.284640817553357</v>
      </c>
      <c r="V35" s="707"/>
      <c r="W35" s="681"/>
      <c r="X35" s="742"/>
      <c r="Y35" s="695"/>
      <c r="Z35" s="740"/>
      <c r="AA35" s="741"/>
    </row>
    <row r="36" spans="2:27" ht="15" customHeight="1">
      <c r="B36" s="707"/>
      <c r="C36" s="709">
        <v>2020</v>
      </c>
      <c r="D36" s="637">
        <v>1160</v>
      </c>
      <c r="E36" s="737">
        <v>8141</v>
      </c>
      <c r="F36" s="718"/>
      <c r="G36" s="737">
        <v>6949</v>
      </c>
      <c r="H36" s="718"/>
      <c r="I36" s="737">
        <v>7034</v>
      </c>
      <c r="J36" s="718"/>
      <c r="K36" s="637">
        <v>2428</v>
      </c>
      <c r="L36" s="725">
        <f t="shared" si="1"/>
        <v>0.29631437637295582</v>
      </c>
      <c r="M36" s="711"/>
      <c r="N36" s="637">
        <v>230</v>
      </c>
      <c r="O36" s="637">
        <v>750</v>
      </c>
      <c r="P36" s="637">
        <v>1031</v>
      </c>
      <c r="Q36" s="637">
        <v>142</v>
      </c>
      <c r="R36" s="637">
        <v>207</v>
      </c>
      <c r="S36" s="637">
        <v>67</v>
      </c>
      <c r="T36" s="711">
        <v>1</v>
      </c>
      <c r="U36" s="738">
        <v>7.2355711147721156</v>
      </c>
      <c r="V36" s="707"/>
      <c r="W36" s="681"/>
      <c r="X36" s="742"/>
      <c r="Y36" s="695"/>
      <c r="Z36" s="741"/>
      <c r="AA36" s="741"/>
    </row>
    <row r="37" spans="2:27" ht="15" customHeight="1">
      <c r="B37" s="707"/>
      <c r="C37" s="709">
        <v>2021</v>
      </c>
      <c r="D37" s="637">
        <v>1192</v>
      </c>
      <c r="E37" s="737">
        <v>9294</v>
      </c>
      <c r="F37" s="718"/>
      <c r="G37" s="737">
        <v>8114</v>
      </c>
      <c r="H37" s="718"/>
      <c r="I37" s="737">
        <v>8265</v>
      </c>
      <c r="J37" s="718"/>
      <c r="K37" s="637">
        <v>2402</v>
      </c>
      <c r="L37" s="725">
        <f t="shared" si="1"/>
        <v>0.25399175214127101</v>
      </c>
      <c r="M37" s="711"/>
      <c r="N37" s="637">
        <v>232</v>
      </c>
      <c r="O37" s="637">
        <v>732</v>
      </c>
      <c r="P37" s="637">
        <v>1061</v>
      </c>
      <c r="Q37" s="637">
        <v>134</v>
      </c>
      <c r="R37" s="637">
        <v>166</v>
      </c>
      <c r="S37" s="637">
        <v>76</v>
      </c>
      <c r="T37" s="711">
        <v>1</v>
      </c>
      <c r="U37" s="738">
        <v>7.057216208714963</v>
      </c>
      <c r="V37" s="707"/>
      <c r="W37" s="681"/>
      <c r="X37" s="742"/>
      <c r="Y37" s="695"/>
      <c r="Z37" s="741"/>
      <c r="AA37" s="741"/>
    </row>
    <row r="38" spans="2:27" ht="15" customHeight="1">
      <c r="B38" s="707"/>
      <c r="C38" s="730">
        <v>2022</v>
      </c>
      <c r="D38" s="691">
        <v>1080</v>
      </c>
      <c r="E38" s="755">
        <v>9580</v>
      </c>
      <c r="F38" s="731"/>
      <c r="G38" s="755">
        <v>8581</v>
      </c>
      <c r="H38" s="731"/>
      <c r="I38" s="755">
        <v>8806</v>
      </c>
      <c r="J38" s="731"/>
      <c r="K38" s="691">
        <v>2744</v>
      </c>
      <c r="L38" s="734">
        <f t="shared" si="1"/>
        <v>0.27756423224762289</v>
      </c>
      <c r="M38" s="716"/>
      <c r="N38" s="691">
        <v>234</v>
      </c>
      <c r="O38" s="691">
        <v>769</v>
      </c>
      <c r="P38" s="691">
        <v>1227</v>
      </c>
      <c r="Q38" s="691">
        <v>194</v>
      </c>
      <c r="R38" s="691">
        <v>229</v>
      </c>
      <c r="S38" s="691">
        <v>91</v>
      </c>
      <c r="T38" s="716">
        <v>0</v>
      </c>
      <c r="U38" s="756">
        <v>7.4322400388727008</v>
      </c>
      <c r="V38" s="707"/>
      <c r="W38" s="681"/>
      <c r="X38" s="681"/>
      <c r="Y38" s="695"/>
      <c r="Z38" s="741"/>
      <c r="AA38" s="741"/>
    </row>
    <row r="39" spans="2:27" ht="6" customHeight="1">
      <c r="B39" s="707"/>
      <c r="C39" s="743"/>
      <c r="D39" s="744"/>
      <c r="E39" s="745"/>
      <c r="F39" s="745"/>
      <c r="G39" s="746"/>
      <c r="H39" s="745"/>
      <c r="I39" s="747"/>
      <c r="J39" s="743"/>
      <c r="K39" s="746"/>
      <c r="L39" s="748"/>
      <c r="M39" s="707"/>
      <c r="N39" s="707"/>
      <c r="O39" s="707"/>
      <c r="P39" s="707"/>
      <c r="Q39" s="707"/>
      <c r="R39" s="707"/>
      <c r="S39" s="707"/>
      <c r="T39" s="707"/>
      <c r="U39" s="749"/>
      <c r="V39" s="707"/>
      <c r="W39" s="681"/>
      <c r="X39" s="681"/>
    </row>
    <row r="40" spans="2:27" ht="6" customHeight="1">
      <c r="D40" s="750"/>
      <c r="E40" s="722"/>
      <c r="F40" s="722"/>
      <c r="G40" s="751"/>
      <c r="H40" s="722"/>
      <c r="I40" s="752"/>
      <c r="K40" s="751"/>
      <c r="L40" s="753"/>
      <c r="U40" s="754"/>
      <c r="W40" s="681"/>
      <c r="X40" s="681"/>
    </row>
    <row r="41" spans="2:27">
      <c r="C41" s="757" t="s">
        <v>219</v>
      </c>
      <c r="D41" s="758"/>
      <c r="E41" s="759"/>
      <c r="F41" s="759"/>
      <c r="G41" s="759"/>
      <c r="H41" s="759"/>
      <c r="I41" s="758"/>
      <c r="J41" s="758"/>
      <c r="K41" s="160"/>
      <c r="L41" s="160"/>
      <c r="M41" s="160"/>
      <c r="N41" s="160"/>
      <c r="O41" s="160"/>
      <c r="P41" s="160"/>
      <c r="Q41" s="160"/>
      <c r="R41" s="160"/>
      <c r="S41" s="160"/>
      <c r="T41" s="160"/>
      <c r="U41" s="160"/>
    </row>
    <row r="42" spans="2:27">
      <c r="C42" s="762" t="s">
        <v>305</v>
      </c>
      <c r="D42" s="762"/>
      <c r="E42" s="762"/>
      <c r="F42" s="762"/>
      <c r="G42" s="762"/>
      <c r="H42" s="762"/>
      <c r="I42" s="762"/>
      <c r="J42" s="762"/>
      <c r="K42" s="762"/>
      <c r="L42" s="762"/>
      <c r="M42" s="762"/>
      <c r="N42" s="762"/>
      <c r="O42" s="762"/>
      <c r="P42" s="762"/>
      <c r="Q42" s="762"/>
      <c r="R42" s="762"/>
      <c r="S42" s="762"/>
      <c r="T42" s="762"/>
      <c r="U42" s="762"/>
    </row>
    <row r="43" spans="2:27">
      <c r="C43" s="126" t="s">
        <v>306</v>
      </c>
      <c r="D43" s="126"/>
      <c r="E43" s="126"/>
      <c r="F43" s="126"/>
      <c r="G43" s="126"/>
      <c r="H43" s="126"/>
      <c r="I43" s="126"/>
      <c r="J43" s="126"/>
      <c r="K43" s="126"/>
      <c r="L43" s="126"/>
      <c r="M43" s="126"/>
      <c r="N43" s="126"/>
      <c r="O43" s="126"/>
      <c r="P43" s="126"/>
      <c r="Q43" s="126"/>
      <c r="R43" s="126"/>
      <c r="S43" s="126"/>
      <c r="T43" s="126"/>
      <c r="U43" s="126"/>
    </row>
    <row r="44" spans="2:27">
      <c r="C44" s="126" t="s">
        <v>222</v>
      </c>
      <c r="D44" s="126"/>
      <c r="E44" s="126"/>
      <c r="F44" s="126"/>
      <c r="G44" s="126"/>
      <c r="H44" s="126"/>
      <c r="I44" s="126"/>
      <c r="J44" s="126"/>
      <c r="K44" s="126"/>
      <c r="L44" s="126"/>
      <c r="M44" s="126"/>
      <c r="N44" s="126"/>
      <c r="O44" s="126"/>
      <c r="P44" s="126"/>
      <c r="Q44" s="126"/>
      <c r="R44" s="126"/>
      <c r="S44" s="126"/>
      <c r="T44" s="126"/>
      <c r="U44" s="126"/>
    </row>
    <row r="45" spans="2:27">
      <c r="C45" s="760" t="s">
        <v>223</v>
      </c>
      <c r="D45" s="760"/>
      <c r="E45" s="758"/>
      <c r="F45" s="758"/>
      <c r="G45" s="758"/>
      <c r="H45" s="758"/>
      <c r="I45" s="758"/>
      <c r="J45" s="758"/>
      <c r="K45" s="758"/>
      <c r="L45" s="126"/>
      <c r="M45" s="126"/>
      <c r="N45" s="126"/>
      <c r="O45" s="126"/>
      <c r="P45" s="126"/>
      <c r="Q45" s="126"/>
      <c r="R45" s="126"/>
      <c r="S45" s="126"/>
      <c r="T45" s="126"/>
      <c r="U45" s="126"/>
    </row>
    <row r="46" spans="2:27">
      <c r="C46" s="126" t="s">
        <v>224</v>
      </c>
      <c r="D46" s="126"/>
      <c r="E46" s="126"/>
      <c r="F46" s="126"/>
      <c r="G46" s="126"/>
      <c r="H46" s="126"/>
      <c r="I46" s="126"/>
      <c r="J46" s="126"/>
      <c r="K46" s="126"/>
      <c r="L46" s="126"/>
      <c r="M46" s="126"/>
      <c r="N46" s="126"/>
      <c r="O46" s="126"/>
      <c r="P46" s="126"/>
      <c r="Q46" s="126"/>
      <c r="R46" s="126"/>
      <c r="S46" s="126"/>
      <c r="T46" s="126"/>
      <c r="U46" s="126"/>
    </row>
    <row r="47" spans="2:27">
      <c r="C47" s="126" t="s">
        <v>225</v>
      </c>
      <c r="D47" s="126"/>
      <c r="E47" s="126"/>
      <c r="F47" s="126"/>
      <c r="G47" s="126"/>
      <c r="H47" s="126"/>
      <c r="I47" s="126"/>
      <c r="J47" s="126"/>
      <c r="K47" s="126"/>
      <c r="L47" s="126"/>
      <c r="M47" s="126"/>
      <c r="N47" s="126"/>
      <c r="O47" s="126"/>
      <c r="P47" s="126"/>
      <c r="Q47" s="126"/>
      <c r="R47" s="126"/>
      <c r="S47" s="126"/>
      <c r="T47" s="126"/>
      <c r="U47" s="126"/>
    </row>
    <row r="48" spans="2:27">
      <c r="C48" s="761" t="s">
        <v>413</v>
      </c>
      <c r="D48" s="761"/>
      <c r="E48" s="761"/>
      <c r="F48" s="761"/>
      <c r="G48" s="761"/>
      <c r="H48" s="761"/>
      <c r="I48" s="761"/>
      <c r="J48" s="761"/>
      <c r="K48" s="761"/>
      <c r="L48" s="761"/>
      <c r="M48" s="761"/>
      <c r="N48" s="761"/>
      <c r="O48" s="761"/>
      <c r="P48" s="761"/>
      <c r="Q48" s="761"/>
      <c r="R48" s="761"/>
      <c r="S48" s="761"/>
      <c r="T48" s="761"/>
      <c r="U48" s="761"/>
    </row>
    <row r="49" spans="3:21">
      <c r="C49" s="761"/>
      <c r="D49" s="761"/>
      <c r="E49" s="761"/>
      <c r="F49" s="761"/>
      <c r="G49" s="761"/>
      <c r="H49" s="761"/>
      <c r="I49" s="761"/>
      <c r="J49" s="761"/>
      <c r="K49" s="761"/>
      <c r="L49" s="761"/>
      <c r="M49" s="761"/>
      <c r="N49" s="761"/>
      <c r="O49" s="761"/>
      <c r="P49" s="761"/>
      <c r="Q49" s="761"/>
      <c r="R49" s="761"/>
      <c r="S49" s="761"/>
      <c r="T49" s="761"/>
      <c r="U49" s="761"/>
    </row>
    <row r="50" spans="3:21">
      <c r="C50" s="695" t="s">
        <v>244</v>
      </c>
    </row>
    <row r="51" spans="3:21">
      <c r="C51" s="461" t="s">
        <v>414</v>
      </c>
    </row>
  </sheetData>
  <mergeCells count="2">
    <mergeCell ref="K5:L5"/>
    <mergeCell ref="N5:T5"/>
  </mergeCells>
  <hyperlinks>
    <hyperlink ref="X5" r:id="rId1" xr:uid="{F617B424-4720-40BC-9796-DF8275E0B819}"/>
    <hyperlink ref="C51" r:id="rId2" display="https://www.gov.uk/government/statistics/knife-and-offensive-weapon-sentencing-statistics-january-to-march-2023" xr:uid="{F2F67255-8A0D-46A2-83DA-CE97143AFEC4}"/>
  </hyperlinks>
  <pageMargins left="0.75" right="0.75" top="1" bottom="1" header="0.5" footer="0.5"/>
  <pageSetup paperSize="9" orientation="portrait" r:id="rId3"/>
  <headerFooter alignWithMargins="0"/>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X51"/>
  <sheetViews>
    <sheetView zoomScale="90" zoomScaleNormal="90" zoomScaleSheetLayoutView="70" workbookViewId="0">
      <selection activeCell="B39" sqref="B39:T45"/>
    </sheetView>
  </sheetViews>
  <sheetFormatPr defaultColWidth="9.140625" defaultRowHeight="14.25" customHeight="1"/>
  <cols>
    <col min="1" max="1" width="1.42578125" style="44" customWidth="1"/>
    <col min="2" max="2" width="5.5703125" style="159" bestFit="1" customWidth="1"/>
    <col min="3" max="3" width="10" style="159" customWidth="1"/>
    <col min="4" max="4" width="11.7109375" style="159" customWidth="1"/>
    <col min="5" max="5" width="1.28515625" style="159" customWidth="1"/>
    <col min="6" max="6" width="11.7109375" style="159" customWidth="1"/>
    <col min="7" max="7" width="1.28515625" style="159" customWidth="1"/>
    <col min="8" max="8" width="12" style="159" customWidth="1"/>
    <col min="9" max="9" width="1.140625" style="159" customWidth="1"/>
    <col min="10" max="10" width="11.42578125" style="44" customWidth="1"/>
    <col min="11" max="11" width="15.85546875" style="44" customWidth="1"/>
    <col min="12" max="12" width="2.7109375" style="44" customWidth="1"/>
    <col min="13" max="13" width="9.140625" style="44"/>
    <col min="14" max="14" width="12.28515625" style="44" customWidth="1"/>
    <col min="15" max="15" width="10.28515625" style="44" customWidth="1"/>
    <col min="16" max="16" width="9.140625" style="44"/>
    <col min="17" max="17" width="10.7109375" style="44" customWidth="1"/>
    <col min="18" max="18" width="10.28515625" style="44" customWidth="1"/>
    <col min="19" max="19" width="9.140625" style="44"/>
    <col min="20" max="20" width="17.5703125" style="44" customWidth="1"/>
    <col min="21" max="21" width="1.42578125" style="44" customWidth="1"/>
    <col min="22" max="16384" width="9.140625" style="44"/>
  </cols>
  <sheetData>
    <row r="1" spans="1:21" ht="6" customHeight="1">
      <c r="A1" s="134"/>
      <c r="B1" s="135"/>
      <c r="C1" s="136"/>
      <c r="D1" s="137"/>
      <c r="E1" s="137"/>
      <c r="F1" s="137"/>
      <c r="G1" s="137"/>
      <c r="H1" s="137"/>
      <c r="I1" s="137"/>
      <c r="J1" s="134"/>
      <c r="K1" s="134"/>
      <c r="L1" s="134"/>
      <c r="M1" s="134"/>
      <c r="N1" s="134"/>
      <c r="O1" s="134"/>
      <c r="P1" s="134"/>
      <c r="Q1" s="134"/>
      <c r="R1" s="134"/>
      <c r="S1" s="134"/>
      <c r="T1" s="134"/>
      <c r="U1" s="134"/>
    </row>
    <row r="2" spans="1:21" ht="19.5" customHeight="1">
      <c r="A2" s="134"/>
      <c r="B2" s="138" t="s">
        <v>329</v>
      </c>
      <c r="C2" s="37"/>
      <c r="D2" s="38"/>
      <c r="E2" s="38"/>
      <c r="F2" s="38"/>
      <c r="G2" s="38"/>
      <c r="H2" s="38"/>
      <c r="I2" s="38"/>
      <c r="J2" s="36"/>
      <c r="K2" s="36"/>
      <c r="L2" s="36"/>
      <c r="M2" s="36"/>
      <c r="N2" s="36"/>
      <c r="O2" s="36"/>
      <c r="P2" s="36"/>
      <c r="Q2" s="36"/>
      <c r="R2" s="36"/>
      <c r="S2" s="36"/>
      <c r="T2" s="36"/>
      <c r="U2" s="134"/>
    </row>
    <row r="3" spans="1:21" ht="20.45" customHeight="1">
      <c r="A3" s="134"/>
      <c r="B3" s="139" t="s">
        <v>328</v>
      </c>
      <c r="C3" s="38"/>
      <c r="D3" s="38"/>
      <c r="E3" s="38"/>
      <c r="F3" s="38"/>
      <c r="G3" s="38"/>
      <c r="H3" s="38"/>
      <c r="I3" s="38"/>
      <c r="J3" s="39"/>
      <c r="K3" s="36"/>
      <c r="L3" s="36"/>
      <c r="M3" s="36"/>
      <c r="N3" s="36"/>
      <c r="O3" s="36"/>
      <c r="P3" s="36"/>
      <c r="Q3" s="36"/>
      <c r="R3" s="36"/>
      <c r="S3" s="36"/>
      <c r="T3" s="36"/>
      <c r="U3" s="134"/>
    </row>
    <row r="4" spans="1:21" ht="6" customHeight="1">
      <c r="A4" s="134"/>
      <c r="B4" s="139"/>
      <c r="C4" s="38"/>
      <c r="D4" s="38"/>
      <c r="E4" s="38"/>
      <c r="F4" s="38"/>
      <c r="G4" s="38"/>
      <c r="H4" s="38"/>
      <c r="I4" s="38"/>
      <c r="J4" s="39"/>
      <c r="K4" s="36"/>
      <c r="L4" s="36"/>
      <c r="M4" s="36"/>
      <c r="N4" s="36"/>
      <c r="O4" s="36"/>
      <c r="P4" s="36"/>
      <c r="Q4" s="36"/>
      <c r="R4" s="36"/>
      <c r="S4" s="36"/>
      <c r="T4" s="36"/>
      <c r="U4" s="134"/>
    </row>
    <row r="5" spans="1:21" ht="16.5" customHeight="1">
      <c r="A5" s="87"/>
      <c r="B5" s="792"/>
      <c r="C5" s="144"/>
      <c r="D5" s="793" t="s">
        <v>96</v>
      </c>
      <c r="E5" s="145"/>
      <c r="F5" s="793" t="s">
        <v>85</v>
      </c>
      <c r="G5" s="145"/>
      <c r="H5" s="793" t="s">
        <v>246</v>
      </c>
      <c r="I5" s="146"/>
      <c r="J5" s="790" t="s">
        <v>113</v>
      </c>
      <c r="K5" s="790"/>
      <c r="L5" s="147"/>
      <c r="M5" s="791" t="s">
        <v>97</v>
      </c>
      <c r="N5" s="791"/>
      <c r="O5" s="791"/>
      <c r="P5" s="791"/>
      <c r="Q5" s="791"/>
      <c r="R5" s="791"/>
      <c r="S5" s="147"/>
      <c r="T5" s="147"/>
      <c r="U5" s="87"/>
    </row>
    <row r="6" spans="1:21" ht="46.5" customHeight="1">
      <c r="A6" s="87"/>
      <c r="B6" s="791"/>
      <c r="C6" s="148" t="s">
        <v>109</v>
      </c>
      <c r="D6" s="794"/>
      <c r="E6" s="149"/>
      <c r="F6" s="794"/>
      <c r="G6" s="149"/>
      <c r="H6" s="794"/>
      <c r="I6" s="149"/>
      <c r="J6" s="149" t="s">
        <v>35</v>
      </c>
      <c r="K6" s="149" t="s">
        <v>247</v>
      </c>
      <c r="L6" s="150"/>
      <c r="M6" s="149" t="s">
        <v>78</v>
      </c>
      <c r="N6" s="149" t="s">
        <v>79</v>
      </c>
      <c r="O6" s="149" t="s">
        <v>80</v>
      </c>
      <c r="P6" s="149" t="s">
        <v>81</v>
      </c>
      <c r="Q6" s="149" t="s">
        <v>82</v>
      </c>
      <c r="R6" s="149" t="s">
        <v>83</v>
      </c>
      <c r="S6" s="149" t="s">
        <v>95</v>
      </c>
      <c r="T6" s="149" t="s">
        <v>108</v>
      </c>
      <c r="U6" s="87"/>
    </row>
    <row r="7" spans="1:21" ht="16.5" customHeight="1">
      <c r="A7" s="87"/>
      <c r="B7" s="151">
        <v>1991</v>
      </c>
      <c r="C7" s="356">
        <v>704</v>
      </c>
      <c r="D7" s="356">
        <v>2397</v>
      </c>
      <c r="E7" s="356"/>
      <c r="F7" s="356">
        <v>1737</v>
      </c>
      <c r="G7" s="356"/>
      <c r="H7" s="356">
        <v>1729</v>
      </c>
      <c r="I7" s="356"/>
      <c r="J7" s="356">
        <v>5</v>
      </c>
      <c r="K7" s="153">
        <v>2.055076037813399E-3</v>
      </c>
      <c r="L7" s="147"/>
      <c r="M7" s="356">
        <v>2</v>
      </c>
      <c r="N7" s="356">
        <v>2</v>
      </c>
      <c r="O7" s="356">
        <v>1</v>
      </c>
      <c r="P7" s="356">
        <v>0</v>
      </c>
      <c r="Q7" s="356">
        <v>0</v>
      </c>
      <c r="R7" s="356">
        <v>0</v>
      </c>
      <c r="S7" s="356">
        <v>0</v>
      </c>
      <c r="T7" s="154">
        <v>4.34</v>
      </c>
      <c r="U7" s="87"/>
    </row>
    <row r="8" spans="1:21" ht="14.25" customHeight="1">
      <c r="A8" s="87"/>
      <c r="B8" s="151">
        <v>1992</v>
      </c>
      <c r="C8" s="356">
        <v>1055</v>
      </c>
      <c r="D8" s="356">
        <v>2640</v>
      </c>
      <c r="E8" s="356"/>
      <c r="F8" s="356">
        <v>1848</v>
      </c>
      <c r="G8" s="356"/>
      <c r="H8" s="356">
        <v>1847</v>
      </c>
      <c r="I8" s="356"/>
      <c r="J8" s="356">
        <v>1</v>
      </c>
      <c r="K8" s="153">
        <v>3.4458993797381116E-4</v>
      </c>
      <c r="L8" s="147"/>
      <c r="M8" s="356">
        <v>1</v>
      </c>
      <c r="N8" s="356">
        <v>0</v>
      </c>
      <c r="O8" s="356">
        <v>0</v>
      </c>
      <c r="P8" s="356">
        <v>0</v>
      </c>
      <c r="Q8" s="356">
        <v>0</v>
      </c>
      <c r="R8" s="356">
        <v>0</v>
      </c>
      <c r="S8" s="356">
        <v>0</v>
      </c>
      <c r="T8" s="154" t="s">
        <v>91</v>
      </c>
      <c r="U8" s="87"/>
    </row>
    <row r="9" spans="1:21" ht="14.25" customHeight="1">
      <c r="A9" s="87"/>
      <c r="B9" s="151">
        <v>1993</v>
      </c>
      <c r="C9" s="356">
        <v>1282</v>
      </c>
      <c r="D9" s="356">
        <v>2553</v>
      </c>
      <c r="E9" s="356"/>
      <c r="F9" s="356">
        <v>1852</v>
      </c>
      <c r="G9" s="356"/>
      <c r="H9" s="356">
        <v>1853</v>
      </c>
      <c r="I9" s="356"/>
      <c r="J9" s="356">
        <v>1</v>
      </c>
      <c r="K9" s="153">
        <v>3.1897926634768739E-4</v>
      </c>
      <c r="L9" s="147"/>
      <c r="M9" s="356">
        <v>1</v>
      </c>
      <c r="N9" s="356">
        <v>0</v>
      </c>
      <c r="O9" s="356">
        <v>0</v>
      </c>
      <c r="P9" s="356">
        <v>0</v>
      </c>
      <c r="Q9" s="356">
        <v>0</v>
      </c>
      <c r="R9" s="356">
        <v>0</v>
      </c>
      <c r="S9" s="356">
        <v>0</v>
      </c>
      <c r="T9" s="154" t="s">
        <v>91</v>
      </c>
      <c r="U9" s="87"/>
    </row>
    <row r="10" spans="1:21" ht="14.25" customHeight="1">
      <c r="A10" s="87"/>
      <c r="B10" s="151">
        <v>1994</v>
      </c>
      <c r="C10" s="356">
        <v>1292</v>
      </c>
      <c r="D10" s="356">
        <v>3366</v>
      </c>
      <c r="E10" s="356"/>
      <c r="F10" s="356">
        <v>2502</v>
      </c>
      <c r="G10" s="356"/>
      <c r="H10" s="356">
        <v>2501</v>
      </c>
      <c r="I10" s="356"/>
      <c r="J10" s="356">
        <v>4</v>
      </c>
      <c r="K10" s="153">
        <v>1.0545742156604272E-3</v>
      </c>
      <c r="L10" s="147"/>
      <c r="M10" s="356">
        <v>3</v>
      </c>
      <c r="N10" s="356">
        <v>1</v>
      </c>
      <c r="O10" s="356">
        <v>0</v>
      </c>
      <c r="P10" s="356">
        <v>0</v>
      </c>
      <c r="Q10" s="356">
        <v>0</v>
      </c>
      <c r="R10" s="356">
        <v>0</v>
      </c>
      <c r="S10" s="356">
        <v>0</v>
      </c>
      <c r="T10" s="154" t="s">
        <v>91</v>
      </c>
      <c r="U10" s="87"/>
    </row>
    <row r="11" spans="1:21" ht="14.25" customHeight="1">
      <c r="A11" s="87"/>
      <c r="B11" s="151">
        <v>1995</v>
      </c>
      <c r="C11" s="356">
        <v>1512</v>
      </c>
      <c r="D11" s="356">
        <v>3474</v>
      </c>
      <c r="E11" s="356"/>
      <c r="F11" s="356">
        <v>2559</v>
      </c>
      <c r="G11" s="356"/>
      <c r="H11" s="356">
        <v>2558</v>
      </c>
      <c r="I11" s="356"/>
      <c r="J11" s="356">
        <v>5</v>
      </c>
      <c r="K11" s="153">
        <v>1.2285012285012285E-3</v>
      </c>
      <c r="L11" s="147"/>
      <c r="M11" s="356">
        <v>4</v>
      </c>
      <c r="N11" s="356">
        <v>1</v>
      </c>
      <c r="O11" s="356">
        <v>0</v>
      </c>
      <c r="P11" s="356">
        <v>0</v>
      </c>
      <c r="Q11" s="356">
        <v>0</v>
      </c>
      <c r="R11" s="356">
        <v>0</v>
      </c>
      <c r="S11" s="356">
        <v>0</v>
      </c>
      <c r="T11" s="154">
        <v>1.7</v>
      </c>
      <c r="U11" s="87"/>
    </row>
    <row r="12" spans="1:21" ht="21" customHeight="1">
      <c r="A12" s="87"/>
      <c r="B12" s="151">
        <v>1996</v>
      </c>
      <c r="C12" s="356">
        <v>1302</v>
      </c>
      <c r="D12" s="356">
        <v>3605</v>
      </c>
      <c r="E12" s="356">
        <v>3605</v>
      </c>
      <c r="F12" s="356">
        <v>2665</v>
      </c>
      <c r="G12" s="356"/>
      <c r="H12" s="356">
        <v>2666</v>
      </c>
      <c r="I12" s="356"/>
      <c r="J12" s="356">
        <v>62</v>
      </c>
      <c r="K12" s="153">
        <v>1.5625E-2</v>
      </c>
      <c r="L12" s="147"/>
      <c r="M12" s="356">
        <v>52</v>
      </c>
      <c r="N12" s="356">
        <v>9</v>
      </c>
      <c r="O12" s="356">
        <v>0</v>
      </c>
      <c r="P12" s="356">
        <v>0</v>
      </c>
      <c r="Q12" s="356">
        <v>1</v>
      </c>
      <c r="R12" s="356">
        <v>0</v>
      </c>
      <c r="S12" s="356">
        <v>0</v>
      </c>
      <c r="T12" s="154">
        <v>2.4999999994623661</v>
      </c>
      <c r="U12" s="87"/>
    </row>
    <row r="13" spans="1:21" ht="14.25" customHeight="1">
      <c r="A13" s="87"/>
      <c r="B13" s="151">
        <v>1997</v>
      </c>
      <c r="C13" s="356">
        <v>1629</v>
      </c>
      <c r="D13" s="356">
        <v>4489</v>
      </c>
      <c r="E13" s="356"/>
      <c r="F13" s="356">
        <v>3360</v>
      </c>
      <c r="G13" s="356"/>
      <c r="H13" s="356">
        <v>3360</v>
      </c>
      <c r="I13" s="356"/>
      <c r="J13" s="356">
        <v>375</v>
      </c>
      <c r="K13" s="153">
        <v>7.516536380036079E-2</v>
      </c>
      <c r="L13" s="147"/>
      <c r="M13" s="356">
        <v>305</v>
      </c>
      <c r="N13" s="356">
        <v>59</v>
      </c>
      <c r="O13" s="356">
        <v>1</v>
      </c>
      <c r="P13" s="356">
        <v>4</v>
      </c>
      <c r="Q13" s="356">
        <v>6</v>
      </c>
      <c r="R13" s="356">
        <v>0</v>
      </c>
      <c r="S13" s="356">
        <v>0</v>
      </c>
      <c r="T13" s="154">
        <v>2.3999111099999997</v>
      </c>
      <c r="U13" s="87"/>
    </row>
    <row r="14" spans="1:21" ht="14.25" customHeight="1">
      <c r="A14" s="87"/>
      <c r="B14" s="151">
        <v>1998</v>
      </c>
      <c r="C14" s="356">
        <v>1976</v>
      </c>
      <c r="D14" s="356">
        <v>4888</v>
      </c>
      <c r="E14" s="356"/>
      <c r="F14" s="356">
        <v>3805</v>
      </c>
      <c r="G14" s="356"/>
      <c r="H14" s="356">
        <v>3804</v>
      </c>
      <c r="I14" s="356"/>
      <c r="J14" s="356">
        <v>550</v>
      </c>
      <c r="K14" s="153">
        <v>9.5155709342560554E-2</v>
      </c>
      <c r="L14" s="147"/>
      <c r="M14" s="356">
        <v>429</v>
      </c>
      <c r="N14" s="356">
        <v>99</v>
      </c>
      <c r="O14" s="356">
        <v>11</v>
      </c>
      <c r="P14" s="356">
        <v>7</v>
      </c>
      <c r="Q14" s="356">
        <v>2</v>
      </c>
      <c r="R14" s="356">
        <v>2</v>
      </c>
      <c r="S14" s="356">
        <v>0</v>
      </c>
      <c r="T14" s="154">
        <v>2.6430303033333331</v>
      </c>
      <c r="U14" s="87"/>
    </row>
    <row r="15" spans="1:21" ht="14.25" customHeight="1">
      <c r="A15" s="87"/>
      <c r="B15" s="151">
        <v>1999</v>
      </c>
      <c r="C15" s="356">
        <v>1663</v>
      </c>
      <c r="D15" s="356">
        <v>4566</v>
      </c>
      <c r="E15" s="356"/>
      <c r="F15" s="356">
        <v>3548</v>
      </c>
      <c r="G15" s="356"/>
      <c r="H15" s="356">
        <v>3564</v>
      </c>
      <c r="I15" s="356"/>
      <c r="J15" s="356">
        <v>536</v>
      </c>
      <c r="K15" s="153">
        <v>0.10254448058159556</v>
      </c>
      <c r="L15" s="147"/>
      <c r="M15" s="356">
        <v>411</v>
      </c>
      <c r="N15" s="356">
        <v>110</v>
      </c>
      <c r="O15" s="356">
        <v>8</v>
      </c>
      <c r="P15" s="356">
        <v>3</v>
      </c>
      <c r="Q15" s="356">
        <v>4</v>
      </c>
      <c r="R15" s="356">
        <v>0</v>
      </c>
      <c r="S15" s="356">
        <v>0</v>
      </c>
      <c r="T15" s="154">
        <v>2.6202736333333334</v>
      </c>
      <c r="U15" s="87"/>
    </row>
    <row r="16" spans="1:21" ht="14.25" customHeight="1">
      <c r="A16" s="87"/>
      <c r="B16" s="151">
        <v>2000</v>
      </c>
      <c r="C16" s="356">
        <v>1758</v>
      </c>
      <c r="D16" s="356">
        <v>4673</v>
      </c>
      <c r="E16" s="356"/>
      <c r="F16" s="356">
        <v>3555</v>
      </c>
      <c r="G16" s="356"/>
      <c r="H16" s="356">
        <v>3562</v>
      </c>
      <c r="I16" s="356"/>
      <c r="J16" s="356">
        <v>506</v>
      </c>
      <c r="K16" s="153">
        <v>9.5112781954887218E-2</v>
      </c>
      <c r="L16" s="147"/>
      <c r="M16" s="356">
        <v>362</v>
      </c>
      <c r="N16" s="356">
        <v>131</v>
      </c>
      <c r="O16" s="356">
        <v>5</v>
      </c>
      <c r="P16" s="356">
        <v>6</v>
      </c>
      <c r="Q16" s="356">
        <v>1</v>
      </c>
      <c r="R16" s="356">
        <v>1</v>
      </c>
      <c r="S16" s="356">
        <v>0</v>
      </c>
      <c r="T16" s="154">
        <v>2.7513833999999999</v>
      </c>
      <c r="U16" s="87"/>
    </row>
    <row r="17" spans="1:24" ht="21" customHeight="1">
      <c r="A17" s="87"/>
      <c r="B17" s="151">
        <v>2001</v>
      </c>
      <c r="C17" s="356">
        <v>1652</v>
      </c>
      <c r="D17" s="356">
        <v>5823</v>
      </c>
      <c r="E17" s="356"/>
      <c r="F17" s="356">
        <v>4361</v>
      </c>
      <c r="G17" s="356"/>
      <c r="H17" s="356">
        <v>4364</v>
      </c>
      <c r="I17" s="356"/>
      <c r="J17" s="356">
        <v>592</v>
      </c>
      <c r="K17" s="153">
        <v>9.8404255319148939E-2</v>
      </c>
      <c r="L17" s="147"/>
      <c r="M17" s="356">
        <v>419</v>
      </c>
      <c r="N17" s="356">
        <v>158</v>
      </c>
      <c r="O17" s="356">
        <v>9</v>
      </c>
      <c r="P17" s="356">
        <v>1</v>
      </c>
      <c r="Q17" s="356">
        <v>4</v>
      </c>
      <c r="R17" s="356">
        <v>1</v>
      </c>
      <c r="S17" s="356">
        <v>0</v>
      </c>
      <c r="T17" s="154">
        <v>2.7330518033333333</v>
      </c>
      <c r="U17" s="87"/>
    </row>
    <row r="18" spans="1:24" ht="14.25" customHeight="1">
      <c r="A18" s="87"/>
      <c r="B18" s="151">
        <v>2002</v>
      </c>
      <c r="C18" s="356">
        <v>1805</v>
      </c>
      <c r="D18" s="356">
        <v>6963</v>
      </c>
      <c r="E18" s="356"/>
      <c r="F18" s="356">
        <v>5338</v>
      </c>
      <c r="G18" s="356"/>
      <c r="H18" s="356">
        <v>5326</v>
      </c>
      <c r="I18" s="356"/>
      <c r="J18" s="356">
        <v>773</v>
      </c>
      <c r="K18" s="153">
        <v>0.10839994390688543</v>
      </c>
      <c r="L18" s="147"/>
      <c r="M18" s="356">
        <v>548</v>
      </c>
      <c r="N18" s="356">
        <v>188</v>
      </c>
      <c r="O18" s="356">
        <v>23</v>
      </c>
      <c r="P18" s="356">
        <v>6</v>
      </c>
      <c r="Q18" s="356">
        <v>7</v>
      </c>
      <c r="R18" s="356">
        <v>1</v>
      </c>
      <c r="S18" s="356">
        <v>0</v>
      </c>
      <c r="T18" s="154">
        <v>2.9408365666666669</v>
      </c>
      <c r="U18" s="87"/>
    </row>
    <row r="19" spans="1:24" ht="14.25" customHeight="1">
      <c r="A19" s="87"/>
      <c r="B19" s="151">
        <v>2003</v>
      </c>
      <c r="C19" s="356">
        <v>1746</v>
      </c>
      <c r="D19" s="356">
        <v>6928</v>
      </c>
      <c r="E19" s="356"/>
      <c r="F19" s="356">
        <v>5396</v>
      </c>
      <c r="G19" s="356"/>
      <c r="H19" s="356">
        <v>5399</v>
      </c>
      <c r="I19" s="356"/>
      <c r="J19" s="356">
        <v>761</v>
      </c>
      <c r="K19" s="153">
        <v>0.10650804758572428</v>
      </c>
      <c r="L19" s="147"/>
      <c r="M19" s="356">
        <v>530</v>
      </c>
      <c r="N19" s="356">
        <v>193</v>
      </c>
      <c r="O19" s="356">
        <v>20</v>
      </c>
      <c r="P19" s="356">
        <v>10</v>
      </c>
      <c r="Q19" s="356">
        <v>5</v>
      </c>
      <c r="R19" s="356">
        <v>3</v>
      </c>
      <c r="S19" s="356">
        <v>0</v>
      </c>
      <c r="T19" s="154">
        <v>2.9572492333333336</v>
      </c>
      <c r="U19" s="87"/>
    </row>
    <row r="20" spans="1:24" ht="14.25" customHeight="1">
      <c r="A20" s="87"/>
      <c r="B20" s="151">
        <v>2004</v>
      </c>
      <c r="C20" s="356">
        <v>2374</v>
      </c>
      <c r="D20" s="356">
        <v>7352</v>
      </c>
      <c r="E20" s="356"/>
      <c r="F20" s="356">
        <v>5890</v>
      </c>
      <c r="G20" s="356"/>
      <c r="H20" s="356">
        <v>5908</v>
      </c>
      <c r="I20" s="356"/>
      <c r="J20" s="356">
        <v>815</v>
      </c>
      <c r="K20" s="153">
        <v>9.8406182081622801E-2</v>
      </c>
      <c r="L20" s="147"/>
      <c r="M20" s="356">
        <v>553</v>
      </c>
      <c r="N20" s="356">
        <v>227</v>
      </c>
      <c r="O20" s="356">
        <v>26</v>
      </c>
      <c r="P20" s="356">
        <v>4</v>
      </c>
      <c r="Q20" s="356">
        <v>5</v>
      </c>
      <c r="R20" s="356">
        <v>0</v>
      </c>
      <c r="S20" s="356">
        <v>0</v>
      </c>
      <c r="T20" s="154">
        <v>2.9657668700000004</v>
      </c>
      <c r="U20" s="87"/>
    </row>
    <row r="21" spans="1:24" ht="14.25" customHeight="1">
      <c r="A21" s="87"/>
      <c r="B21" s="151">
        <v>2005</v>
      </c>
      <c r="C21" s="356">
        <v>3154</v>
      </c>
      <c r="D21" s="356">
        <v>7319</v>
      </c>
      <c r="E21" s="356"/>
      <c r="F21" s="356">
        <v>6005</v>
      </c>
      <c r="G21" s="356"/>
      <c r="H21" s="356">
        <v>6002</v>
      </c>
      <c r="I21" s="356"/>
      <c r="J21" s="356">
        <v>970</v>
      </c>
      <c r="K21" s="153">
        <v>0.10594145915246833</v>
      </c>
      <c r="L21" s="147"/>
      <c r="M21" s="356">
        <v>604</v>
      </c>
      <c r="N21" s="356">
        <v>306</v>
      </c>
      <c r="O21" s="356">
        <v>33</v>
      </c>
      <c r="P21" s="356">
        <v>17</v>
      </c>
      <c r="Q21" s="356">
        <v>9</v>
      </c>
      <c r="R21" s="356">
        <v>1</v>
      </c>
      <c r="S21" s="356">
        <v>0</v>
      </c>
      <c r="T21" s="154">
        <v>3.2227835066666666</v>
      </c>
      <c r="U21" s="87"/>
    </row>
    <row r="22" spans="1:24" ht="21" customHeight="1">
      <c r="A22" s="87"/>
      <c r="B22" s="151">
        <v>2006</v>
      </c>
      <c r="C22" s="356">
        <v>3503</v>
      </c>
      <c r="D22" s="356">
        <v>7699</v>
      </c>
      <c r="E22" s="356"/>
      <c r="F22" s="356">
        <v>6369</v>
      </c>
      <c r="G22" s="356"/>
      <c r="H22" s="356">
        <v>6334</v>
      </c>
      <c r="I22" s="356"/>
      <c r="J22" s="356">
        <v>1075</v>
      </c>
      <c r="K22" s="153">
        <v>0.10928128494459693</v>
      </c>
      <c r="L22" s="147"/>
      <c r="M22" s="356">
        <v>603</v>
      </c>
      <c r="N22" s="356">
        <v>308</v>
      </c>
      <c r="O22" s="356">
        <v>137</v>
      </c>
      <c r="P22" s="356">
        <v>15</v>
      </c>
      <c r="Q22" s="356">
        <v>9</v>
      </c>
      <c r="R22" s="356">
        <v>3</v>
      </c>
      <c r="S22" s="356">
        <v>0</v>
      </c>
      <c r="T22" s="155">
        <v>3.4359441860465112</v>
      </c>
      <c r="U22" s="87"/>
    </row>
    <row r="23" spans="1:24" ht="14.25" customHeight="1">
      <c r="A23" s="87"/>
      <c r="B23" s="151">
        <v>2007</v>
      </c>
      <c r="C23" s="356">
        <v>3460</v>
      </c>
      <c r="D23" s="356">
        <v>7404</v>
      </c>
      <c r="E23" s="356"/>
      <c r="F23" s="356">
        <v>6169</v>
      </c>
      <c r="G23" s="356"/>
      <c r="H23" s="356">
        <v>6166</v>
      </c>
      <c r="I23" s="356"/>
      <c r="J23" s="356">
        <v>1065</v>
      </c>
      <c r="K23" s="153">
        <v>0.11063785580718886</v>
      </c>
      <c r="L23" s="147"/>
      <c r="M23" s="356">
        <v>623</v>
      </c>
      <c r="N23" s="356">
        <v>265</v>
      </c>
      <c r="O23" s="356">
        <v>124</v>
      </c>
      <c r="P23" s="356">
        <v>34</v>
      </c>
      <c r="Q23" s="356">
        <v>12</v>
      </c>
      <c r="R23" s="356">
        <v>7</v>
      </c>
      <c r="S23" s="356">
        <v>0</v>
      </c>
      <c r="T23" s="155">
        <v>3.6379624413145537</v>
      </c>
      <c r="U23" s="87"/>
    </row>
    <row r="24" spans="1:24" ht="14.25" customHeight="1">
      <c r="A24" s="87"/>
      <c r="B24" s="151">
        <v>2008</v>
      </c>
      <c r="C24" s="356">
        <v>2589</v>
      </c>
      <c r="D24" s="356">
        <v>7547</v>
      </c>
      <c r="E24" s="356"/>
      <c r="F24" s="356">
        <v>6368</v>
      </c>
      <c r="G24" s="356"/>
      <c r="H24" s="356">
        <v>6453</v>
      </c>
      <c r="I24" s="356"/>
      <c r="J24" s="356">
        <v>1377</v>
      </c>
      <c r="K24" s="153">
        <v>0.15228931652289315</v>
      </c>
      <c r="L24" s="156"/>
      <c r="M24" s="356">
        <v>664</v>
      </c>
      <c r="N24" s="356">
        <v>342</v>
      </c>
      <c r="O24" s="356">
        <v>254</v>
      </c>
      <c r="P24" s="356">
        <v>51</v>
      </c>
      <c r="Q24" s="356">
        <v>37</v>
      </c>
      <c r="R24" s="356">
        <v>26</v>
      </c>
      <c r="S24" s="356">
        <v>3</v>
      </c>
      <c r="T24" s="157">
        <v>4.6605818181818179</v>
      </c>
      <c r="U24" s="87"/>
    </row>
    <row r="25" spans="1:24" ht="14.25" customHeight="1">
      <c r="A25" s="87"/>
      <c r="B25" s="151">
        <v>2009</v>
      </c>
      <c r="C25" s="356">
        <v>1641</v>
      </c>
      <c r="D25" s="356">
        <v>9242</v>
      </c>
      <c r="E25" s="356"/>
      <c r="F25" s="356">
        <v>7652</v>
      </c>
      <c r="G25" s="356"/>
      <c r="H25" s="356">
        <v>7684</v>
      </c>
      <c r="I25" s="356"/>
      <c r="J25" s="356">
        <v>1675</v>
      </c>
      <c r="K25" s="153">
        <v>0.17962466487935658</v>
      </c>
      <c r="L25" s="156"/>
      <c r="M25" s="356">
        <v>827</v>
      </c>
      <c r="N25" s="356">
        <v>370</v>
      </c>
      <c r="O25" s="356">
        <v>312</v>
      </c>
      <c r="P25" s="356">
        <v>87</v>
      </c>
      <c r="Q25" s="356">
        <v>54</v>
      </c>
      <c r="R25" s="356">
        <v>23</v>
      </c>
      <c r="S25" s="356">
        <v>2</v>
      </c>
      <c r="T25" s="157">
        <v>4.7389253731343279</v>
      </c>
      <c r="U25" s="87"/>
    </row>
    <row r="26" spans="1:24" ht="14.25" customHeight="1">
      <c r="A26" s="87"/>
      <c r="B26" s="151">
        <v>2010</v>
      </c>
      <c r="C26" s="380">
        <v>1715</v>
      </c>
      <c r="D26" s="356">
        <v>8079</v>
      </c>
      <c r="E26" s="356"/>
      <c r="F26" s="356">
        <v>6540</v>
      </c>
      <c r="G26" s="356"/>
      <c r="H26" s="356">
        <v>6475</v>
      </c>
      <c r="I26" s="356"/>
      <c r="J26" s="356">
        <v>1413</v>
      </c>
      <c r="K26" s="153">
        <v>0.17845415508966911</v>
      </c>
      <c r="L26" s="156"/>
      <c r="M26" s="356">
        <v>692</v>
      </c>
      <c r="N26" s="356">
        <v>308</v>
      </c>
      <c r="O26" s="356">
        <v>283</v>
      </c>
      <c r="P26" s="356">
        <v>66</v>
      </c>
      <c r="Q26" s="356">
        <v>38</v>
      </c>
      <c r="R26" s="356">
        <v>25</v>
      </c>
      <c r="S26" s="356">
        <v>1</v>
      </c>
      <c r="T26" s="157">
        <v>4.7880524079320113</v>
      </c>
      <c r="U26" s="87"/>
    </row>
    <row r="27" spans="1:24" ht="21" customHeight="1">
      <c r="A27" s="87"/>
      <c r="B27" s="151">
        <v>2011</v>
      </c>
      <c r="C27" s="380">
        <v>1670</v>
      </c>
      <c r="D27" s="356">
        <v>7878</v>
      </c>
      <c r="E27" s="356"/>
      <c r="F27" s="356">
        <v>6398</v>
      </c>
      <c r="G27" s="356"/>
      <c r="H27" s="356">
        <v>6407</v>
      </c>
      <c r="I27" s="356"/>
      <c r="J27" s="356">
        <v>1585</v>
      </c>
      <c r="K27" s="153">
        <v>0.19623622632165408</v>
      </c>
      <c r="L27" s="156"/>
      <c r="M27" s="356">
        <v>778</v>
      </c>
      <c r="N27" s="356">
        <v>291</v>
      </c>
      <c r="O27" s="356">
        <v>334</v>
      </c>
      <c r="P27" s="356">
        <v>80</v>
      </c>
      <c r="Q27" s="356">
        <v>69</v>
      </c>
      <c r="R27" s="356">
        <v>32</v>
      </c>
      <c r="S27" s="356">
        <v>1</v>
      </c>
      <c r="T27" s="157">
        <v>5.0646085858585863</v>
      </c>
      <c r="U27" s="87"/>
      <c r="W27" s="442"/>
      <c r="X27" s="443"/>
    </row>
    <row r="28" spans="1:24" ht="14.25" customHeight="1">
      <c r="A28" s="87"/>
      <c r="B28" s="151">
        <v>2012</v>
      </c>
      <c r="C28" s="380">
        <v>1538</v>
      </c>
      <c r="D28" s="356">
        <v>6692</v>
      </c>
      <c r="E28" s="356"/>
      <c r="F28" s="356">
        <v>5349</v>
      </c>
      <c r="G28" s="356"/>
      <c r="H28" s="356">
        <v>5302</v>
      </c>
      <c r="I28" s="356"/>
      <c r="J28" s="356">
        <v>1327</v>
      </c>
      <c r="K28" s="153">
        <v>0.19400584795321638</v>
      </c>
      <c r="L28" s="156"/>
      <c r="M28" s="356">
        <v>640</v>
      </c>
      <c r="N28" s="356">
        <v>253</v>
      </c>
      <c r="O28" s="356">
        <v>288</v>
      </c>
      <c r="P28" s="356">
        <v>57</v>
      </c>
      <c r="Q28" s="356">
        <v>60</v>
      </c>
      <c r="R28" s="356">
        <v>27</v>
      </c>
      <c r="S28" s="356">
        <v>2</v>
      </c>
      <c r="T28" s="157">
        <v>5.0928129713423829</v>
      </c>
      <c r="U28" s="87"/>
      <c r="W28" s="442"/>
      <c r="X28" s="443"/>
    </row>
    <row r="29" spans="1:24" ht="14.25" customHeight="1">
      <c r="A29" s="87"/>
      <c r="B29" s="151">
        <v>2013</v>
      </c>
      <c r="C29" s="380">
        <v>1230</v>
      </c>
      <c r="D29" s="356">
        <v>6846</v>
      </c>
      <c r="E29" s="356"/>
      <c r="F29" s="356">
        <v>5476</v>
      </c>
      <c r="G29" s="356"/>
      <c r="H29" s="356">
        <v>5439</v>
      </c>
      <c r="I29" s="356"/>
      <c r="J29" s="356">
        <v>1389</v>
      </c>
      <c r="K29" s="153">
        <v>0.20827710301394511</v>
      </c>
      <c r="L29" s="147"/>
      <c r="M29" s="356">
        <v>624</v>
      </c>
      <c r="N29" s="356">
        <v>229</v>
      </c>
      <c r="O29" s="356">
        <v>341</v>
      </c>
      <c r="P29" s="356">
        <v>86</v>
      </c>
      <c r="Q29" s="356">
        <v>74</v>
      </c>
      <c r="R29" s="356">
        <v>34</v>
      </c>
      <c r="S29" s="356">
        <v>1</v>
      </c>
      <c r="T29" s="158">
        <v>5.553570914326853</v>
      </c>
      <c r="U29" s="87"/>
      <c r="W29" s="442"/>
      <c r="X29" s="443"/>
    </row>
    <row r="30" spans="1:24" ht="14.25" customHeight="1">
      <c r="A30" s="87"/>
      <c r="B30" s="151">
        <v>2014</v>
      </c>
      <c r="C30" s="380">
        <v>1151</v>
      </c>
      <c r="D30" s="356">
        <v>7026</v>
      </c>
      <c r="E30" s="356"/>
      <c r="F30" s="356">
        <v>5733</v>
      </c>
      <c r="G30" s="356"/>
      <c r="H30" s="356">
        <v>5703</v>
      </c>
      <c r="I30" s="356"/>
      <c r="J30" s="356">
        <v>1480</v>
      </c>
      <c r="K30" s="153">
        <v>0.21593230230522323</v>
      </c>
      <c r="L30" s="156"/>
      <c r="M30" s="356">
        <v>661</v>
      </c>
      <c r="N30" s="356">
        <v>223</v>
      </c>
      <c r="O30" s="356">
        <v>381</v>
      </c>
      <c r="P30" s="356">
        <v>85</v>
      </c>
      <c r="Q30" s="356">
        <v>79</v>
      </c>
      <c r="R30" s="356">
        <v>51</v>
      </c>
      <c r="S30" s="356">
        <v>0</v>
      </c>
      <c r="T30" s="157">
        <v>5.7916891891891895</v>
      </c>
      <c r="U30" s="87"/>
      <c r="W30" s="442"/>
      <c r="X30" s="443"/>
    </row>
    <row r="31" spans="1:24" ht="14.25" customHeight="1">
      <c r="A31" s="87"/>
      <c r="B31" s="151">
        <v>2015</v>
      </c>
      <c r="C31" s="380">
        <v>1155</v>
      </c>
      <c r="D31" s="356">
        <v>7402</v>
      </c>
      <c r="E31" s="356"/>
      <c r="F31" s="356">
        <v>6278</v>
      </c>
      <c r="G31" s="356"/>
      <c r="H31" s="356">
        <v>6267</v>
      </c>
      <c r="I31" s="356"/>
      <c r="J31" s="356">
        <v>1727</v>
      </c>
      <c r="K31" s="153">
        <v>0.23268660738345459</v>
      </c>
      <c r="L31" s="147"/>
      <c r="M31" s="356">
        <v>622</v>
      </c>
      <c r="N31" s="356">
        <v>315</v>
      </c>
      <c r="O31" s="356">
        <v>522</v>
      </c>
      <c r="P31" s="356">
        <v>128</v>
      </c>
      <c r="Q31" s="356">
        <v>84</v>
      </c>
      <c r="R31" s="356">
        <v>54</v>
      </c>
      <c r="S31" s="356">
        <v>2</v>
      </c>
      <c r="T31" s="158">
        <v>6.0981239143022581</v>
      </c>
      <c r="U31" s="87"/>
      <c r="W31" s="442"/>
      <c r="X31" s="443"/>
    </row>
    <row r="32" spans="1:24" ht="21" customHeight="1">
      <c r="A32" s="87"/>
      <c r="B32" s="151">
        <v>2016</v>
      </c>
      <c r="C32" s="380">
        <v>1268</v>
      </c>
      <c r="D32" s="356">
        <v>7952</v>
      </c>
      <c r="E32" s="356"/>
      <c r="F32" s="356">
        <v>6969</v>
      </c>
      <c r="G32" s="356"/>
      <c r="H32" s="356">
        <v>6994</v>
      </c>
      <c r="I32" s="356"/>
      <c r="J32" s="356">
        <v>2267</v>
      </c>
      <c r="K32" s="357">
        <v>0.27438876785282013</v>
      </c>
      <c r="L32" s="358"/>
      <c r="M32" s="356">
        <v>529</v>
      </c>
      <c r="N32" s="356">
        <v>486</v>
      </c>
      <c r="O32" s="356">
        <v>926</v>
      </c>
      <c r="P32" s="356">
        <v>132</v>
      </c>
      <c r="Q32" s="356">
        <v>122</v>
      </c>
      <c r="R32" s="356">
        <v>72</v>
      </c>
      <c r="S32" s="356">
        <v>0</v>
      </c>
      <c r="T32" s="359">
        <v>6.523043670048521</v>
      </c>
      <c r="U32" s="87"/>
      <c r="W32" s="442"/>
      <c r="X32" s="443"/>
    </row>
    <row r="33" spans="1:24" ht="14.25" customHeight="1">
      <c r="A33" s="87"/>
      <c r="B33" s="151">
        <v>2017</v>
      </c>
      <c r="C33" s="380">
        <v>1286</v>
      </c>
      <c r="D33" s="356">
        <v>8938</v>
      </c>
      <c r="E33" s="356"/>
      <c r="F33" s="356">
        <v>7820</v>
      </c>
      <c r="G33" s="356"/>
      <c r="H33" s="356">
        <v>7876</v>
      </c>
      <c r="I33" s="356"/>
      <c r="J33" s="356">
        <v>2666</v>
      </c>
      <c r="K33" s="357">
        <v>0.2909845012006112</v>
      </c>
      <c r="L33" s="358"/>
      <c r="M33" s="356">
        <v>592</v>
      </c>
      <c r="N33" s="356">
        <v>589</v>
      </c>
      <c r="O33" s="356">
        <v>1131</v>
      </c>
      <c r="P33" s="356">
        <v>154</v>
      </c>
      <c r="Q33" s="356">
        <v>121</v>
      </c>
      <c r="R33" s="356">
        <v>76</v>
      </c>
      <c r="S33" s="356">
        <v>3</v>
      </c>
      <c r="T33" s="359">
        <v>6.5</v>
      </c>
      <c r="U33" s="87"/>
      <c r="W33" s="442"/>
      <c r="X33" s="443"/>
    </row>
    <row r="34" spans="1:24" ht="14.25" customHeight="1">
      <c r="A34" s="87"/>
      <c r="B34" s="151">
        <v>2018</v>
      </c>
      <c r="C34" s="380">
        <v>1304</v>
      </c>
      <c r="D34" s="356">
        <v>9542</v>
      </c>
      <c r="E34" s="356"/>
      <c r="F34" s="356">
        <v>8382</v>
      </c>
      <c r="G34" s="356"/>
      <c r="H34" s="356">
        <v>8423</v>
      </c>
      <c r="I34" s="356"/>
      <c r="J34" s="356">
        <v>3079</v>
      </c>
      <c r="K34" s="357">
        <v>0.3165415852780919</v>
      </c>
      <c r="L34" s="358"/>
      <c r="M34" s="356">
        <v>434</v>
      </c>
      <c r="N34" s="356">
        <v>852</v>
      </c>
      <c r="O34" s="356">
        <v>1298</v>
      </c>
      <c r="P34" s="356">
        <v>178</v>
      </c>
      <c r="Q34" s="356">
        <v>201</v>
      </c>
      <c r="R34" s="356">
        <v>113</v>
      </c>
      <c r="S34" s="356">
        <v>3</v>
      </c>
      <c r="T34" s="359">
        <v>7.1</v>
      </c>
      <c r="U34" s="87"/>
      <c r="W34" s="442"/>
      <c r="X34" s="443"/>
    </row>
    <row r="35" spans="1:24" ht="14.25" customHeight="1">
      <c r="A35" s="87"/>
      <c r="B35" s="151">
        <v>2019</v>
      </c>
      <c r="C35" s="380">
        <v>1497</v>
      </c>
      <c r="D35" s="356">
        <v>9822</v>
      </c>
      <c r="E35" s="356"/>
      <c r="F35" s="356">
        <v>9030</v>
      </c>
      <c r="G35" s="356"/>
      <c r="H35" s="356">
        <v>9339</v>
      </c>
      <c r="I35" s="356"/>
      <c r="J35" s="356">
        <v>3593</v>
      </c>
      <c r="K35" s="357">
        <v>0.33157991878922111</v>
      </c>
      <c r="L35" s="358"/>
      <c r="M35" s="356">
        <v>446</v>
      </c>
      <c r="N35" s="356">
        <v>986</v>
      </c>
      <c r="O35" s="356">
        <v>1571</v>
      </c>
      <c r="P35" s="356">
        <v>201</v>
      </c>
      <c r="Q35" s="356">
        <v>281</v>
      </c>
      <c r="R35" s="356">
        <v>106</v>
      </c>
      <c r="S35" s="356">
        <v>2</v>
      </c>
      <c r="T35" s="359">
        <v>7.0759810743111604</v>
      </c>
      <c r="U35" s="87"/>
      <c r="V35" s="353"/>
      <c r="W35" s="442"/>
      <c r="X35" s="443"/>
    </row>
    <row r="36" spans="1:24" ht="14.25" customHeight="1">
      <c r="A36" s="87"/>
      <c r="B36" s="151">
        <v>2020</v>
      </c>
      <c r="C36" s="380">
        <v>1343</v>
      </c>
      <c r="D36" s="356">
        <v>8133</v>
      </c>
      <c r="E36" s="356"/>
      <c r="F36" s="356">
        <v>7561</v>
      </c>
      <c r="G36" s="356"/>
      <c r="H36" s="356">
        <v>8207</v>
      </c>
      <c r="I36" s="356"/>
      <c r="J36" s="356">
        <v>3097</v>
      </c>
      <c r="K36" s="357">
        <v>0.32429319371727749</v>
      </c>
      <c r="L36" s="358"/>
      <c r="M36" s="356">
        <v>420</v>
      </c>
      <c r="N36" s="356">
        <v>918</v>
      </c>
      <c r="O36" s="356">
        <v>1333</v>
      </c>
      <c r="P36" s="356">
        <v>147</v>
      </c>
      <c r="Q36" s="356">
        <v>208</v>
      </c>
      <c r="R36" s="356">
        <v>67</v>
      </c>
      <c r="S36" s="356">
        <v>1</v>
      </c>
      <c r="T36" s="359">
        <v>6.7</v>
      </c>
      <c r="U36" s="87"/>
      <c r="V36" s="353"/>
      <c r="W36" s="444"/>
    </row>
    <row r="37" spans="1:24" ht="6" customHeight="1">
      <c r="A37" s="87"/>
      <c r="B37" s="386"/>
      <c r="C37" s="387"/>
      <c r="D37" s="388"/>
      <c r="E37" s="388"/>
      <c r="F37" s="389"/>
      <c r="G37" s="388"/>
      <c r="H37" s="390"/>
      <c r="I37" s="386"/>
      <c r="J37" s="389"/>
      <c r="K37" s="391"/>
      <c r="L37" s="387"/>
      <c r="M37" s="387"/>
      <c r="N37" s="387"/>
      <c r="O37" s="387"/>
      <c r="P37" s="387"/>
      <c r="Q37" s="387"/>
      <c r="R37" s="387"/>
      <c r="S37" s="387"/>
      <c r="T37" s="392"/>
      <c r="U37" s="87"/>
    </row>
    <row r="38" spans="1:24" ht="6" customHeight="1">
      <c r="A38" s="87"/>
      <c r="B38" s="89"/>
      <c r="C38" s="140"/>
      <c r="D38" s="90"/>
      <c r="E38" s="90"/>
      <c r="F38" s="142"/>
      <c r="G38" s="90"/>
      <c r="H38" s="140"/>
      <c r="I38" s="89"/>
      <c r="J38" s="142"/>
      <c r="K38" s="141"/>
      <c r="L38" s="87"/>
      <c r="M38" s="87"/>
      <c r="N38" s="87"/>
      <c r="O38" s="87"/>
      <c r="P38" s="87"/>
      <c r="Q38" s="87"/>
      <c r="R38" s="87"/>
      <c r="S38" s="87"/>
      <c r="T38" s="143"/>
      <c r="U38" s="87"/>
    </row>
    <row r="39" spans="1:24" ht="14.25" customHeight="1">
      <c r="A39" s="147"/>
      <c r="B39" s="381" t="s">
        <v>219</v>
      </c>
      <c r="C39" s="151"/>
      <c r="D39" s="152"/>
      <c r="E39" s="152"/>
      <c r="F39" s="152"/>
      <c r="G39" s="152"/>
      <c r="H39" s="151"/>
      <c r="I39" s="151"/>
      <c r="J39" s="147"/>
      <c r="K39" s="147"/>
      <c r="L39" s="147"/>
      <c r="M39" s="147"/>
      <c r="N39" s="147"/>
      <c r="O39" s="147"/>
      <c r="P39" s="147"/>
      <c r="Q39" s="147"/>
      <c r="R39" s="147"/>
      <c r="S39" s="147"/>
      <c r="T39" s="147"/>
      <c r="U39" s="87"/>
    </row>
    <row r="40" spans="1:24" ht="34.15" customHeight="1">
      <c r="A40" s="147"/>
      <c r="B40" s="795" t="s">
        <v>305</v>
      </c>
      <c r="C40" s="795"/>
      <c r="D40" s="795"/>
      <c r="E40" s="795"/>
      <c r="F40" s="795"/>
      <c r="G40" s="795"/>
      <c r="H40" s="795"/>
      <c r="I40" s="795"/>
      <c r="J40" s="795"/>
      <c r="K40" s="795"/>
      <c r="L40" s="795"/>
      <c r="M40" s="795"/>
      <c r="N40" s="795"/>
      <c r="O40" s="795"/>
      <c r="P40" s="795"/>
      <c r="Q40" s="795"/>
      <c r="R40" s="795"/>
      <c r="S40" s="795"/>
      <c r="T40" s="795"/>
      <c r="U40" s="87"/>
    </row>
    <row r="41" spans="1:24" ht="44.45" customHeight="1">
      <c r="A41" s="147"/>
      <c r="B41" s="789" t="s">
        <v>306</v>
      </c>
      <c r="C41" s="789"/>
      <c r="D41" s="789"/>
      <c r="E41" s="789"/>
      <c r="F41" s="789"/>
      <c r="G41" s="789"/>
      <c r="H41" s="789"/>
      <c r="I41" s="789"/>
      <c r="J41" s="789"/>
      <c r="K41" s="789"/>
      <c r="L41" s="789"/>
      <c r="M41" s="789"/>
      <c r="N41" s="789"/>
      <c r="O41" s="789"/>
      <c r="P41" s="789"/>
      <c r="Q41" s="789"/>
      <c r="R41" s="789"/>
      <c r="S41" s="789"/>
      <c r="T41" s="789"/>
      <c r="U41" s="87"/>
    </row>
    <row r="42" spans="1:24" ht="28.9" customHeight="1">
      <c r="A42" s="147"/>
      <c r="B42" s="789" t="s">
        <v>222</v>
      </c>
      <c r="C42" s="789"/>
      <c r="D42" s="789"/>
      <c r="E42" s="789"/>
      <c r="F42" s="789"/>
      <c r="G42" s="789"/>
      <c r="H42" s="789"/>
      <c r="I42" s="789"/>
      <c r="J42" s="789"/>
      <c r="K42" s="789"/>
      <c r="L42" s="789"/>
      <c r="M42" s="789"/>
      <c r="N42" s="789"/>
      <c r="O42" s="789"/>
      <c r="P42" s="789"/>
      <c r="Q42" s="789"/>
      <c r="R42" s="789"/>
      <c r="S42" s="789"/>
      <c r="T42" s="789"/>
      <c r="U42" s="87"/>
    </row>
    <row r="43" spans="1:24" ht="14.25" customHeight="1">
      <c r="A43" s="147"/>
      <c r="B43" s="382" t="s">
        <v>223</v>
      </c>
      <c r="C43" s="382"/>
      <c r="D43" s="151"/>
      <c r="E43" s="151"/>
      <c r="F43" s="151"/>
      <c r="G43" s="151"/>
      <c r="H43" s="151"/>
      <c r="I43" s="151"/>
      <c r="J43" s="151"/>
      <c r="K43" s="147"/>
      <c r="L43" s="147"/>
      <c r="M43" s="147"/>
      <c r="N43" s="147"/>
      <c r="O43" s="147"/>
      <c r="P43" s="147"/>
      <c r="Q43" s="147"/>
      <c r="R43" s="147"/>
      <c r="S43" s="147"/>
      <c r="T43" s="147"/>
      <c r="U43" s="87"/>
    </row>
    <row r="44" spans="1:24" ht="14.25" customHeight="1">
      <c r="A44" s="147"/>
      <c r="B44" s="789" t="s">
        <v>224</v>
      </c>
      <c r="C44" s="789"/>
      <c r="D44" s="789"/>
      <c r="E44" s="789"/>
      <c r="F44" s="789"/>
      <c r="G44" s="789"/>
      <c r="H44" s="789"/>
      <c r="I44" s="789"/>
      <c r="J44" s="789"/>
      <c r="K44" s="789"/>
      <c r="L44" s="789"/>
      <c r="M44" s="789"/>
      <c r="N44" s="789"/>
      <c r="O44" s="789"/>
      <c r="P44" s="789"/>
      <c r="Q44" s="789"/>
      <c r="R44" s="789"/>
      <c r="S44" s="789"/>
      <c r="T44" s="147"/>
      <c r="U44" s="87"/>
    </row>
    <row r="45" spans="1:24" ht="14.25" customHeight="1">
      <c r="A45" s="147"/>
      <c r="B45" s="789" t="s">
        <v>225</v>
      </c>
      <c r="C45" s="789"/>
      <c r="D45" s="789"/>
      <c r="E45" s="789"/>
      <c r="F45" s="789"/>
      <c r="G45" s="789"/>
      <c r="H45" s="789"/>
      <c r="I45" s="789"/>
      <c r="J45" s="789"/>
      <c r="K45" s="789"/>
      <c r="L45" s="789"/>
      <c r="M45" s="789"/>
      <c r="N45" s="789"/>
      <c r="O45" s="789"/>
      <c r="P45" s="789"/>
      <c r="Q45" s="789"/>
      <c r="R45" s="789"/>
      <c r="S45" s="789"/>
      <c r="T45" s="147"/>
      <c r="U45" s="87"/>
    </row>
    <row r="46" spans="1:24" ht="6" customHeight="1">
      <c r="A46" s="147"/>
      <c r="B46" s="147"/>
      <c r="C46" s="151"/>
      <c r="D46" s="151"/>
      <c r="E46" s="151"/>
      <c r="F46" s="151"/>
      <c r="G46" s="151"/>
      <c r="H46" s="151"/>
      <c r="I46" s="151"/>
      <c r="J46" s="151"/>
      <c r="K46" s="147"/>
      <c r="L46" s="147"/>
      <c r="M46" s="147"/>
      <c r="N46" s="147"/>
      <c r="O46" s="147"/>
      <c r="P46" s="147"/>
      <c r="Q46" s="147"/>
      <c r="R46" s="147"/>
      <c r="S46" s="147"/>
      <c r="T46" s="147"/>
      <c r="U46" s="87"/>
    </row>
    <row r="47" spans="1:24" ht="14.25" customHeight="1">
      <c r="A47" s="147"/>
      <c r="B47" s="383" t="s">
        <v>248</v>
      </c>
      <c r="C47" s="151"/>
      <c r="D47" s="151"/>
      <c r="E47" s="151"/>
      <c r="F47" s="151"/>
      <c r="G47" s="151"/>
      <c r="H47" s="151"/>
      <c r="I47" s="151"/>
      <c r="J47" s="151"/>
      <c r="K47" s="147"/>
      <c r="L47" s="147"/>
      <c r="M47" s="147"/>
      <c r="N47" s="147"/>
      <c r="O47" s="384"/>
      <c r="P47" s="147"/>
      <c r="Q47" s="147"/>
      <c r="R47" s="147"/>
      <c r="S47" s="147"/>
      <c r="T47" s="147"/>
      <c r="U47" s="87"/>
    </row>
    <row r="48" spans="1:24" ht="14.25" customHeight="1">
      <c r="A48" s="147"/>
      <c r="B48" s="445" t="s">
        <v>308</v>
      </c>
      <c r="C48" s="151"/>
      <c r="D48" s="151"/>
      <c r="E48" s="151"/>
      <c r="F48" s="151"/>
      <c r="G48" s="151"/>
      <c r="H48" s="151"/>
      <c r="I48" s="151"/>
      <c r="J48" s="151"/>
      <c r="K48" s="147"/>
      <c r="L48" s="147"/>
      <c r="M48" s="147"/>
      <c r="N48" s="147"/>
      <c r="O48" s="384"/>
      <c r="P48" s="147"/>
      <c r="Q48" s="147"/>
      <c r="R48" s="147"/>
      <c r="S48" s="147"/>
      <c r="T48" s="147"/>
      <c r="U48" s="87"/>
    </row>
    <row r="49" spans="1:21" ht="14.25" customHeight="1">
      <c r="A49" s="147"/>
      <c r="B49" s="445" t="s">
        <v>307</v>
      </c>
      <c r="C49" s="372"/>
      <c r="D49" s="147"/>
      <c r="E49" s="147"/>
      <c r="F49" s="147"/>
      <c r="G49" s="147"/>
      <c r="H49" s="147"/>
      <c r="I49" s="147"/>
      <c r="J49" s="147"/>
      <c r="K49" s="147"/>
      <c r="L49" s="147"/>
      <c r="M49" s="147"/>
      <c r="N49" s="147"/>
      <c r="O49" s="147"/>
      <c r="P49" s="147"/>
      <c r="Q49" s="147"/>
      <c r="R49" s="147"/>
      <c r="S49" s="147"/>
      <c r="T49" s="147"/>
      <c r="U49" s="87"/>
    </row>
    <row r="50" spans="1:21" ht="14.25" customHeight="1">
      <c r="A50" s="87"/>
      <c r="B50" s="88"/>
      <c r="C50" s="385"/>
      <c r="D50" s="88"/>
      <c r="E50" s="88"/>
      <c r="F50" s="88"/>
      <c r="G50" s="88"/>
      <c r="H50" s="88"/>
      <c r="I50" s="88"/>
      <c r="J50" s="88"/>
      <c r="K50" s="87"/>
      <c r="L50" s="87"/>
      <c r="M50" s="87"/>
      <c r="N50" s="87"/>
      <c r="O50" s="87"/>
      <c r="P50" s="87"/>
      <c r="Q50" s="87"/>
      <c r="R50" s="87"/>
      <c r="S50" s="87"/>
      <c r="T50" s="87"/>
      <c r="U50" s="87"/>
    </row>
    <row r="51" spans="1:21" ht="14.25" customHeight="1">
      <c r="B51" s="40"/>
      <c r="C51" s="161"/>
      <c r="D51" s="40"/>
      <c r="E51" s="40"/>
      <c r="F51" s="40"/>
      <c r="G51" s="40"/>
      <c r="H51" s="40"/>
      <c r="I51" s="40"/>
      <c r="J51" s="40"/>
    </row>
  </sheetData>
  <mergeCells count="11">
    <mergeCell ref="B45:S45"/>
    <mergeCell ref="B41:T41"/>
    <mergeCell ref="B42:T42"/>
    <mergeCell ref="J5:K5"/>
    <mergeCell ref="M5:R5"/>
    <mergeCell ref="B44:S44"/>
    <mergeCell ref="B5:B6"/>
    <mergeCell ref="D5:D6"/>
    <mergeCell ref="F5:F6"/>
    <mergeCell ref="H5:H6"/>
    <mergeCell ref="B40:T40"/>
  </mergeCells>
  <hyperlinks>
    <hyperlink ref="B49" r:id="rId1" xr:uid="{FDBCB69A-E7E0-4BC4-B889-ED4C8A727123}"/>
    <hyperlink ref="B48" r:id="rId2" xr:uid="{1AA25F71-DC17-4BEB-BB96-0FF8667B4C92}"/>
  </hyperlinks>
  <pageMargins left="0.75" right="0.75" top="1" bottom="1" header="0.5" footer="0.5"/>
  <pageSetup paperSize="9" orientation="portrait" r:id="rId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AI44"/>
  <sheetViews>
    <sheetView showGridLines="0" zoomScale="81" workbookViewId="0">
      <pane xSplit="2" ySplit="6" topLeftCell="C7" activePane="bottomRight" state="frozen"/>
      <selection pane="topRight" activeCell="C1" sqref="C1"/>
      <selection pane="bottomLeft" activeCell="A7" sqref="A7"/>
      <selection pane="bottomRight"/>
    </sheetView>
  </sheetViews>
  <sheetFormatPr defaultColWidth="9.140625" defaultRowHeight="15"/>
  <cols>
    <col min="1" max="1" width="1.42578125" style="24" customWidth="1"/>
    <col min="2" max="2" width="8.7109375" style="24" customWidth="1"/>
    <col min="3" max="3" width="6.7109375" style="24" customWidth="1"/>
    <col min="4" max="4" width="9.5703125" style="24" customWidth="1"/>
    <col min="5" max="5" width="7.7109375" style="24" customWidth="1"/>
    <col min="6" max="6" width="1.42578125" style="24" customWidth="1"/>
    <col min="7" max="7" width="8" style="24" customWidth="1"/>
    <col min="8" max="8" width="8.7109375" style="24" customWidth="1"/>
    <col min="9" max="9" width="9.5703125" style="24" customWidth="1"/>
    <col min="10" max="10" width="1.7109375" style="24" customWidth="1"/>
    <col min="11" max="13" width="8.7109375" style="24" customWidth="1"/>
    <col min="14" max="14" width="0.140625" style="24" customWidth="1"/>
    <col min="15" max="15" width="0.28515625" style="24" customWidth="1"/>
    <col min="16" max="16" width="8.7109375" style="24" customWidth="1"/>
    <col min="17" max="17" width="1.42578125" style="24" customWidth="1"/>
    <col min="18" max="18" width="9.140625" style="24"/>
    <col min="36" max="16384" width="9.140625" style="24"/>
  </cols>
  <sheetData>
    <row r="1" spans="1:35" ht="6" customHeight="1">
      <c r="A1" s="162"/>
      <c r="B1" s="162"/>
      <c r="C1" s="162"/>
      <c r="D1" s="162"/>
      <c r="E1" s="162"/>
      <c r="F1" s="162"/>
      <c r="G1" s="162"/>
      <c r="H1" s="162"/>
      <c r="I1" s="162"/>
      <c r="J1" s="162"/>
      <c r="K1" s="162"/>
      <c r="L1" s="162"/>
      <c r="M1" s="162"/>
      <c r="N1" s="162"/>
      <c r="O1" s="162"/>
      <c r="P1" s="162"/>
      <c r="Q1" s="162"/>
    </row>
    <row r="2" spans="1:35" ht="19.5" customHeight="1">
      <c r="A2" s="162"/>
      <c r="B2" s="797" t="s">
        <v>330</v>
      </c>
      <c r="C2" s="797"/>
      <c r="D2" s="797"/>
      <c r="E2" s="797"/>
      <c r="F2" s="797"/>
      <c r="G2" s="797"/>
      <c r="H2" s="797"/>
      <c r="I2" s="797"/>
      <c r="J2" s="797"/>
      <c r="K2" s="797"/>
      <c r="L2" s="797"/>
      <c r="M2" s="797"/>
      <c r="N2" s="797"/>
      <c r="O2" s="797"/>
      <c r="P2" s="797"/>
      <c r="Q2" s="162"/>
    </row>
    <row r="3" spans="1:35" ht="18" customHeight="1">
      <c r="A3" s="162"/>
      <c r="B3" s="163" t="s">
        <v>249</v>
      </c>
      <c r="C3" s="21"/>
      <c r="D3" s="21"/>
      <c r="E3" s="21"/>
      <c r="F3" s="21"/>
      <c r="G3" s="21"/>
      <c r="H3" s="21"/>
      <c r="I3" s="21"/>
      <c r="J3" s="22"/>
      <c r="K3" s="22"/>
      <c r="L3" s="22"/>
      <c r="M3" s="22"/>
      <c r="N3" s="22"/>
      <c r="O3" s="22"/>
      <c r="P3" s="22"/>
      <c r="Q3" s="162"/>
    </row>
    <row r="4" spans="1:35" ht="15.75" customHeight="1">
      <c r="A4" s="164"/>
      <c r="B4" s="173"/>
      <c r="C4" s="798" t="s">
        <v>27</v>
      </c>
      <c r="D4" s="798"/>
      <c r="E4" s="800" t="s">
        <v>176</v>
      </c>
      <c r="F4" s="181"/>
      <c r="G4" s="802" t="s">
        <v>89</v>
      </c>
      <c r="H4" s="802"/>
      <c r="I4" s="802"/>
      <c r="J4" s="174"/>
      <c r="K4" s="802" t="s">
        <v>99</v>
      </c>
      <c r="L4" s="802"/>
      <c r="M4" s="802"/>
      <c r="N4" s="802"/>
      <c r="O4" s="802"/>
      <c r="P4" s="802"/>
      <c r="Q4" s="164"/>
    </row>
    <row r="5" spans="1:35" s="41" customFormat="1" ht="18.75" customHeight="1">
      <c r="A5" s="165"/>
      <c r="B5" s="175" t="s">
        <v>169</v>
      </c>
      <c r="C5" s="799"/>
      <c r="D5" s="799"/>
      <c r="E5" s="801"/>
      <c r="F5" s="201"/>
      <c r="G5" s="176" t="s">
        <v>100</v>
      </c>
      <c r="H5" s="176" t="s">
        <v>101</v>
      </c>
      <c r="I5" s="176" t="s">
        <v>175</v>
      </c>
      <c r="J5" s="177"/>
      <c r="K5" s="178" t="s">
        <v>86</v>
      </c>
      <c r="L5" s="178" t="s">
        <v>87</v>
      </c>
      <c r="M5" s="179" t="s">
        <v>148</v>
      </c>
      <c r="N5" s="179" t="s">
        <v>102</v>
      </c>
      <c r="O5" s="179" t="s">
        <v>103</v>
      </c>
      <c r="P5" s="179" t="s">
        <v>88</v>
      </c>
      <c r="Q5" s="166"/>
      <c r="S5"/>
      <c r="T5"/>
      <c r="U5"/>
      <c r="V5"/>
      <c r="W5"/>
      <c r="X5"/>
      <c r="Y5"/>
      <c r="Z5"/>
      <c r="AA5"/>
      <c r="AB5"/>
      <c r="AC5"/>
      <c r="AD5"/>
      <c r="AE5"/>
      <c r="AF5"/>
      <c r="AG5"/>
      <c r="AH5"/>
      <c r="AI5"/>
    </row>
    <row r="6" spans="1:35" s="41" customFormat="1" ht="2.25" customHeight="1">
      <c r="A6" s="165"/>
      <c r="B6" s="132"/>
      <c r="C6" s="180"/>
      <c r="D6" s="180"/>
      <c r="E6" s="181"/>
      <c r="F6" s="181"/>
      <c r="G6" s="182"/>
      <c r="H6" s="182"/>
      <c r="I6" s="182"/>
      <c r="J6" s="183"/>
      <c r="K6" s="184"/>
      <c r="L6" s="184"/>
      <c r="M6" s="185"/>
      <c r="N6" s="185"/>
      <c r="O6" s="185"/>
      <c r="P6" s="185"/>
      <c r="Q6" s="166"/>
      <c r="S6"/>
      <c r="T6"/>
      <c r="U6"/>
      <c r="V6"/>
      <c r="W6"/>
      <c r="X6"/>
      <c r="Y6"/>
      <c r="Z6"/>
      <c r="AA6"/>
      <c r="AB6"/>
      <c r="AC6"/>
      <c r="AD6"/>
      <c r="AE6"/>
      <c r="AF6"/>
      <c r="AG6"/>
      <c r="AH6"/>
      <c r="AI6"/>
    </row>
    <row r="7" spans="1:35">
      <c r="A7" s="164"/>
      <c r="B7" s="186" t="s">
        <v>19</v>
      </c>
      <c r="C7" s="187">
        <v>3667</v>
      </c>
      <c r="D7" s="196">
        <v>3667</v>
      </c>
      <c r="E7" s="202" t="s">
        <v>250</v>
      </c>
      <c r="F7" s="188"/>
      <c r="G7" s="187">
        <v>3279</v>
      </c>
      <c r="H7" s="187">
        <v>387</v>
      </c>
      <c r="I7" s="187">
        <v>1</v>
      </c>
      <c r="J7" s="187"/>
      <c r="K7" s="187">
        <v>88</v>
      </c>
      <c r="L7" s="187">
        <v>355</v>
      </c>
      <c r="M7" s="187">
        <v>3206</v>
      </c>
      <c r="N7" s="187">
        <v>467</v>
      </c>
      <c r="O7" s="187">
        <v>2739</v>
      </c>
      <c r="P7" s="187">
        <v>18</v>
      </c>
      <c r="Q7" s="169"/>
    </row>
    <row r="8" spans="1:35">
      <c r="A8" s="164"/>
      <c r="B8" s="186" t="s">
        <v>20</v>
      </c>
      <c r="C8" s="187">
        <v>4125</v>
      </c>
      <c r="D8" s="196">
        <v>4125</v>
      </c>
      <c r="E8" s="189">
        <v>0.12489773656940284</v>
      </c>
      <c r="F8" s="189"/>
      <c r="G8" s="187">
        <v>3683</v>
      </c>
      <c r="H8" s="187">
        <v>438</v>
      </c>
      <c r="I8" s="187">
        <v>4</v>
      </c>
      <c r="J8" s="187"/>
      <c r="K8" s="187">
        <v>118</v>
      </c>
      <c r="L8" s="187">
        <v>437</v>
      </c>
      <c r="M8" s="187">
        <v>3549</v>
      </c>
      <c r="N8" s="187">
        <v>644</v>
      </c>
      <c r="O8" s="187">
        <v>2905</v>
      </c>
      <c r="P8" s="187">
        <v>21</v>
      </c>
      <c r="Q8" s="169"/>
    </row>
    <row r="9" spans="1:35" s="23" customFormat="1">
      <c r="A9" s="167"/>
      <c r="B9" s="186" t="s">
        <v>21</v>
      </c>
      <c r="C9" s="187">
        <v>4249</v>
      </c>
      <c r="D9" s="196">
        <v>4249</v>
      </c>
      <c r="E9" s="189">
        <v>3.0060606060606121E-2</v>
      </c>
      <c r="F9" s="189"/>
      <c r="G9" s="187">
        <v>3831</v>
      </c>
      <c r="H9" s="187">
        <v>417</v>
      </c>
      <c r="I9" s="187">
        <v>1</v>
      </c>
      <c r="J9" s="187"/>
      <c r="K9" s="187">
        <v>130</v>
      </c>
      <c r="L9" s="187">
        <v>444</v>
      </c>
      <c r="M9" s="187">
        <v>3662</v>
      </c>
      <c r="N9" s="187">
        <v>643</v>
      </c>
      <c r="O9" s="187">
        <v>3019</v>
      </c>
      <c r="P9" s="187">
        <v>13</v>
      </c>
      <c r="Q9" s="169"/>
      <c r="S9"/>
      <c r="T9"/>
      <c r="U9"/>
      <c r="V9"/>
      <c r="W9"/>
      <c r="X9"/>
      <c r="Y9"/>
      <c r="Z9"/>
      <c r="AA9"/>
      <c r="AB9"/>
      <c r="AC9"/>
      <c r="AD9"/>
      <c r="AE9"/>
      <c r="AF9"/>
      <c r="AG9"/>
      <c r="AH9"/>
      <c r="AI9"/>
    </row>
    <row r="10" spans="1:35" s="42" customFormat="1">
      <c r="A10" s="170"/>
      <c r="B10" s="186" t="s">
        <v>22</v>
      </c>
      <c r="C10" s="187">
        <v>4642</v>
      </c>
      <c r="D10" s="196">
        <v>4642</v>
      </c>
      <c r="E10" s="189">
        <v>9.2492351141445051E-2</v>
      </c>
      <c r="F10" s="189"/>
      <c r="G10" s="187">
        <v>4176</v>
      </c>
      <c r="H10" s="187">
        <v>448</v>
      </c>
      <c r="I10" s="187">
        <v>18</v>
      </c>
      <c r="J10" s="187"/>
      <c r="K10" s="187">
        <v>132</v>
      </c>
      <c r="L10" s="187">
        <v>508</v>
      </c>
      <c r="M10" s="187">
        <v>3973</v>
      </c>
      <c r="N10" s="187">
        <v>692</v>
      </c>
      <c r="O10" s="187">
        <v>3281</v>
      </c>
      <c r="P10" s="187">
        <v>29</v>
      </c>
      <c r="Q10" s="169"/>
      <c r="S10"/>
      <c r="T10"/>
      <c r="U10"/>
      <c r="V10"/>
      <c r="W10"/>
      <c r="X10"/>
      <c r="Y10"/>
      <c r="Z10"/>
      <c r="AA10"/>
      <c r="AB10"/>
      <c r="AC10"/>
      <c r="AD10"/>
      <c r="AE10"/>
      <c r="AF10"/>
      <c r="AG10"/>
      <c r="AH10"/>
      <c r="AI10"/>
    </row>
    <row r="11" spans="1:35">
      <c r="A11" s="164"/>
      <c r="B11" s="186" t="s">
        <v>23</v>
      </c>
      <c r="C11" s="187">
        <v>4275</v>
      </c>
      <c r="D11" s="196">
        <v>4275</v>
      </c>
      <c r="E11" s="189">
        <v>-7.9060749676863384E-2</v>
      </c>
      <c r="F11" s="189"/>
      <c r="G11" s="187">
        <v>3847</v>
      </c>
      <c r="H11" s="187">
        <v>426</v>
      </c>
      <c r="I11" s="187">
        <v>2</v>
      </c>
      <c r="J11" s="187"/>
      <c r="K11" s="187">
        <v>95</v>
      </c>
      <c r="L11" s="187">
        <v>429</v>
      </c>
      <c r="M11" s="187">
        <v>3745</v>
      </c>
      <c r="N11" s="187">
        <v>644</v>
      </c>
      <c r="O11" s="187">
        <v>3101</v>
      </c>
      <c r="P11" s="187">
        <v>6</v>
      </c>
      <c r="Q11" s="171"/>
      <c r="R11" s="43"/>
    </row>
    <row r="12" spans="1:35">
      <c r="A12" s="164"/>
      <c r="B12" s="190" t="s">
        <v>24</v>
      </c>
      <c r="C12" s="187">
        <v>4774</v>
      </c>
      <c r="D12" s="196">
        <v>4774</v>
      </c>
      <c r="E12" s="189">
        <v>0.11672514619883034</v>
      </c>
      <c r="F12" s="189"/>
      <c r="G12" s="187">
        <v>4313</v>
      </c>
      <c r="H12" s="187">
        <v>461</v>
      </c>
      <c r="I12" s="187">
        <v>0</v>
      </c>
      <c r="J12" s="187"/>
      <c r="K12" s="187">
        <v>110</v>
      </c>
      <c r="L12" s="187">
        <v>529</v>
      </c>
      <c r="M12" s="187">
        <v>4125</v>
      </c>
      <c r="N12" s="187">
        <v>734</v>
      </c>
      <c r="O12" s="187">
        <v>3391</v>
      </c>
      <c r="P12" s="187">
        <v>10</v>
      </c>
      <c r="Q12" s="171"/>
    </row>
    <row r="13" spans="1:35">
      <c r="A13" s="164"/>
      <c r="B13" s="190" t="s">
        <v>25</v>
      </c>
      <c r="C13" s="187">
        <v>5072</v>
      </c>
      <c r="D13" s="196">
        <v>5072</v>
      </c>
      <c r="E13" s="189">
        <v>6.2421449518223815E-2</v>
      </c>
      <c r="F13" s="189"/>
      <c r="G13" s="187">
        <v>4590</v>
      </c>
      <c r="H13" s="187">
        <v>479</v>
      </c>
      <c r="I13" s="187">
        <v>3</v>
      </c>
      <c r="J13" s="187"/>
      <c r="K13" s="187">
        <v>143</v>
      </c>
      <c r="L13" s="187">
        <v>553</v>
      </c>
      <c r="M13" s="187">
        <v>4374</v>
      </c>
      <c r="N13" s="187">
        <v>737</v>
      </c>
      <c r="O13" s="187">
        <v>3637</v>
      </c>
      <c r="P13" s="187">
        <v>2</v>
      </c>
      <c r="Q13" s="171"/>
    </row>
    <row r="14" spans="1:35">
      <c r="A14" s="164"/>
      <c r="B14" s="186" t="s">
        <v>14</v>
      </c>
      <c r="C14" s="187">
        <v>5496</v>
      </c>
      <c r="D14" s="196">
        <v>5496</v>
      </c>
      <c r="E14" s="189">
        <v>8.3596214511040934E-2</v>
      </c>
      <c r="F14" s="189"/>
      <c r="G14" s="187">
        <v>4943</v>
      </c>
      <c r="H14" s="187">
        <v>550</v>
      </c>
      <c r="I14" s="187">
        <v>3</v>
      </c>
      <c r="J14" s="187"/>
      <c r="K14" s="187">
        <v>169</v>
      </c>
      <c r="L14" s="187">
        <v>668</v>
      </c>
      <c r="M14" s="187">
        <v>4655</v>
      </c>
      <c r="N14" s="187">
        <v>850</v>
      </c>
      <c r="O14" s="187">
        <v>3805</v>
      </c>
      <c r="P14" s="187">
        <v>4</v>
      </c>
      <c r="Q14" s="171"/>
    </row>
    <row r="15" spans="1:35">
      <c r="A15" s="164"/>
      <c r="B15" s="186" t="s">
        <v>34</v>
      </c>
      <c r="C15" s="187">
        <v>5720</v>
      </c>
      <c r="D15" s="196">
        <v>5720</v>
      </c>
      <c r="E15" s="189">
        <v>4.0756914119359555E-2</v>
      </c>
      <c r="F15" s="189"/>
      <c r="G15" s="187">
        <v>5176</v>
      </c>
      <c r="H15" s="187">
        <v>542</v>
      </c>
      <c r="I15" s="187">
        <v>2</v>
      </c>
      <c r="J15" s="187"/>
      <c r="K15" s="187">
        <v>179</v>
      </c>
      <c r="L15" s="187">
        <v>752</v>
      </c>
      <c r="M15" s="187">
        <v>4786</v>
      </c>
      <c r="N15" s="187">
        <v>866</v>
      </c>
      <c r="O15" s="187">
        <v>3920</v>
      </c>
      <c r="P15" s="187">
        <v>3</v>
      </c>
      <c r="Q15" s="168"/>
    </row>
    <row r="16" spans="1:35">
      <c r="A16" s="164"/>
      <c r="B16" s="191" t="s">
        <v>76</v>
      </c>
      <c r="C16" s="187">
        <v>5239</v>
      </c>
      <c r="D16" s="196">
        <v>5239</v>
      </c>
      <c r="E16" s="189">
        <v>-8.4090909090909105E-2</v>
      </c>
      <c r="F16" s="189"/>
      <c r="G16" s="187">
        <v>4755</v>
      </c>
      <c r="H16" s="187">
        <v>480</v>
      </c>
      <c r="I16" s="187">
        <v>4</v>
      </c>
      <c r="J16" s="187"/>
      <c r="K16" s="187">
        <v>184</v>
      </c>
      <c r="L16" s="187">
        <v>736</v>
      </c>
      <c r="M16" s="187">
        <v>4311</v>
      </c>
      <c r="N16" s="187">
        <v>758</v>
      </c>
      <c r="O16" s="187">
        <v>3553</v>
      </c>
      <c r="P16" s="187">
        <v>8</v>
      </c>
      <c r="Q16" s="168"/>
    </row>
    <row r="17" spans="1:17">
      <c r="A17" s="164"/>
      <c r="B17" s="191" t="s">
        <v>93</v>
      </c>
      <c r="C17" s="187">
        <v>4914</v>
      </c>
      <c r="D17" s="196">
        <v>4914</v>
      </c>
      <c r="E17" s="189">
        <v>-6.2034739454094323E-2</v>
      </c>
      <c r="F17" s="189"/>
      <c r="G17" s="187">
        <v>4360</v>
      </c>
      <c r="H17" s="187">
        <v>554</v>
      </c>
      <c r="I17" s="187">
        <v>0</v>
      </c>
      <c r="J17" s="187"/>
      <c r="K17" s="187">
        <v>155</v>
      </c>
      <c r="L17" s="187">
        <v>569</v>
      </c>
      <c r="M17" s="187">
        <v>4183</v>
      </c>
      <c r="N17" s="187">
        <v>741</v>
      </c>
      <c r="O17" s="187">
        <v>3442</v>
      </c>
      <c r="P17" s="187">
        <v>7</v>
      </c>
      <c r="Q17" s="168"/>
    </row>
    <row r="18" spans="1:17">
      <c r="A18" s="164"/>
      <c r="B18" s="191" t="s">
        <v>98</v>
      </c>
      <c r="C18" s="187">
        <v>4689</v>
      </c>
      <c r="D18" s="196">
        <v>4689</v>
      </c>
      <c r="E18" s="189">
        <v>-4.5787545787545736E-2</v>
      </c>
      <c r="F18" s="189"/>
      <c r="G18" s="187">
        <v>4202</v>
      </c>
      <c r="H18" s="187">
        <v>486</v>
      </c>
      <c r="I18" s="187">
        <v>1</v>
      </c>
      <c r="J18" s="187"/>
      <c r="K18" s="187">
        <v>164</v>
      </c>
      <c r="L18" s="187">
        <v>554</v>
      </c>
      <c r="M18" s="187">
        <v>3955</v>
      </c>
      <c r="N18" s="187">
        <v>712</v>
      </c>
      <c r="O18" s="187">
        <v>3243</v>
      </c>
      <c r="P18" s="187">
        <v>16</v>
      </c>
      <c r="Q18" s="168"/>
    </row>
    <row r="19" spans="1:17">
      <c r="A19" s="164"/>
      <c r="B19" s="191" t="s">
        <v>104</v>
      </c>
      <c r="C19" s="192">
        <v>4647</v>
      </c>
      <c r="D19" s="197">
        <v>4647</v>
      </c>
      <c r="E19" s="189">
        <v>-8.9571337172105192E-3</v>
      </c>
      <c r="F19" s="189"/>
      <c r="G19" s="192">
        <v>4164</v>
      </c>
      <c r="H19" s="192">
        <v>482</v>
      </c>
      <c r="I19" s="192">
        <v>1</v>
      </c>
      <c r="J19" s="192"/>
      <c r="K19" s="192">
        <v>159</v>
      </c>
      <c r="L19" s="192">
        <v>568</v>
      </c>
      <c r="M19" s="187">
        <v>3903</v>
      </c>
      <c r="N19" s="192">
        <v>718</v>
      </c>
      <c r="O19" s="192">
        <v>3185</v>
      </c>
      <c r="P19" s="192">
        <v>17</v>
      </c>
      <c r="Q19" s="164"/>
    </row>
    <row r="20" spans="1:17">
      <c r="A20" s="164"/>
      <c r="B20" s="191" t="s">
        <v>132</v>
      </c>
      <c r="C20" s="192">
        <v>4490</v>
      </c>
      <c r="D20" s="197">
        <v>4490</v>
      </c>
      <c r="E20" s="189">
        <v>-3.3785237787820055E-2</v>
      </c>
      <c r="F20" s="189"/>
      <c r="G20" s="192">
        <v>4060</v>
      </c>
      <c r="H20" s="192">
        <v>430</v>
      </c>
      <c r="I20" s="192">
        <v>0</v>
      </c>
      <c r="J20" s="192"/>
      <c r="K20" s="192">
        <v>158</v>
      </c>
      <c r="L20" s="192">
        <v>484</v>
      </c>
      <c r="M20" s="187">
        <v>3832</v>
      </c>
      <c r="N20" s="192">
        <v>628</v>
      </c>
      <c r="O20" s="192">
        <v>3204</v>
      </c>
      <c r="P20" s="192">
        <v>16</v>
      </c>
      <c r="Q20" s="164"/>
    </row>
    <row r="21" spans="1:17">
      <c r="A21" s="164"/>
      <c r="B21" s="191" t="s">
        <v>143</v>
      </c>
      <c r="C21" s="192">
        <v>3888</v>
      </c>
      <c r="D21" s="197">
        <v>3888</v>
      </c>
      <c r="E21" s="189">
        <v>-0.13407572383073496</v>
      </c>
      <c r="F21" s="189"/>
      <c r="G21" s="192">
        <v>3481</v>
      </c>
      <c r="H21" s="192">
        <v>406</v>
      </c>
      <c r="I21" s="192">
        <v>1</v>
      </c>
      <c r="J21" s="192"/>
      <c r="K21" s="192">
        <v>95</v>
      </c>
      <c r="L21" s="192">
        <v>394</v>
      </c>
      <c r="M21" s="192">
        <v>3389</v>
      </c>
      <c r="N21" s="192"/>
      <c r="O21" s="192"/>
      <c r="P21" s="192">
        <v>10</v>
      </c>
      <c r="Q21" s="164"/>
    </row>
    <row r="22" spans="1:17">
      <c r="A22" s="164"/>
      <c r="B22" s="191" t="s">
        <v>144</v>
      </c>
      <c r="C22" s="193">
        <v>3730</v>
      </c>
      <c r="D22" s="198">
        <v>3730</v>
      </c>
      <c r="E22" s="189">
        <v>-4.0637860082304522E-2</v>
      </c>
      <c r="F22" s="189"/>
      <c r="G22" s="193">
        <v>3317</v>
      </c>
      <c r="H22" s="193">
        <v>412</v>
      </c>
      <c r="I22" s="194">
        <v>1</v>
      </c>
      <c r="J22" s="194"/>
      <c r="K22" s="192">
        <v>104</v>
      </c>
      <c r="L22" s="192">
        <v>370</v>
      </c>
      <c r="M22" s="192">
        <v>3246</v>
      </c>
      <c r="N22" s="192"/>
      <c r="O22" s="192"/>
      <c r="P22" s="192">
        <v>10</v>
      </c>
      <c r="Q22" s="164"/>
    </row>
    <row r="23" spans="1:17">
      <c r="A23" s="164"/>
      <c r="B23" s="191" t="s">
        <v>145</v>
      </c>
      <c r="C23" s="195">
        <v>3643</v>
      </c>
      <c r="D23" s="199">
        <v>3643</v>
      </c>
      <c r="E23" s="189">
        <v>-2.3324396782841816E-2</v>
      </c>
      <c r="F23" s="189"/>
      <c r="G23" s="195">
        <v>3303</v>
      </c>
      <c r="H23" s="195">
        <v>340</v>
      </c>
      <c r="I23" s="194">
        <v>0</v>
      </c>
      <c r="J23" s="194"/>
      <c r="K23" s="192">
        <v>111</v>
      </c>
      <c r="L23" s="192">
        <v>340</v>
      </c>
      <c r="M23" s="192">
        <v>3178</v>
      </c>
      <c r="N23" s="192"/>
      <c r="O23" s="192"/>
      <c r="P23" s="192">
        <v>14</v>
      </c>
      <c r="Q23" s="164"/>
    </row>
    <row r="24" spans="1:17">
      <c r="A24" s="141"/>
      <c r="B24" s="191" t="s">
        <v>146</v>
      </c>
      <c r="C24" s="195">
        <v>4119</v>
      </c>
      <c r="D24" s="200">
        <v>4119</v>
      </c>
      <c r="E24" s="189">
        <v>0.13066154268460051</v>
      </c>
      <c r="F24" s="189"/>
      <c r="G24" s="195">
        <v>3767</v>
      </c>
      <c r="H24" s="195">
        <v>351</v>
      </c>
      <c r="I24" s="194">
        <v>1</v>
      </c>
      <c r="J24" s="194"/>
      <c r="K24" s="192">
        <v>149</v>
      </c>
      <c r="L24" s="192">
        <v>432</v>
      </c>
      <c r="M24" s="192">
        <v>3521</v>
      </c>
      <c r="N24" s="192"/>
      <c r="O24" s="192"/>
      <c r="P24" s="192">
        <v>17</v>
      </c>
      <c r="Q24" s="164"/>
    </row>
    <row r="25" spans="1:17">
      <c r="A25" s="164"/>
      <c r="B25" s="191" t="s">
        <v>170</v>
      </c>
      <c r="C25" s="195">
        <v>4434</v>
      </c>
      <c r="D25" s="200">
        <v>4434</v>
      </c>
      <c r="E25" s="189">
        <v>7.6474872541879124E-2</v>
      </c>
      <c r="F25" s="189"/>
      <c r="G25" s="195">
        <v>4054</v>
      </c>
      <c r="H25" s="195">
        <v>379</v>
      </c>
      <c r="I25" s="194">
        <v>1</v>
      </c>
      <c r="J25" s="194"/>
      <c r="K25" s="192">
        <v>162</v>
      </c>
      <c r="L25" s="192">
        <v>524</v>
      </c>
      <c r="M25" s="192">
        <v>3720</v>
      </c>
      <c r="N25" s="192"/>
      <c r="O25" s="192"/>
      <c r="P25" s="192">
        <v>28</v>
      </c>
      <c r="Q25" s="164"/>
    </row>
    <row r="26" spans="1:17">
      <c r="A26" s="164"/>
      <c r="B26" s="191" t="s">
        <v>218</v>
      </c>
      <c r="C26" s="195">
        <v>5053</v>
      </c>
      <c r="D26" s="200">
        <v>5053</v>
      </c>
      <c r="E26" s="189">
        <v>0.13960306720793869</v>
      </c>
      <c r="F26" s="189"/>
      <c r="G26" s="195">
        <v>4665</v>
      </c>
      <c r="H26" s="195">
        <v>385</v>
      </c>
      <c r="I26" s="194">
        <v>3</v>
      </c>
      <c r="J26" s="194"/>
      <c r="K26" s="192">
        <v>163</v>
      </c>
      <c r="L26" s="192">
        <v>650</v>
      </c>
      <c r="M26" s="192">
        <v>4173</v>
      </c>
      <c r="N26" s="192"/>
      <c r="O26" s="192"/>
      <c r="P26" s="192">
        <v>67</v>
      </c>
      <c r="Q26" s="164"/>
    </row>
    <row r="27" spans="1:17">
      <c r="A27" s="373"/>
      <c r="B27" s="373" t="s">
        <v>231</v>
      </c>
      <c r="C27" s="424">
        <v>5149</v>
      </c>
      <c r="D27" s="423">
        <v>5149</v>
      </c>
      <c r="E27" s="425">
        <v>1.8998614684345938E-2</v>
      </c>
      <c r="F27" s="425"/>
      <c r="G27" s="424">
        <v>4747</v>
      </c>
      <c r="H27" s="424">
        <v>399</v>
      </c>
      <c r="I27" s="426">
        <v>3</v>
      </c>
      <c r="J27" s="426"/>
      <c r="K27" s="427">
        <v>222</v>
      </c>
      <c r="L27" s="427">
        <v>627</v>
      </c>
      <c r="M27" s="427">
        <v>4268</v>
      </c>
      <c r="N27" s="192"/>
      <c r="O27" s="192"/>
      <c r="P27" s="192">
        <v>32</v>
      </c>
      <c r="Q27" s="164"/>
    </row>
    <row r="28" spans="1:17">
      <c r="A28" s="373"/>
      <c r="B28" s="428" t="s">
        <v>241</v>
      </c>
      <c r="C28" s="429">
        <v>4757</v>
      </c>
      <c r="D28" s="423">
        <v>4757</v>
      </c>
      <c r="E28" s="446">
        <v>-7.6131287628665723E-2</v>
      </c>
      <c r="F28" s="430"/>
      <c r="G28" s="429">
        <v>4364</v>
      </c>
      <c r="H28" s="429">
        <v>391</v>
      </c>
      <c r="I28" s="429">
        <v>2</v>
      </c>
      <c r="J28" s="429"/>
      <c r="K28" s="429">
        <v>184</v>
      </c>
      <c r="L28" s="429">
        <v>585</v>
      </c>
      <c r="M28" s="429">
        <v>3965</v>
      </c>
      <c r="N28" s="203"/>
      <c r="O28" s="203"/>
      <c r="P28" s="429">
        <v>23</v>
      </c>
      <c r="Q28" s="164"/>
    </row>
    <row r="29" spans="1:17" ht="15.6" customHeight="1">
      <c r="A29" s="373"/>
      <c r="B29" s="373" t="s">
        <v>251</v>
      </c>
      <c r="C29" s="424">
        <v>4091</v>
      </c>
      <c r="D29" s="423">
        <v>4091</v>
      </c>
      <c r="E29" s="425">
        <v>-0.14000420433046035</v>
      </c>
      <c r="F29" s="425"/>
      <c r="G29" s="424">
        <v>3708</v>
      </c>
      <c r="H29" s="424">
        <v>383</v>
      </c>
      <c r="I29" s="426">
        <v>0</v>
      </c>
      <c r="J29" s="426"/>
      <c r="K29" s="427">
        <v>180</v>
      </c>
      <c r="L29" s="427">
        <v>514</v>
      </c>
      <c r="M29" s="427">
        <v>3378</v>
      </c>
      <c r="N29" s="172"/>
      <c r="O29" s="172"/>
      <c r="P29" s="427">
        <v>19</v>
      </c>
      <c r="Q29" s="164"/>
    </row>
    <row r="30" spans="1:17" ht="15.6" customHeight="1">
      <c r="A30" s="373"/>
      <c r="B30" s="373" t="s">
        <v>310</v>
      </c>
      <c r="C30" s="424">
        <v>4171</v>
      </c>
      <c r="D30" s="423">
        <v>4171</v>
      </c>
      <c r="E30" s="425">
        <v>1.955512099731117E-2</v>
      </c>
      <c r="F30" s="425"/>
      <c r="G30" s="424">
        <v>3836</v>
      </c>
      <c r="H30" s="424">
        <v>334</v>
      </c>
      <c r="I30" s="426">
        <v>1</v>
      </c>
      <c r="J30" s="426"/>
      <c r="K30" s="427">
        <v>175</v>
      </c>
      <c r="L30" s="427">
        <v>480</v>
      </c>
      <c r="M30" s="427">
        <v>3485</v>
      </c>
      <c r="N30" s="172"/>
      <c r="O30" s="172"/>
      <c r="P30" s="427">
        <v>31</v>
      </c>
      <c r="Q30" s="164"/>
    </row>
    <row r="31" spans="1:17" ht="15.6" customHeight="1">
      <c r="A31" s="373"/>
      <c r="B31" s="459" t="s">
        <v>331</v>
      </c>
      <c r="C31" s="460">
        <v>3775</v>
      </c>
      <c r="D31" s="423">
        <v>3775</v>
      </c>
      <c r="E31" s="457">
        <v>-9.494126108846801E-2</v>
      </c>
      <c r="F31" s="425"/>
      <c r="G31" s="424">
        <v>3430</v>
      </c>
      <c r="H31" s="424">
        <v>341</v>
      </c>
      <c r="I31" s="426">
        <v>4</v>
      </c>
      <c r="J31" s="426"/>
      <c r="K31" s="427">
        <v>175</v>
      </c>
      <c r="L31" s="427">
        <v>471</v>
      </c>
      <c r="M31" s="427">
        <v>3102</v>
      </c>
      <c r="N31" s="172"/>
      <c r="O31" s="172"/>
      <c r="P31" s="458">
        <v>27</v>
      </c>
      <c r="Q31" s="164"/>
    </row>
    <row r="32" spans="1:17" ht="6" customHeight="1">
      <c r="A32" s="373"/>
      <c r="B32" s="432"/>
      <c r="C32" s="433"/>
      <c r="D32" s="434"/>
      <c r="E32" s="435"/>
      <c r="F32" s="435"/>
      <c r="G32" s="433"/>
      <c r="H32" s="433"/>
      <c r="I32" s="436"/>
      <c r="J32" s="436"/>
      <c r="K32" s="437"/>
      <c r="L32" s="437"/>
      <c r="M32" s="437"/>
      <c r="N32" s="364"/>
      <c r="O32" s="364"/>
      <c r="P32" s="364"/>
      <c r="Q32" s="164"/>
    </row>
    <row r="33" spans="1:18" ht="6" customHeight="1">
      <c r="A33" s="373"/>
      <c r="B33" s="373"/>
      <c r="C33" s="424"/>
      <c r="D33" s="431"/>
      <c r="E33" s="425"/>
      <c r="F33" s="425"/>
      <c r="G33" s="424"/>
      <c r="H33" s="424"/>
      <c r="I33" s="426"/>
      <c r="J33" s="426"/>
      <c r="K33" s="427"/>
      <c r="L33" s="427"/>
      <c r="M33" s="427"/>
      <c r="N33" s="192"/>
      <c r="O33" s="192"/>
      <c r="P33" s="192"/>
      <c r="Q33" s="164"/>
    </row>
    <row r="34" spans="1:18" ht="13.5" customHeight="1">
      <c r="A34" s="373"/>
      <c r="B34" s="373" t="s">
        <v>219</v>
      </c>
      <c r="C34" s="424"/>
      <c r="D34" s="431"/>
      <c r="E34" s="425"/>
      <c r="F34" s="425"/>
      <c r="G34" s="424"/>
      <c r="H34" s="424"/>
      <c r="I34" s="426"/>
      <c r="J34" s="426"/>
      <c r="K34" s="427"/>
      <c r="L34" s="427"/>
      <c r="M34" s="427"/>
      <c r="N34" s="192"/>
      <c r="O34" s="192"/>
      <c r="P34" s="192"/>
      <c r="Q34" s="164"/>
    </row>
    <row r="35" spans="1:18" ht="56.25" customHeight="1">
      <c r="A35" s="164"/>
      <c r="B35" s="796" t="s">
        <v>226</v>
      </c>
      <c r="C35" s="796"/>
      <c r="D35" s="796"/>
      <c r="E35" s="796"/>
      <c r="F35" s="796"/>
      <c r="G35" s="796"/>
      <c r="H35" s="796"/>
      <c r="I35" s="796"/>
      <c r="J35" s="796"/>
      <c r="K35" s="796"/>
      <c r="L35" s="796"/>
      <c r="M35" s="796"/>
      <c r="N35" s="796"/>
      <c r="O35" s="796"/>
      <c r="P35" s="796"/>
      <c r="Q35" s="171"/>
    </row>
    <row r="36" spans="1:18" ht="13.5" customHeight="1">
      <c r="A36" s="164"/>
      <c r="B36" s="374" t="s">
        <v>227</v>
      </c>
      <c r="C36" s="373"/>
      <c r="D36" s="375"/>
      <c r="E36" s="375"/>
      <c r="F36" s="375"/>
      <c r="G36" s="376"/>
      <c r="H36" s="376"/>
      <c r="I36" s="375"/>
      <c r="J36" s="375"/>
      <c r="K36" s="376"/>
      <c r="L36" s="310"/>
      <c r="M36" s="365"/>
      <c r="N36" s="365"/>
      <c r="O36" s="365"/>
      <c r="P36" s="366"/>
      <c r="Q36" s="171"/>
    </row>
    <row r="37" spans="1:18">
      <c r="A37" s="164"/>
      <c r="B37" s="377" t="s">
        <v>228</v>
      </c>
      <c r="C37" s="373"/>
      <c r="D37" s="375"/>
      <c r="E37" s="375"/>
      <c r="F37" s="375"/>
      <c r="G37" s="376"/>
      <c r="H37" s="376"/>
      <c r="I37" s="375"/>
      <c r="J37" s="375"/>
      <c r="K37" s="376"/>
      <c r="L37" s="310"/>
      <c r="M37" s="365"/>
      <c r="N37" s="365"/>
      <c r="O37" s="365"/>
      <c r="P37" s="366"/>
      <c r="Q37" s="171"/>
    </row>
    <row r="38" spans="1:18" ht="6" customHeight="1">
      <c r="A38" s="164"/>
      <c r="B38" s="377"/>
      <c r="C38" s="373"/>
      <c r="D38" s="375"/>
      <c r="E38" s="375"/>
      <c r="F38" s="375"/>
      <c r="G38" s="376"/>
      <c r="H38" s="376"/>
      <c r="I38" s="375"/>
      <c r="J38" s="375"/>
      <c r="K38" s="376"/>
      <c r="L38" s="310"/>
      <c r="M38" s="365"/>
      <c r="N38" s="365"/>
      <c r="O38" s="365"/>
      <c r="P38" s="366"/>
      <c r="Q38" s="171"/>
    </row>
    <row r="39" spans="1:18" ht="13.5" customHeight="1">
      <c r="A39" s="164"/>
      <c r="B39" s="309" t="s">
        <v>248</v>
      </c>
      <c r="C39" s="367"/>
      <c r="D39" s="368"/>
      <c r="E39" s="368"/>
      <c r="F39" s="368"/>
      <c r="G39" s="369"/>
      <c r="H39" s="369"/>
      <c r="I39" s="368"/>
      <c r="J39" s="368"/>
      <c r="K39" s="369"/>
      <c r="L39" s="370"/>
      <c r="M39" s="339"/>
      <c r="N39" s="339"/>
      <c r="O39" s="339"/>
      <c r="P39" s="371"/>
      <c r="Q39" s="370"/>
    </row>
    <row r="40" spans="1:18" ht="13.5" customHeight="1">
      <c r="A40" s="393"/>
      <c r="B40" s="394" t="s">
        <v>332</v>
      </c>
      <c r="C40" s="395"/>
      <c r="D40" s="396"/>
      <c r="E40" s="396"/>
      <c r="F40" s="396"/>
      <c r="G40" s="397"/>
      <c r="H40" s="397"/>
      <c r="I40" s="396"/>
      <c r="J40" s="396"/>
      <c r="K40" s="397"/>
      <c r="L40" s="398"/>
      <c r="M40" s="398"/>
      <c r="N40" s="398"/>
      <c r="O40" s="398"/>
      <c r="P40" s="399"/>
      <c r="Q40" s="400"/>
      <c r="R40" s="401"/>
    </row>
    <row r="41" spans="1:18" ht="6" customHeight="1">
      <c r="A41" s="393"/>
      <c r="B41" s="402"/>
      <c r="C41" s="403"/>
      <c r="D41" s="404"/>
      <c r="E41" s="404"/>
      <c r="F41" s="404"/>
      <c r="G41" s="405"/>
      <c r="H41" s="405"/>
      <c r="I41" s="404"/>
      <c r="J41" s="396"/>
      <c r="K41" s="397"/>
      <c r="L41" s="398"/>
      <c r="M41" s="398"/>
      <c r="N41" s="398"/>
      <c r="O41" s="398"/>
      <c r="P41" s="399"/>
      <c r="Q41" s="400"/>
      <c r="R41" s="401"/>
    </row>
    <row r="44" spans="1:18">
      <c r="B44" s="461"/>
    </row>
  </sheetData>
  <mergeCells count="6">
    <mergeCell ref="B35:P35"/>
    <mergeCell ref="B2:P2"/>
    <mergeCell ref="C4:D5"/>
    <mergeCell ref="E4:E5"/>
    <mergeCell ref="G4:I4"/>
    <mergeCell ref="K4:P4"/>
  </mergeCells>
  <conditionalFormatting sqref="E7">
    <cfRule type="dataBar" priority="6">
      <dataBar>
        <cfvo type="min"/>
        <cfvo type="max"/>
        <color theme="4"/>
      </dataBar>
      <extLst>
        <ext xmlns:x14="http://schemas.microsoft.com/office/spreadsheetml/2009/9/main" uri="{B025F937-C7B1-47D3-B67F-A62EFF666E3E}">
          <x14:id>{11439A5D-B404-4F84-96B7-40CBF9BA749C}</x14:id>
        </ext>
      </extLst>
    </cfRule>
  </conditionalFormatting>
  <conditionalFormatting sqref="F28">
    <cfRule type="dataBar" priority="5">
      <dataBar>
        <cfvo type="min"/>
        <cfvo type="max"/>
        <color theme="4"/>
      </dataBar>
      <extLst>
        <ext xmlns:x14="http://schemas.microsoft.com/office/spreadsheetml/2009/9/main" uri="{B025F937-C7B1-47D3-B67F-A62EFF666E3E}">
          <x14:id>{6F88A136-7AAD-4EBB-9873-8F7252372332}</x14:id>
        </ext>
      </extLst>
    </cfRule>
  </conditionalFormatting>
  <conditionalFormatting sqref="D32:F34 D8:F26 D7 F7 E29:F30 F31 E27:F27">
    <cfRule type="dataBar" priority="12">
      <dataBar>
        <cfvo type="min"/>
        <cfvo type="max"/>
        <color theme="4"/>
      </dataBar>
      <extLst>
        <ext xmlns:x14="http://schemas.microsoft.com/office/spreadsheetml/2009/9/main" uri="{B025F937-C7B1-47D3-B67F-A62EFF666E3E}">
          <x14:id>{684378AC-0A3E-4AD1-9701-A87CCB9F42D9}</x14:id>
        </ext>
      </extLst>
    </cfRule>
  </conditionalFormatting>
  <conditionalFormatting sqref="D27:D31">
    <cfRule type="dataBar" priority="4">
      <dataBar>
        <cfvo type="min"/>
        <cfvo type="max"/>
        <color theme="4"/>
      </dataBar>
      <extLst>
        <ext xmlns:x14="http://schemas.microsoft.com/office/spreadsheetml/2009/9/main" uri="{B025F937-C7B1-47D3-B67F-A62EFF666E3E}">
          <x14:id>{4FF24A2C-7F80-4B3C-95B4-7CF238483CB6}</x14:id>
        </ext>
      </extLst>
    </cfRule>
  </conditionalFormatting>
  <pageMargins left="0.74803149606299213" right="0.74803149606299213" top="0.98425196850393704" bottom="0.98425196850393704" header="0.51181102362204722" footer="0.51181102362204722"/>
  <pageSetup paperSize="9" scale="95"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dataBar" id="{11439A5D-B404-4F84-96B7-40CBF9BA749C}">
            <x14:dataBar minLength="0" maxLength="100" gradient="0">
              <x14:cfvo type="autoMin"/>
              <x14:cfvo type="autoMax"/>
              <x14:negativeFillColor rgb="FFFF0000"/>
              <x14:axisColor rgb="FF000000"/>
            </x14:dataBar>
          </x14:cfRule>
          <xm:sqref>E7</xm:sqref>
        </x14:conditionalFormatting>
        <x14:conditionalFormatting xmlns:xm="http://schemas.microsoft.com/office/excel/2006/main">
          <x14:cfRule type="dataBar" id="{6F88A136-7AAD-4EBB-9873-8F7252372332}">
            <x14:dataBar minLength="0" maxLength="100" gradient="0">
              <x14:cfvo type="autoMin"/>
              <x14:cfvo type="autoMax"/>
              <x14:negativeFillColor rgb="FFFF0000"/>
              <x14:axisColor rgb="FF000000"/>
            </x14:dataBar>
          </x14:cfRule>
          <xm:sqref>F28</xm:sqref>
        </x14:conditionalFormatting>
        <x14:conditionalFormatting xmlns:xm="http://schemas.microsoft.com/office/excel/2006/main">
          <x14:cfRule type="dataBar" id="{684378AC-0A3E-4AD1-9701-A87CCB9F42D9}">
            <x14:dataBar minLength="0" maxLength="100" gradient="0">
              <x14:cfvo type="autoMin"/>
              <x14:cfvo type="autoMax"/>
              <x14:negativeFillColor rgb="FFFF0000"/>
              <x14:axisColor rgb="FF000000"/>
            </x14:dataBar>
          </x14:cfRule>
          <xm:sqref>D32:F34 D8:F26 D7 F7 E29:F30 F31 E27:F27</xm:sqref>
        </x14:conditionalFormatting>
        <x14:conditionalFormatting xmlns:xm="http://schemas.microsoft.com/office/excel/2006/main">
          <x14:cfRule type="dataBar" id="{4FF24A2C-7F80-4B3C-95B4-7CF238483CB6}">
            <x14:dataBar minLength="0" maxLength="100" gradient="0">
              <x14:cfvo type="autoMin"/>
              <x14:cfvo type="autoMax"/>
              <x14:negativeFillColor rgb="FFFF0000"/>
              <x14:axisColor rgb="FF000000"/>
            </x14:dataBar>
          </x14:cfRule>
          <xm:sqref>D27:D31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C24A-2D67-4748-9D5C-EB7E0694C621}">
  <sheetPr>
    <tabColor theme="4"/>
    <pageSetUpPr autoPageBreaks="0"/>
  </sheetPr>
  <dimension ref="A1:AM51"/>
  <sheetViews>
    <sheetView showGridLines="0" tabSelected="1" zoomScale="78" zoomScaleNormal="78" workbookViewId="0"/>
  </sheetViews>
  <sheetFormatPr defaultColWidth="9" defaultRowHeight="14.25" customHeight="1"/>
  <cols>
    <col min="1" max="1" width="1.42578125" style="505" customWidth="1"/>
    <col min="2" max="2" width="10.5703125" style="505" customWidth="1"/>
    <col min="3" max="3" width="1.5703125" style="509" customWidth="1"/>
    <col min="4" max="4" width="11.7109375" style="505" customWidth="1"/>
    <col min="5" max="5" width="1.42578125" style="505" customWidth="1"/>
    <col min="6" max="6" width="8.85546875" style="505" customWidth="1"/>
    <col min="7" max="7" width="1.42578125" style="505" customWidth="1"/>
    <col min="8" max="8" width="14.7109375" style="505" customWidth="1"/>
    <col min="9" max="9" width="1.42578125" style="505" customWidth="1"/>
    <col min="10" max="10" width="10.140625" style="505" customWidth="1"/>
    <col min="11" max="11" width="1.42578125" style="505" customWidth="1"/>
    <col min="12" max="12" width="7.5703125" style="505" bestFit="1" customWidth="1"/>
    <col min="13" max="13" width="1.42578125" style="505" customWidth="1"/>
    <col min="14" max="14" width="9.7109375" style="505" customWidth="1"/>
    <col min="15" max="15" width="1.42578125" style="505" customWidth="1"/>
    <col min="16" max="16" width="9.42578125" style="505" customWidth="1"/>
    <col min="17" max="17" width="1.42578125" style="505" customWidth="1"/>
    <col min="18" max="18" width="13.85546875" style="505" customWidth="1"/>
    <col min="19" max="19" width="16.7109375" style="505" customWidth="1"/>
    <col min="20" max="20" width="1.42578125" style="505" customWidth="1"/>
    <col min="21" max="22" width="0" style="505" hidden="1" customWidth="1"/>
    <col min="23" max="23" width="68.42578125" style="505" hidden="1" customWidth="1"/>
    <col min="24" max="25" width="0" style="505" hidden="1" customWidth="1"/>
    <col min="26" max="26" width="9.140625" style="505" hidden="1" customWidth="1"/>
    <col min="27" max="27" width="0" style="505" hidden="1" customWidth="1"/>
    <col min="28" max="28" width="9.28515625" style="505" hidden="1" customWidth="1"/>
    <col min="29" max="29" width="0" style="505" hidden="1" customWidth="1"/>
    <col min="30" max="30" width="10.42578125" style="505" hidden="1" customWidth="1"/>
    <col min="31" max="31" width="0" style="505" hidden="1" customWidth="1"/>
    <col min="32" max="32" width="10.42578125" style="505" hidden="1" customWidth="1"/>
    <col min="33" max="33" width="13.42578125" style="505" hidden="1" customWidth="1"/>
    <col min="34" max="34" width="9.140625" style="505" hidden="1" customWidth="1"/>
    <col min="35" max="35" width="0" style="505" hidden="1" customWidth="1"/>
    <col min="36" max="36" width="9.140625" style="505" hidden="1" customWidth="1"/>
    <col min="37" max="37" width="0" style="505" hidden="1" customWidth="1"/>
    <col min="38" max="38" width="9.140625" style="505" hidden="1" customWidth="1"/>
    <col min="39" max="50" width="0" style="505" hidden="1" customWidth="1"/>
    <col min="51" max="16384" width="9" style="505"/>
  </cols>
  <sheetData>
    <row r="1" spans="1:39" ht="6" customHeight="1">
      <c r="A1" s="503"/>
      <c r="B1" s="503"/>
      <c r="C1" s="504"/>
      <c r="D1" s="503"/>
      <c r="E1" s="503"/>
      <c r="F1" s="503"/>
      <c r="G1" s="503"/>
      <c r="H1" s="503"/>
      <c r="I1" s="503"/>
      <c r="J1" s="503"/>
      <c r="K1" s="503"/>
      <c r="L1" s="503"/>
      <c r="M1" s="503"/>
      <c r="N1" s="503"/>
      <c r="O1" s="503"/>
      <c r="P1" s="503"/>
      <c r="Q1" s="503"/>
      <c r="R1" s="503"/>
      <c r="S1" s="503"/>
      <c r="T1" s="503"/>
    </row>
    <row r="2" spans="1:39" ht="14.25" customHeight="1">
      <c r="A2" s="503"/>
      <c r="B2" s="506" t="s">
        <v>368</v>
      </c>
      <c r="C2" s="507"/>
      <c r="D2" s="508"/>
      <c r="E2" s="508"/>
      <c r="F2" s="508"/>
      <c r="G2" s="508"/>
      <c r="H2" s="508"/>
      <c r="I2" s="508"/>
      <c r="J2" s="508"/>
      <c r="K2" s="508"/>
      <c r="L2" s="508"/>
      <c r="M2" s="508"/>
      <c r="N2" s="508"/>
      <c r="O2" s="508"/>
      <c r="P2" s="508"/>
      <c r="Q2" s="508"/>
      <c r="R2" s="508"/>
      <c r="S2" s="508"/>
      <c r="T2" s="503"/>
      <c r="U2" s="509"/>
      <c r="V2" s="509"/>
      <c r="AI2" s="510"/>
      <c r="AJ2" s="510"/>
      <c r="AM2" s="510"/>
    </row>
    <row r="3" spans="1:39" ht="30.75" customHeight="1">
      <c r="A3" s="503"/>
      <c r="B3" s="763" t="s">
        <v>358</v>
      </c>
      <c r="C3" s="763"/>
      <c r="D3" s="763"/>
      <c r="E3" s="763"/>
      <c r="F3" s="763"/>
      <c r="G3" s="763"/>
      <c r="H3" s="763"/>
      <c r="I3" s="763"/>
      <c r="J3" s="763"/>
      <c r="K3" s="763"/>
      <c r="L3" s="763"/>
      <c r="M3" s="763"/>
      <c r="N3" s="763"/>
      <c r="O3" s="763"/>
      <c r="P3" s="763"/>
      <c r="Q3" s="763"/>
      <c r="R3" s="763"/>
      <c r="S3" s="511"/>
      <c r="T3" s="503"/>
      <c r="U3" s="509"/>
      <c r="V3" s="509"/>
      <c r="AI3" s="510"/>
      <c r="AJ3" s="510"/>
      <c r="AM3" s="510"/>
    </row>
    <row r="4" spans="1:39" s="520" customFormat="1" ht="60" customHeight="1">
      <c r="A4" s="342"/>
      <c r="B4" s="512" t="s">
        <v>142</v>
      </c>
      <c r="C4" s="513"/>
      <c r="D4" s="514" t="s">
        <v>36</v>
      </c>
      <c r="E4" s="514"/>
      <c r="F4" s="514" t="s">
        <v>90</v>
      </c>
      <c r="G4" s="514"/>
      <c r="H4" s="515" t="s">
        <v>359</v>
      </c>
      <c r="I4" s="514"/>
      <c r="J4" s="514" t="s">
        <v>12</v>
      </c>
      <c r="K4" s="514"/>
      <c r="L4" s="514" t="s">
        <v>77</v>
      </c>
      <c r="M4" s="514"/>
      <c r="N4" s="514" t="s">
        <v>360</v>
      </c>
      <c r="O4" s="514"/>
      <c r="P4" s="514" t="s">
        <v>84</v>
      </c>
      <c r="Q4" s="514"/>
      <c r="R4" s="516" t="s">
        <v>361</v>
      </c>
      <c r="S4" s="514" t="s">
        <v>362</v>
      </c>
      <c r="T4" s="342"/>
      <c r="U4" s="517"/>
      <c r="V4" s="517"/>
      <c r="W4" s="518"/>
      <c r="X4" s="518"/>
      <c r="Y4" s="518"/>
      <c r="Z4" s="518"/>
      <c r="AA4" s="518"/>
      <c r="AB4" s="518"/>
      <c r="AC4" s="518"/>
      <c r="AD4" s="518"/>
      <c r="AE4" s="518"/>
      <c r="AF4" s="518"/>
      <c r="AG4" s="518"/>
      <c r="AH4" s="518"/>
      <c r="AI4" s="519"/>
      <c r="AJ4" s="519"/>
      <c r="AK4" s="518"/>
      <c r="AL4" s="518"/>
      <c r="AM4" s="519"/>
    </row>
    <row r="5" spans="1:39" s="520" customFormat="1" ht="6" customHeight="1">
      <c r="A5" s="342"/>
      <c r="B5" s="521"/>
      <c r="C5" s="522"/>
      <c r="D5" s="523"/>
      <c r="E5" s="523"/>
      <c r="F5" s="523"/>
      <c r="G5" s="523"/>
      <c r="H5" s="524"/>
      <c r="I5" s="523"/>
      <c r="J5" s="523"/>
      <c r="K5" s="523"/>
      <c r="L5" s="523"/>
      <c r="M5" s="523"/>
      <c r="N5" s="523"/>
      <c r="O5" s="523"/>
      <c r="P5" s="523"/>
      <c r="Q5" s="523"/>
      <c r="R5" s="525"/>
      <c r="S5" s="523"/>
      <c r="T5" s="342"/>
      <c r="U5" s="517"/>
      <c r="V5" s="517"/>
      <c r="W5" s="518"/>
      <c r="X5" s="518"/>
      <c r="Y5" s="518"/>
      <c r="Z5" s="518"/>
      <c r="AA5" s="518"/>
      <c r="AB5" s="518"/>
      <c r="AC5" s="518"/>
      <c r="AD5" s="518"/>
      <c r="AE5" s="518"/>
      <c r="AF5" s="518"/>
      <c r="AG5" s="518"/>
      <c r="AH5" s="518"/>
      <c r="AI5" s="519"/>
      <c r="AJ5" s="519"/>
      <c r="AK5" s="518"/>
      <c r="AL5" s="518"/>
      <c r="AM5" s="519"/>
    </row>
    <row r="6" spans="1:39" ht="14.25" customHeight="1">
      <c r="A6" s="526"/>
      <c r="B6" s="527" t="s">
        <v>178</v>
      </c>
      <c r="C6" s="528"/>
      <c r="D6" s="529"/>
      <c r="E6" s="529"/>
      <c r="F6" s="529"/>
      <c r="G6" s="529"/>
      <c r="H6" s="529"/>
      <c r="I6" s="529"/>
      <c r="J6" s="529"/>
      <c r="K6" s="529"/>
      <c r="L6" s="529"/>
      <c r="M6" s="529"/>
      <c r="N6" s="529"/>
      <c r="O6" s="529"/>
      <c r="P6" s="529"/>
      <c r="Q6" s="529"/>
      <c r="R6" s="530"/>
      <c r="S6" s="529"/>
      <c r="T6" s="531"/>
      <c r="U6" s="532"/>
      <c r="V6" s="532"/>
      <c r="W6" s="532"/>
      <c r="X6" s="532"/>
      <c r="Y6" s="532"/>
      <c r="Z6" s="532"/>
      <c r="AA6" s="532"/>
      <c r="AB6" s="533"/>
      <c r="AC6" s="534"/>
      <c r="AD6" s="534"/>
      <c r="AE6" s="534"/>
      <c r="AF6" s="534"/>
      <c r="AG6" s="534"/>
      <c r="AH6" s="534"/>
      <c r="AI6" s="534"/>
      <c r="AJ6" s="534"/>
      <c r="AK6" s="534"/>
      <c r="AL6" s="534"/>
      <c r="AM6" s="534"/>
    </row>
    <row r="7" spans="1:39" ht="14.25" customHeight="1">
      <c r="A7" s="526"/>
      <c r="B7" s="448" t="s">
        <v>104</v>
      </c>
      <c r="C7" s="535"/>
      <c r="D7" s="536">
        <v>217</v>
      </c>
      <c r="E7" s="529"/>
      <c r="F7" s="536">
        <v>1415</v>
      </c>
      <c r="G7" s="529"/>
      <c r="H7" s="536">
        <v>14622</v>
      </c>
      <c r="I7" s="529"/>
      <c r="J7" s="536">
        <v>17151</v>
      </c>
      <c r="K7" s="529"/>
      <c r="L7" s="536">
        <v>240</v>
      </c>
      <c r="M7" s="529"/>
      <c r="N7" s="536">
        <v>85</v>
      </c>
      <c r="O7" s="529"/>
      <c r="P7" s="536">
        <v>220</v>
      </c>
      <c r="Q7" s="537"/>
      <c r="R7" s="538">
        <v>33950</v>
      </c>
      <c r="S7" s="539">
        <v>35998</v>
      </c>
      <c r="T7" s="540"/>
      <c r="U7" s="541"/>
      <c r="V7" s="542"/>
      <c r="W7" s="534"/>
      <c r="X7" s="534"/>
      <c r="Y7" s="534"/>
      <c r="Z7" s="534"/>
      <c r="AA7" s="534"/>
      <c r="AB7" s="534"/>
      <c r="AC7" s="534"/>
      <c r="AD7" s="534"/>
      <c r="AE7" s="534"/>
      <c r="AF7" s="534"/>
      <c r="AG7" s="534"/>
      <c r="AH7" s="534"/>
      <c r="AI7" s="534"/>
      <c r="AJ7" s="534"/>
      <c r="AK7" s="534"/>
      <c r="AL7" s="534"/>
      <c r="AM7" s="534"/>
    </row>
    <row r="8" spans="1:39" ht="14.25" customHeight="1">
      <c r="A8" s="526"/>
      <c r="B8" s="448" t="s">
        <v>132</v>
      </c>
      <c r="C8" s="543"/>
      <c r="D8" s="536">
        <v>234</v>
      </c>
      <c r="E8" s="529"/>
      <c r="F8" s="536">
        <v>1165</v>
      </c>
      <c r="G8" s="529"/>
      <c r="H8" s="536">
        <v>13110</v>
      </c>
      <c r="I8" s="529"/>
      <c r="J8" s="536">
        <v>16946</v>
      </c>
      <c r="K8" s="529"/>
      <c r="L8" s="536">
        <v>219</v>
      </c>
      <c r="M8" s="529"/>
      <c r="N8" s="536">
        <v>71</v>
      </c>
      <c r="O8" s="529"/>
      <c r="P8" s="536">
        <v>200</v>
      </c>
      <c r="Q8" s="537"/>
      <c r="R8" s="538">
        <v>31945</v>
      </c>
      <c r="S8" s="539">
        <v>33681</v>
      </c>
      <c r="T8" s="540"/>
      <c r="U8" s="541"/>
      <c r="V8" s="542"/>
      <c r="W8" s="534"/>
      <c r="X8" s="534"/>
      <c r="Y8" s="534"/>
      <c r="Z8" s="534"/>
      <c r="AA8" s="534"/>
      <c r="AB8" s="534"/>
      <c r="AC8" s="534"/>
      <c r="AD8" s="534"/>
      <c r="AE8" s="534"/>
      <c r="AF8" s="534"/>
      <c r="AG8" s="534"/>
      <c r="AH8" s="534"/>
      <c r="AI8" s="534"/>
      <c r="AJ8" s="534"/>
      <c r="AK8" s="534"/>
      <c r="AL8" s="534"/>
      <c r="AM8" s="534"/>
    </row>
    <row r="9" spans="1:39" ht="14.25" customHeight="1">
      <c r="A9" s="526"/>
      <c r="B9" s="448" t="s">
        <v>143</v>
      </c>
      <c r="C9" s="543"/>
      <c r="D9" s="536">
        <v>180</v>
      </c>
      <c r="E9" s="529"/>
      <c r="F9" s="536">
        <v>1152</v>
      </c>
      <c r="G9" s="529"/>
      <c r="H9" s="536">
        <v>11819</v>
      </c>
      <c r="I9" s="529"/>
      <c r="J9" s="536">
        <v>13665</v>
      </c>
      <c r="K9" s="529"/>
      <c r="L9" s="536">
        <v>174</v>
      </c>
      <c r="M9" s="529"/>
      <c r="N9" s="536">
        <v>81</v>
      </c>
      <c r="O9" s="529"/>
      <c r="P9" s="536">
        <v>182</v>
      </c>
      <c r="Q9" s="537"/>
      <c r="R9" s="538">
        <v>27253</v>
      </c>
      <c r="S9" s="539">
        <v>28852</v>
      </c>
      <c r="T9" s="540"/>
      <c r="U9" s="541"/>
      <c r="V9" s="542"/>
      <c r="W9" s="534"/>
      <c r="X9" s="534"/>
      <c r="Y9" s="534"/>
      <c r="Z9" s="534"/>
      <c r="AA9" s="544"/>
      <c r="AB9" s="534"/>
      <c r="AC9" s="534"/>
      <c r="AD9" s="534"/>
      <c r="AE9" s="534"/>
      <c r="AF9" s="534"/>
      <c r="AG9" s="534"/>
      <c r="AH9" s="534"/>
      <c r="AI9" s="534"/>
      <c r="AJ9" s="534"/>
      <c r="AK9" s="534"/>
      <c r="AL9" s="534"/>
      <c r="AM9" s="534"/>
    </row>
    <row r="10" spans="1:39" ht="14.25" customHeight="1">
      <c r="A10" s="526"/>
      <c r="B10" s="448" t="s">
        <v>144</v>
      </c>
      <c r="C10" s="528"/>
      <c r="D10" s="536">
        <v>226</v>
      </c>
      <c r="E10" s="529"/>
      <c r="F10" s="536">
        <v>1292</v>
      </c>
      <c r="G10" s="529"/>
      <c r="H10" s="536">
        <v>12189</v>
      </c>
      <c r="I10" s="529"/>
      <c r="J10" s="536">
        <v>12420</v>
      </c>
      <c r="K10" s="529"/>
      <c r="L10" s="536">
        <v>234</v>
      </c>
      <c r="M10" s="529"/>
      <c r="N10" s="536">
        <v>92</v>
      </c>
      <c r="O10" s="529"/>
      <c r="P10" s="536">
        <v>193</v>
      </c>
      <c r="Q10" s="537"/>
      <c r="R10" s="538">
        <v>26646</v>
      </c>
      <c r="S10" s="539">
        <v>28289</v>
      </c>
      <c r="T10" s="540"/>
      <c r="U10" s="541"/>
      <c r="V10" s="545"/>
      <c r="W10" s="534"/>
      <c r="X10" s="534"/>
      <c r="Y10" s="534"/>
      <c r="Z10" s="534"/>
      <c r="AA10" s="534"/>
      <c r="AB10" s="534"/>
      <c r="AC10" s="534"/>
      <c r="AD10" s="534"/>
      <c r="AE10" s="534"/>
      <c r="AF10" s="534"/>
      <c r="AG10" s="534"/>
      <c r="AH10" s="534"/>
      <c r="AI10" s="534"/>
      <c r="AJ10" s="534"/>
      <c r="AK10" s="534"/>
      <c r="AL10" s="534"/>
      <c r="AM10" s="534"/>
    </row>
    <row r="11" spans="1:39" ht="14.25" customHeight="1">
      <c r="A11" s="526"/>
      <c r="B11" s="448" t="s">
        <v>145</v>
      </c>
      <c r="C11" s="528"/>
      <c r="D11" s="536">
        <v>261</v>
      </c>
      <c r="E11" s="529"/>
      <c r="F11" s="536">
        <v>1697</v>
      </c>
      <c r="G11" s="529"/>
      <c r="H11" s="536">
        <v>13895</v>
      </c>
      <c r="I11" s="529"/>
      <c r="J11" s="536">
        <v>11005</v>
      </c>
      <c r="K11" s="529"/>
      <c r="L11" s="536">
        <v>288</v>
      </c>
      <c r="M11" s="529"/>
      <c r="N11" s="536">
        <v>122</v>
      </c>
      <c r="O11" s="529"/>
      <c r="P11" s="536">
        <v>178</v>
      </c>
      <c r="Q11" s="537"/>
      <c r="R11" s="538">
        <v>27446</v>
      </c>
      <c r="S11" s="539">
        <v>29207</v>
      </c>
      <c r="T11" s="526"/>
      <c r="U11" s="541"/>
      <c r="V11" s="545"/>
      <c r="W11" s="534"/>
      <c r="X11" s="534"/>
      <c r="Y11" s="534"/>
      <c r="Z11" s="534"/>
      <c r="AA11" s="534"/>
      <c r="AB11" s="534"/>
      <c r="AC11" s="534"/>
      <c r="AD11" s="534"/>
      <c r="AE11" s="534"/>
      <c r="AF11" s="534"/>
      <c r="AG11" s="534"/>
      <c r="AH11" s="534"/>
      <c r="AI11" s="534"/>
      <c r="AJ11" s="534"/>
      <c r="AK11" s="534"/>
      <c r="AL11" s="534"/>
      <c r="AM11" s="534"/>
    </row>
    <row r="12" spans="1:39" ht="14.25" customHeight="1">
      <c r="A12" s="526"/>
      <c r="B12" s="448" t="s">
        <v>146</v>
      </c>
      <c r="C12" s="546"/>
      <c r="D12" s="536">
        <v>336</v>
      </c>
      <c r="E12" s="529"/>
      <c r="F12" s="536">
        <v>2303</v>
      </c>
      <c r="G12" s="529"/>
      <c r="H12" s="536">
        <v>16263</v>
      </c>
      <c r="I12" s="529"/>
      <c r="J12" s="536">
        <v>11479</v>
      </c>
      <c r="K12" s="529"/>
      <c r="L12" s="536">
        <v>312</v>
      </c>
      <c r="M12" s="529"/>
      <c r="N12" s="536">
        <v>108</v>
      </c>
      <c r="O12" s="529"/>
      <c r="P12" s="536">
        <v>195</v>
      </c>
      <c r="Q12" s="537"/>
      <c r="R12" s="538">
        <v>30996</v>
      </c>
      <c r="S12" s="539">
        <v>32793</v>
      </c>
      <c r="T12" s="526"/>
      <c r="U12" s="541"/>
      <c r="V12" s="545"/>
      <c r="W12" s="534"/>
      <c r="X12" s="534"/>
      <c r="Y12" s="534"/>
      <c r="Z12" s="534"/>
      <c r="AA12" s="534"/>
      <c r="AB12" s="534"/>
      <c r="AC12" s="534"/>
      <c r="AD12" s="534"/>
      <c r="AE12" s="534"/>
      <c r="AF12" s="534"/>
      <c r="AG12" s="534"/>
      <c r="AH12" s="534"/>
      <c r="AI12" s="534"/>
      <c r="AJ12" s="534"/>
      <c r="AK12" s="534"/>
      <c r="AL12" s="534"/>
      <c r="AM12" s="534"/>
    </row>
    <row r="13" spans="1:39" ht="14.25" customHeight="1">
      <c r="A13" s="526"/>
      <c r="B13" s="448" t="s">
        <v>170</v>
      </c>
      <c r="C13" s="546"/>
      <c r="D13" s="536">
        <v>339</v>
      </c>
      <c r="E13" s="547"/>
      <c r="F13" s="536">
        <v>2921</v>
      </c>
      <c r="G13" s="547"/>
      <c r="H13" s="536">
        <v>19529</v>
      </c>
      <c r="I13" s="547"/>
      <c r="J13" s="536">
        <v>14324</v>
      </c>
      <c r="K13" s="547"/>
      <c r="L13" s="536">
        <v>403</v>
      </c>
      <c r="M13" s="547"/>
      <c r="N13" s="536">
        <v>171</v>
      </c>
      <c r="O13" s="547"/>
      <c r="P13" s="536">
        <v>201</v>
      </c>
      <c r="Q13" s="548"/>
      <c r="R13" s="538">
        <v>37888</v>
      </c>
      <c r="S13" s="539">
        <v>39545</v>
      </c>
      <c r="T13" s="549"/>
      <c r="U13" s="541"/>
      <c r="V13" s="545"/>
      <c r="W13" s="534"/>
      <c r="X13" s="534"/>
      <c r="Y13" s="534"/>
      <c r="Z13" s="534"/>
      <c r="AA13" s="534"/>
      <c r="AB13" s="534"/>
      <c r="AC13" s="534"/>
      <c r="AD13" s="534"/>
      <c r="AE13" s="534"/>
      <c r="AF13" s="534"/>
      <c r="AG13" s="534"/>
      <c r="AH13" s="534"/>
      <c r="AI13" s="534"/>
      <c r="AJ13" s="534"/>
      <c r="AK13" s="534"/>
      <c r="AL13" s="534"/>
      <c r="AM13" s="534"/>
    </row>
    <row r="14" spans="1:39" ht="14.25" customHeight="1">
      <c r="A14" s="526"/>
      <c r="B14" s="448" t="s">
        <v>218</v>
      </c>
      <c r="C14" s="546"/>
      <c r="D14" s="536">
        <v>361</v>
      </c>
      <c r="E14" s="547"/>
      <c r="F14" s="536">
        <v>3407</v>
      </c>
      <c r="G14" s="547"/>
      <c r="H14" s="536">
        <v>21845</v>
      </c>
      <c r="I14" s="547"/>
      <c r="J14" s="536">
        <v>19156</v>
      </c>
      <c r="K14" s="547"/>
      <c r="L14" s="536">
        <v>439</v>
      </c>
      <c r="M14" s="547"/>
      <c r="N14" s="536">
        <v>160</v>
      </c>
      <c r="O14" s="547"/>
      <c r="P14" s="536">
        <v>265</v>
      </c>
      <c r="Q14" s="548"/>
      <c r="R14" s="538">
        <v>45633</v>
      </c>
      <c r="S14" s="539">
        <v>47585</v>
      </c>
      <c r="T14" s="550"/>
      <c r="U14" s="551"/>
      <c r="V14" s="552"/>
      <c r="W14" s="534"/>
      <c r="X14" s="534"/>
      <c r="Y14" s="534"/>
      <c r="Z14" s="534"/>
      <c r="AA14" s="534"/>
      <c r="AB14" s="534"/>
      <c r="AC14" s="534"/>
      <c r="AD14" s="534"/>
      <c r="AE14" s="534"/>
      <c r="AF14" s="534"/>
      <c r="AG14" s="534"/>
      <c r="AH14" s="534"/>
      <c r="AI14" s="534"/>
      <c r="AJ14" s="534"/>
      <c r="AK14" s="534"/>
      <c r="AL14" s="534"/>
      <c r="AM14" s="534"/>
    </row>
    <row r="15" spans="1:39" ht="14.25" customHeight="1">
      <c r="A15" s="526"/>
      <c r="B15" s="553" t="s">
        <v>231</v>
      </c>
      <c r="C15" s="554"/>
      <c r="D15" s="555">
        <v>409</v>
      </c>
      <c r="E15" s="556"/>
      <c r="F15" s="555">
        <v>3937</v>
      </c>
      <c r="G15" s="556"/>
      <c r="H15" s="555">
        <v>22809</v>
      </c>
      <c r="I15" s="556"/>
      <c r="J15" s="555">
        <v>21176</v>
      </c>
      <c r="K15" s="556"/>
      <c r="L15" s="555">
        <v>524</v>
      </c>
      <c r="M15" s="556"/>
      <c r="N15" s="555">
        <v>158</v>
      </c>
      <c r="O15" s="556"/>
      <c r="P15" s="555">
        <v>250</v>
      </c>
      <c r="Q15" s="557"/>
      <c r="R15" s="558">
        <v>49263</v>
      </c>
      <c r="S15" s="555">
        <v>52432</v>
      </c>
      <c r="T15" s="550"/>
      <c r="U15" s="559"/>
      <c r="V15" s="560"/>
      <c r="W15" s="534"/>
      <c r="X15" s="534"/>
      <c r="Y15" s="534"/>
      <c r="Z15" s="534"/>
      <c r="AA15" s="534"/>
      <c r="AB15" s="534"/>
      <c r="AC15" s="534"/>
      <c r="AD15" s="534"/>
      <c r="AE15" s="534"/>
      <c r="AF15" s="534"/>
      <c r="AG15" s="534"/>
      <c r="AH15" s="534"/>
      <c r="AI15" s="534"/>
      <c r="AJ15" s="534"/>
      <c r="AK15" s="534"/>
      <c r="AL15" s="534"/>
      <c r="AM15" s="534"/>
    </row>
    <row r="16" spans="1:39" ht="14.25" customHeight="1">
      <c r="A16" s="526"/>
      <c r="B16" s="448" t="s">
        <v>241</v>
      </c>
      <c r="C16" s="546"/>
      <c r="D16" s="539">
        <v>448</v>
      </c>
      <c r="E16" s="547"/>
      <c r="F16" s="536">
        <v>4669</v>
      </c>
      <c r="G16" s="547"/>
      <c r="H16" s="536">
        <v>22383</v>
      </c>
      <c r="I16" s="547"/>
      <c r="J16" s="536">
        <v>22462</v>
      </c>
      <c r="K16" s="547"/>
      <c r="L16" s="536">
        <v>622</v>
      </c>
      <c r="M16" s="547"/>
      <c r="N16" s="536">
        <v>273</v>
      </c>
      <c r="O16" s="547"/>
      <c r="P16" s="536">
        <v>251</v>
      </c>
      <c r="Q16" s="548"/>
      <c r="R16" s="538">
        <v>51108</v>
      </c>
      <c r="S16" s="539">
        <v>54293</v>
      </c>
      <c r="T16" s="550"/>
      <c r="U16" s="559"/>
      <c r="V16" s="560"/>
      <c r="W16" s="534"/>
      <c r="X16" s="534"/>
      <c r="Y16" s="534"/>
      <c r="Z16" s="534"/>
      <c r="AA16" s="534"/>
      <c r="AB16" s="534"/>
      <c r="AC16" s="534"/>
      <c r="AD16" s="534"/>
      <c r="AE16" s="534"/>
      <c r="AF16" s="534"/>
      <c r="AG16" s="534"/>
      <c r="AH16" s="534"/>
      <c r="AI16" s="534"/>
      <c r="AJ16" s="534"/>
      <c r="AK16" s="534"/>
      <c r="AL16" s="534"/>
      <c r="AM16" s="534"/>
    </row>
    <row r="17" spans="1:39" ht="14.25" customHeight="1">
      <c r="A17" s="526"/>
      <c r="B17" s="448" t="s">
        <v>251</v>
      </c>
      <c r="C17" s="546"/>
      <c r="D17" s="536">
        <v>447</v>
      </c>
      <c r="E17" s="547"/>
      <c r="F17" s="536">
        <v>4710</v>
      </c>
      <c r="G17" s="547"/>
      <c r="H17" s="536">
        <v>20125</v>
      </c>
      <c r="I17" s="547"/>
      <c r="J17" s="536">
        <v>14658</v>
      </c>
      <c r="K17" s="547"/>
      <c r="L17" s="536">
        <v>539</v>
      </c>
      <c r="M17" s="547"/>
      <c r="N17" s="536">
        <v>206</v>
      </c>
      <c r="O17" s="547"/>
      <c r="P17" s="536">
        <v>218</v>
      </c>
      <c r="Q17" s="548"/>
      <c r="R17" s="538">
        <v>40903</v>
      </c>
      <c r="S17" s="539">
        <v>43954</v>
      </c>
      <c r="T17" s="550"/>
      <c r="U17" s="559"/>
      <c r="V17" s="560"/>
      <c r="W17" s="534"/>
      <c r="X17" s="534"/>
      <c r="Y17" s="534"/>
      <c r="Z17" s="534"/>
      <c r="AA17" s="534"/>
      <c r="AB17" s="534"/>
      <c r="AC17" s="534"/>
      <c r="AD17" s="534"/>
      <c r="AE17" s="534"/>
      <c r="AF17" s="534"/>
      <c r="AG17" s="534"/>
      <c r="AH17" s="534"/>
      <c r="AI17" s="534"/>
      <c r="AJ17" s="534"/>
      <c r="AK17" s="534"/>
      <c r="AL17" s="534"/>
      <c r="AM17" s="534"/>
    </row>
    <row r="18" spans="1:39" ht="13.5" customHeight="1">
      <c r="A18" s="526"/>
      <c r="B18" s="448" t="s">
        <v>310</v>
      </c>
      <c r="C18" s="546"/>
      <c r="D18" s="536">
        <v>409</v>
      </c>
      <c r="E18" s="547"/>
      <c r="F18" s="536">
        <v>5429</v>
      </c>
      <c r="G18" s="547"/>
      <c r="H18" s="536">
        <v>22097</v>
      </c>
      <c r="I18" s="547"/>
      <c r="J18" s="536">
        <v>15416</v>
      </c>
      <c r="K18" s="547"/>
      <c r="L18" s="536">
        <v>665</v>
      </c>
      <c r="M18" s="547"/>
      <c r="N18" s="536">
        <v>279</v>
      </c>
      <c r="O18" s="547"/>
      <c r="P18" s="536">
        <v>254</v>
      </c>
      <c r="Q18" s="548"/>
      <c r="R18" s="538">
        <v>44549</v>
      </c>
      <c r="S18" s="539">
        <v>48204</v>
      </c>
      <c r="T18" s="550"/>
      <c r="U18" s="559"/>
      <c r="V18" s="560"/>
      <c r="W18" s="534"/>
      <c r="X18" s="534"/>
      <c r="Y18" s="534"/>
      <c r="Z18" s="534"/>
      <c r="AA18" s="534"/>
      <c r="AB18" s="534"/>
      <c r="AC18" s="534"/>
      <c r="AD18" s="534"/>
      <c r="AE18" s="534"/>
      <c r="AF18" s="534"/>
      <c r="AG18" s="534"/>
      <c r="AH18" s="534"/>
      <c r="AI18" s="534"/>
      <c r="AJ18" s="534"/>
      <c r="AK18" s="534"/>
      <c r="AL18" s="534"/>
      <c r="AM18" s="534"/>
    </row>
    <row r="19" spans="1:39" ht="13.5" customHeight="1">
      <c r="A19" s="526"/>
      <c r="B19" s="448" t="s">
        <v>331</v>
      </c>
      <c r="C19" s="546"/>
      <c r="D19" s="536">
        <v>403</v>
      </c>
      <c r="E19" s="547"/>
      <c r="F19" s="536">
        <v>5676</v>
      </c>
      <c r="G19" s="547"/>
      <c r="H19" s="536">
        <v>21555</v>
      </c>
      <c r="I19" s="547"/>
      <c r="J19" s="536">
        <v>18476</v>
      </c>
      <c r="K19" s="547"/>
      <c r="L19" s="536">
        <v>682</v>
      </c>
      <c r="M19" s="547"/>
      <c r="N19" s="536">
        <v>281</v>
      </c>
      <c r="O19" s="547"/>
      <c r="P19" s="536">
        <v>219</v>
      </c>
      <c r="Q19" s="548"/>
      <c r="R19" s="538">
        <v>47292</v>
      </c>
      <c r="S19" s="539">
        <v>50489</v>
      </c>
      <c r="T19" s="550"/>
      <c r="U19" s="561">
        <f>S19/S16-1</f>
        <v>-7.0064280846517946E-2</v>
      </c>
      <c r="V19" s="560" t="s">
        <v>363</v>
      </c>
      <c r="W19" s="534"/>
      <c r="X19" s="534"/>
      <c r="Y19" s="534"/>
      <c r="Z19" s="534"/>
      <c r="AA19" s="534"/>
      <c r="AB19" s="534"/>
      <c r="AC19" s="534"/>
      <c r="AD19" s="534"/>
      <c r="AE19" s="534"/>
      <c r="AF19" s="534"/>
      <c r="AG19" s="534"/>
      <c r="AH19" s="534"/>
      <c r="AI19" s="534"/>
      <c r="AJ19" s="534"/>
      <c r="AK19" s="534"/>
      <c r="AL19" s="534"/>
      <c r="AM19" s="534"/>
    </row>
    <row r="20" spans="1:39" ht="6" customHeight="1">
      <c r="A20" s="526"/>
      <c r="B20" s="448"/>
      <c r="C20" s="546"/>
      <c r="D20" s="562"/>
      <c r="E20" s="547"/>
      <c r="F20" s="562"/>
      <c r="G20" s="547"/>
      <c r="H20" s="562"/>
      <c r="I20" s="547"/>
      <c r="J20" s="562"/>
      <c r="K20" s="547"/>
      <c r="L20" s="562"/>
      <c r="M20" s="547"/>
      <c r="N20" s="562"/>
      <c r="O20" s="547"/>
      <c r="P20" s="563"/>
      <c r="Q20" s="548"/>
      <c r="R20" s="564"/>
      <c r="S20" s="564"/>
      <c r="T20" s="550"/>
      <c r="U20" s="559"/>
      <c r="V20" s="560"/>
      <c r="W20" s="534"/>
      <c r="X20" s="534"/>
      <c r="Y20" s="534"/>
      <c r="Z20" s="534"/>
      <c r="AA20" s="534"/>
      <c r="AB20" s="534"/>
      <c r="AC20" s="534"/>
      <c r="AD20" s="534"/>
      <c r="AE20" s="534"/>
      <c r="AF20" s="534"/>
      <c r="AG20" s="534"/>
      <c r="AH20" s="534"/>
      <c r="AI20" s="534"/>
      <c r="AJ20" s="534"/>
      <c r="AK20" s="534"/>
      <c r="AL20" s="534"/>
      <c r="AM20" s="534"/>
    </row>
    <row r="21" spans="1:39" ht="14.25" customHeight="1">
      <c r="A21" s="526"/>
      <c r="B21" s="527" t="s">
        <v>155</v>
      </c>
      <c r="C21" s="528"/>
      <c r="D21" s="529"/>
      <c r="E21" s="529"/>
      <c r="F21" s="529"/>
      <c r="G21" s="529"/>
      <c r="H21" s="529"/>
      <c r="I21" s="529"/>
      <c r="J21" s="529"/>
      <c r="K21" s="529"/>
      <c r="L21" s="529"/>
      <c r="M21" s="529"/>
      <c r="N21" s="529"/>
      <c r="O21" s="529"/>
      <c r="P21" s="537"/>
      <c r="Q21" s="537"/>
      <c r="R21" s="530"/>
      <c r="S21" s="530"/>
      <c r="T21" s="526"/>
      <c r="U21" s="541"/>
      <c r="V21" s="545"/>
      <c r="W21" s="534"/>
      <c r="X21" s="534"/>
      <c r="Y21" s="534"/>
      <c r="AB21" s="534"/>
      <c r="AC21" s="534"/>
      <c r="AD21" s="534"/>
      <c r="AI21" s="534"/>
      <c r="AM21" s="534"/>
    </row>
    <row r="22" spans="1:39" ht="32.25" customHeight="1">
      <c r="A22" s="526"/>
      <c r="B22" s="521" t="s">
        <v>364</v>
      </c>
      <c r="C22" s="522"/>
      <c r="D22" s="565">
        <f>D19/D18-1</f>
        <v>-1.4669926650366705E-2</v>
      </c>
      <c r="E22" s="565"/>
      <c r="F22" s="565">
        <f>F19/F18-1</f>
        <v>4.5496408178301806E-2</v>
      </c>
      <c r="G22" s="565"/>
      <c r="H22" s="565">
        <f>H19/H18-1</f>
        <v>-2.4528216499977384E-2</v>
      </c>
      <c r="I22" s="565"/>
      <c r="J22" s="565">
        <f>J19/J18-1</f>
        <v>0.19849507005708356</v>
      </c>
      <c r="K22" s="565"/>
      <c r="L22" s="565">
        <f>L19/L18-1</f>
        <v>2.5563909774436011E-2</v>
      </c>
      <c r="M22" s="565"/>
      <c r="N22" s="565">
        <f>N19/N18-1</f>
        <v>7.1684587813620748E-3</v>
      </c>
      <c r="O22" s="565"/>
      <c r="P22" s="565">
        <f>P19/P18-1</f>
        <v>-0.13779527559055116</v>
      </c>
      <c r="Q22" s="565"/>
      <c r="R22" s="566">
        <f>R19/R18-1</f>
        <v>6.1572650340074864E-2</v>
      </c>
      <c r="S22" s="565">
        <f>S19/S18-1</f>
        <v>4.7402705169695469E-2</v>
      </c>
      <c r="T22" s="526"/>
      <c r="U22" s="518"/>
      <c r="V22" s="567"/>
      <c r="W22" s="568"/>
      <c r="X22" s="568"/>
      <c r="Y22" s="568"/>
      <c r="Z22" s="568"/>
      <c r="AA22" s="568"/>
      <c r="AB22" s="568"/>
      <c r="AC22" s="568"/>
      <c r="AD22" s="568"/>
      <c r="AE22" s="568"/>
      <c r="AF22" s="568"/>
      <c r="AG22" s="568"/>
      <c r="AH22" s="568"/>
      <c r="AI22" s="568"/>
      <c r="AJ22" s="568"/>
      <c r="AK22" s="568"/>
      <c r="AL22" s="568"/>
      <c r="AM22" s="568"/>
    </row>
    <row r="23" spans="1:39" ht="30" hidden="1" customHeight="1">
      <c r="A23" s="526"/>
      <c r="B23" s="569" t="s">
        <v>365</v>
      </c>
      <c r="C23" s="570"/>
      <c r="D23" s="565">
        <f>D19/D7-1</f>
        <v>0.85714285714285721</v>
      </c>
      <c r="E23" s="565"/>
      <c r="F23" s="565">
        <f>F19/F7-1</f>
        <v>3.0113074204946999</v>
      </c>
      <c r="G23" s="565"/>
      <c r="H23" s="565">
        <f>H19/H7-1</f>
        <v>0.47414854329093137</v>
      </c>
      <c r="I23" s="565"/>
      <c r="J23" s="565">
        <f>J19/J7-1</f>
        <v>7.7254970555652669E-2</v>
      </c>
      <c r="K23" s="565"/>
      <c r="L23" s="565">
        <f>L19/L7-1</f>
        <v>1.8416666666666668</v>
      </c>
      <c r="M23" s="565" t="e">
        <f t="shared" ref="M23:Q23" si="0">M18/M7-1</f>
        <v>#DIV/0!</v>
      </c>
      <c r="N23" s="565">
        <f>N19/N7-1</f>
        <v>2.3058823529411763</v>
      </c>
      <c r="O23" s="565" t="e">
        <f t="shared" si="0"/>
        <v>#DIV/0!</v>
      </c>
      <c r="P23" s="565">
        <f>P19/P7-1</f>
        <v>-4.5454545454545192E-3</v>
      </c>
      <c r="Q23" s="565" t="e">
        <f t="shared" si="0"/>
        <v>#DIV/0!</v>
      </c>
      <c r="R23" s="566">
        <f>R19/R7-1</f>
        <v>0.39298969072164947</v>
      </c>
      <c r="S23" s="566"/>
      <c r="T23" s="571"/>
      <c r="U23" s="541"/>
      <c r="V23" s="545"/>
      <c r="W23" s="572"/>
      <c r="X23" s="572"/>
      <c r="Y23" s="572"/>
      <c r="Z23" s="572"/>
      <c r="AA23" s="572"/>
      <c r="AB23" s="572"/>
      <c r="AD23" s="573"/>
      <c r="AE23" s="572"/>
      <c r="AG23" s="572"/>
      <c r="AH23" s="572"/>
      <c r="AI23" s="574"/>
      <c r="AJ23" s="574"/>
      <c r="AK23" s="575"/>
      <c r="AL23" s="575"/>
      <c r="AM23" s="574"/>
    </row>
    <row r="24" spans="1:39" ht="6" customHeight="1">
      <c r="A24" s="526"/>
      <c r="B24" s="521"/>
      <c r="C24" s="522"/>
      <c r="D24" s="565"/>
      <c r="E24" s="565"/>
      <c r="F24" s="565"/>
      <c r="G24" s="565"/>
      <c r="H24" s="565"/>
      <c r="I24" s="565"/>
      <c r="J24" s="565"/>
      <c r="K24" s="565"/>
      <c r="L24" s="565"/>
      <c r="M24" s="565"/>
      <c r="N24" s="565"/>
      <c r="O24" s="565"/>
      <c r="P24" s="565"/>
      <c r="Q24" s="565"/>
      <c r="R24" s="565"/>
      <c r="S24" s="565"/>
      <c r="T24" s="526"/>
      <c r="U24" s="518"/>
      <c r="V24" s="576"/>
      <c r="W24" s="568"/>
      <c r="X24" s="568"/>
      <c r="Y24" s="568"/>
      <c r="Z24" s="568"/>
      <c r="AA24" s="568"/>
      <c r="AB24" s="568"/>
      <c r="AC24" s="568"/>
      <c r="AD24" s="568"/>
      <c r="AE24" s="568"/>
      <c r="AG24" s="568"/>
      <c r="AH24" s="568"/>
      <c r="AI24" s="568"/>
      <c r="AJ24" s="568"/>
      <c r="AK24" s="568"/>
      <c r="AL24" s="568"/>
      <c r="AM24" s="568"/>
    </row>
    <row r="25" spans="1:39" ht="14.25" customHeight="1">
      <c r="A25" s="503"/>
      <c r="B25" s="764" t="s">
        <v>366</v>
      </c>
      <c r="C25" s="764"/>
      <c r="D25" s="764"/>
      <c r="E25" s="764"/>
      <c r="F25" s="764"/>
      <c r="G25" s="764"/>
      <c r="H25" s="764"/>
      <c r="I25" s="764"/>
      <c r="J25" s="764"/>
      <c r="K25" s="764"/>
      <c r="L25" s="764"/>
      <c r="M25" s="764"/>
      <c r="N25" s="764"/>
      <c r="O25" s="764"/>
      <c r="P25" s="764"/>
      <c r="Q25" s="764"/>
      <c r="R25" s="764"/>
      <c r="S25" s="577"/>
      <c r="T25" s="503"/>
      <c r="U25" s="578"/>
      <c r="V25" s="578"/>
      <c r="W25" s="578"/>
      <c r="X25" s="578"/>
      <c r="Y25" s="578"/>
      <c r="Z25" s="573"/>
      <c r="AA25" s="578"/>
      <c r="AB25" s="578"/>
      <c r="AC25" s="573" t="s">
        <v>367</v>
      </c>
      <c r="AD25" s="578"/>
      <c r="AE25" s="578"/>
      <c r="AF25" s="572"/>
      <c r="AG25" s="572"/>
      <c r="AH25" s="572"/>
      <c r="AI25" s="574"/>
      <c r="AJ25" s="574"/>
      <c r="AK25" s="575"/>
      <c r="AL25" s="575"/>
      <c r="AM25" s="574"/>
    </row>
    <row r="26" spans="1:39" ht="14.25" customHeight="1">
      <c r="A26" s="526"/>
      <c r="B26" s="579"/>
      <c r="C26" s="579"/>
      <c r="D26" s="579"/>
      <c r="E26" s="579"/>
      <c r="F26" s="579"/>
      <c r="G26" s="579"/>
      <c r="H26" s="579"/>
      <c r="I26" s="579"/>
      <c r="J26" s="579"/>
      <c r="K26" s="579"/>
      <c r="L26" s="579"/>
      <c r="M26" s="579"/>
      <c r="N26" s="579"/>
      <c r="O26" s="579"/>
      <c r="P26" s="579"/>
      <c r="Q26" s="579"/>
      <c r="R26" s="579"/>
      <c r="S26" s="579"/>
      <c r="T26" s="526"/>
      <c r="U26" s="580"/>
      <c r="V26" s="580"/>
      <c r="W26" s="580"/>
      <c r="X26" s="580"/>
      <c r="Y26" s="580"/>
      <c r="Z26" s="581"/>
      <c r="AA26" s="582"/>
      <c r="AB26" s="580"/>
      <c r="AC26" s="534" t="s">
        <v>90</v>
      </c>
      <c r="AD26" s="534">
        <v>0.21567787534804017</v>
      </c>
      <c r="AE26" s="580"/>
      <c r="AF26" s="572"/>
      <c r="AG26" s="572"/>
      <c r="AH26" s="572"/>
      <c r="AI26" s="574"/>
      <c r="AJ26" s="574"/>
      <c r="AK26" s="575"/>
      <c r="AL26" s="575"/>
      <c r="AM26" s="574"/>
    </row>
    <row r="27" spans="1:39" ht="14.25" customHeight="1">
      <c r="A27" s="526"/>
      <c r="B27" s="448" t="s">
        <v>104</v>
      </c>
      <c r="C27" s="535"/>
      <c r="D27" s="565">
        <f>D7/$R$7</f>
        <v>6.3917525773195876E-3</v>
      </c>
      <c r="E27" s="565">
        <f t="shared" ref="E27:P27" si="1">E7/$R$7</f>
        <v>0</v>
      </c>
      <c r="F27" s="565">
        <f t="shared" si="1"/>
        <v>4.1678939617083945E-2</v>
      </c>
      <c r="G27" s="565">
        <f t="shared" si="1"/>
        <v>0</v>
      </c>
      <c r="H27" s="565">
        <f t="shared" si="1"/>
        <v>0.43069219440353462</v>
      </c>
      <c r="I27" s="565">
        <f t="shared" si="1"/>
        <v>0</v>
      </c>
      <c r="J27" s="565">
        <f t="shared" si="1"/>
        <v>0.50518409425625921</v>
      </c>
      <c r="K27" s="565">
        <f t="shared" si="1"/>
        <v>0</v>
      </c>
      <c r="L27" s="565">
        <f t="shared" si="1"/>
        <v>7.069219440353461E-3</v>
      </c>
      <c r="M27" s="565">
        <f t="shared" si="1"/>
        <v>0</v>
      </c>
      <c r="N27" s="565">
        <f t="shared" si="1"/>
        <v>2.5036818851251843E-3</v>
      </c>
      <c r="O27" s="565">
        <f t="shared" si="1"/>
        <v>0</v>
      </c>
      <c r="P27" s="565">
        <f t="shared" si="1"/>
        <v>6.4801178203240063E-3</v>
      </c>
      <c r="Q27" s="565"/>
      <c r="R27" s="565"/>
      <c r="S27" s="565"/>
      <c r="T27" s="540"/>
      <c r="U27" s="541"/>
      <c r="V27" s="542"/>
      <c r="W27" s="534"/>
      <c r="X27" s="534"/>
      <c r="Y27" s="534"/>
      <c r="Z27" s="583"/>
      <c r="AA27" s="584"/>
      <c r="AB27" s="534"/>
      <c r="AC27" s="505" t="s">
        <v>77</v>
      </c>
      <c r="AD27" s="534">
        <v>9.646302250803851E-2</v>
      </c>
      <c r="AE27" s="534"/>
      <c r="AF27" s="534"/>
      <c r="AJ27" s="534"/>
      <c r="AK27" s="534"/>
      <c r="AL27" s="534"/>
      <c r="AM27" s="534"/>
    </row>
    <row r="28" spans="1:39" ht="14.25" customHeight="1">
      <c r="A28" s="526"/>
      <c r="B28" s="448" t="s">
        <v>132</v>
      </c>
      <c r="C28" s="543"/>
      <c r="D28" s="565">
        <f t="shared" ref="D28:P28" si="2">D8/$R$8</f>
        <v>7.3250899984348096E-3</v>
      </c>
      <c r="E28" s="565">
        <f t="shared" si="2"/>
        <v>0</v>
      </c>
      <c r="F28" s="565">
        <f t="shared" si="2"/>
        <v>3.646893097511348E-2</v>
      </c>
      <c r="G28" s="565">
        <f t="shared" si="2"/>
        <v>0</v>
      </c>
      <c r="H28" s="565">
        <f t="shared" si="2"/>
        <v>0.41039286273282205</v>
      </c>
      <c r="I28" s="565">
        <f t="shared" si="2"/>
        <v>0</v>
      </c>
      <c r="J28" s="565">
        <f t="shared" si="2"/>
        <v>0.53047425262169356</v>
      </c>
      <c r="K28" s="565">
        <f t="shared" si="2"/>
        <v>0</v>
      </c>
      <c r="L28" s="565">
        <f t="shared" si="2"/>
        <v>6.8555329472530912E-3</v>
      </c>
      <c r="M28" s="565">
        <f t="shared" si="2"/>
        <v>0</v>
      </c>
      <c r="N28" s="565">
        <f t="shared" si="2"/>
        <v>2.2225700422601347E-3</v>
      </c>
      <c r="O28" s="565">
        <f t="shared" si="2"/>
        <v>0</v>
      </c>
      <c r="P28" s="565">
        <f t="shared" si="2"/>
        <v>6.2607606824229148E-3</v>
      </c>
      <c r="Q28" s="565"/>
      <c r="R28" s="565"/>
      <c r="S28" s="565"/>
      <c r="T28" s="540"/>
      <c r="U28" s="541"/>
      <c r="V28" s="542"/>
      <c r="W28" s="534"/>
      <c r="X28" s="534"/>
      <c r="Y28" s="534"/>
      <c r="Z28" s="583"/>
      <c r="AA28" s="584"/>
      <c r="AB28" s="534"/>
      <c r="AC28" s="505" t="s">
        <v>360</v>
      </c>
      <c r="AD28" s="534">
        <v>2.93040293040292E-2</v>
      </c>
      <c r="AE28" s="534"/>
      <c r="AF28" s="534"/>
      <c r="AJ28" s="534"/>
      <c r="AK28" s="534"/>
      <c r="AL28" s="534"/>
      <c r="AM28" s="534"/>
    </row>
    <row r="29" spans="1:39" ht="14.25" customHeight="1">
      <c r="A29" s="526"/>
      <c r="B29" s="448" t="s">
        <v>143</v>
      </c>
      <c r="C29" s="543"/>
      <c r="D29" s="565">
        <f t="shared" ref="D29:P29" si="3">D9/$R$9</f>
        <v>6.6047774556929513E-3</v>
      </c>
      <c r="E29" s="565">
        <f t="shared" si="3"/>
        <v>0</v>
      </c>
      <c r="F29" s="565">
        <f t="shared" si="3"/>
        <v>4.2270575716434888E-2</v>
      </c>
      <c r="G29" s="565">
        <f t="shared" si="3"/>
        <v>0</v>
      </c>
      <c r="H29" s="565">
        <f t="shared" si="3"/>
        <v>0.43367702638241662</v>
      </c>
      <c r="I29" s="565">
        <f t="shared" si="3"/>
        <v>0</v>
      </c>
      <c r="J29" s="565">
        <f t="shared" si="3"/>
        <v>0.50141268851135656</v>
      </c>
      <c r="K29" s="565">
        <f t="shared" si="3"/>
        <v>0</v>
      </c>
      <c r="L29" s="565">
        <f t="shared" si="3"/>
        <v>6.3846182071698532E-3</v>
      </c>
      <c r="M29" s="565">
        <f t="shared" si="3"/>
        <v>0</v>
      </c>
      <c r="N29" s="565">
        <f t="shared" si="3"/>
        <v>2.9721498550618281E-3</v>
      </c>
      <c r="O29" s="565">
        <f t="shared" si="3"/>
        <v>0</v>
      </c>
      <c r="P29" s="565">
        <f t="shared" si="3"/>
        <v>6.678163871867317E-3</v>
      </c>
      <c r="Q29" s="565"/>
      <c r="R29" s="565"/>
      <c r="S29" s="565"/>
      <c r="T29" s="540"/>
      <c r="U29" s="541"/>
      <c r="V29" s="542"/>
      <c r="W29" s="534"/>
      <c r="X29" s="534"/>
      <c r="Y29" s="534"/>
      <c r="Z29" s="581"/>
      <c r="AA29" s="582"/>
      <c r="AB29" s="534"/>
      <c r="AC29" s="505" t="s">
        <v>359</v>
      </c>
      <c r="AD29" s="534">
        <v>-3.6992360273421787E-2</v>
      </c>
      <c r="AE29" s="534"/>
      <c r="AF29" s="534"/>
      <c r="AJ29" s="534"/>
      <c r="AK29" s="534"/>
      <c r="AL29" s="534"/>
      <c r="AM29" s="534"/>
    </row>
    <row r="30" spans="1:39" ht="14.25" customHeight="1">
      <c r="A30" s="526"/>
      <c r="B30" s="448" t="s">
        <v>144</v>
      </c>
      <c r="C30" s="528"/>
      <c r="D30" s="565">
        <f t="shared" ref="D30:P37" si="4">D10/$R10</f>
        <v>8.4815732192449148E-3</v>
      </c>
      <c r="E30" s="565">
        <f t="shared" si="4"/>
        <v>0</v>
      </c>
      <c r="F30" s="565">
        <f t="shared" si="4"/>
        <v>4.8487577872851462E-2</v>
      </c>
      <c r="G30" s="565">
        <f t="shared" si="4"/>
        <v>0</v>
      </c>
      <c r="H30" s="565">
        <f t="shared" si="4"/>
        <v>0.4574420175636118</v>
      </c>
      <c r="I30" s="565">
        <f t="shared" si="4"/>
        <v>0</v>
      </c>
      <c r="J30" s="565">
        <f t="shared" si="4"/>
        <v>0.46611123620806127</v>
      </c>
      <c r="K30" s="565">
        <f t="shared" si="4"/>
        <v>0</v>
      </c>
      <c r="L30" s="565">
        <f t="shared" si="4"/>
        <v>8.7818058995721687E-3</v>
      </c>
      <c r="M30" s="565">
        <f t="shared" si="4"/>
        <v>0</v>
      </c>
      <c r="N30" s="565">
        <f t="shared" si="4"/>
        <v>3.4526758237634165E-3</v>
      </c>
      <c r="O30" s="565">
        <f t="shared" si="4"/>
        <v>0</v>
      </c>
      <c r="P30" s="565">
        <f t="shared" si="4"/>
        <v>7.243113412894994E-3</v>
      </c>
      <c r="Q30" s="565"/>
      <c r="R30" s="565"/>
      <c r="S30" s="565"/>
      <c r="T30" s="540"/>
      <c r="U30" s="541"/>
      <c r="V30" s="545"/>
      <c r="W30" s="534"/>
      <c r="X30" s="534"/>
      <c r="Y30" s="534"/>
      <c r="Z30" s="581"/>
      <c r="AA30" s="584"/>
      <c r="AC30" s="580" t="s">
        <v>36</v>
      </c>
      <c r="AD30" s="534">
        <v>-0.1004464285714286</v>
      </c>
    </row>
    <row r="31" spans="1:39" ht="14.25" customHeight="1">
      <c r="A31" s="526"/>
      <c r="B31" s="448" t="s">
        <v>145</v>
      </c>
      <c r="C31" s="528"/>
      <c r="D31" s="565">
        <f t="shared" si="4"/>
        <v>9.5095824528164397E-3</v>
      </c>
      <c r="E31" s="565">
        <f t="shared" si="4"/>
        <v>0</v>
      </c>
      <c r="F31" s="565">
        <f t="shared" si="4"/>
        <v>6.1830503534212634E-2</v>
      </c>
      <c r="G31" s="565">
        <f t="shared" si="4"/>
        <v>0</v>
      </c>
      <c r="H31" s="565">
        <f t="shared" si="4"/>
        <v>0.50626685127158788</v>
      </c>
      <c r="I31" s="565">
        <f t="shared" si="4"/>
        <v>0</v>
      </c>
      <c r="J31" s="565">
        <f t="shared" si="4"/>
        <v>0.40096917583618741</v>
      </c>
      <c r="K31" s="565">
        <f t="shared" si="4"/>
        <v>0</v>
      </c>
      <c r="L31" s="565">
        <f t="shared" si="4"/>
        <v>1.0493332361728485E-2</v>
      </c>
      <c r="M31" s="565">
        <f t="shared" si="4"/>
        <v>0</v>
      </c>
      <c r="N31" s="565">
        <f t="shared" si="4"/>
        <v>4.4450921810099834E-3</v>
      </c>
      <c r="O31" s="565">
        <f t="shared" si="4"/>
        <v>0</v>
      </c>
      <c r="P31" s="565">
        <f t="shared" si="4"/>
        <v>6.4854623624571884E-3</v>
      </c>
      <c r="Q31" s="565"/>
      <c r="R31" s="565"/>
      <c r="S31" s="565"/>
      <c r="T31" s="526"/>
      <c r="U31" s="541"/>
      <c r="V31" s="545"/>
      <c r="W31" s="534"/>
      <c r="X31" s="534"/>
      <c r="Y31" s="534"/>
      <c r="Z31" s="583"/>
      <c r="AA31" s="584"/>
      <c r="AC31" s="572" t="s">
        <v>84</v>
      </c>
      <c r="AD31" s="534">
        <v>-0.12749003984063745</v>
      </c>
    </row>
    <row r="32" spans="1:39" ht="14.25" customHeight="1">
      <c r="A32" s="526"/>
      <c r="B32" s="448" t="s">
        <v>146</v>
      </c>
      <c r="C32" s="546"/>
      <c r="D32" s="565">
        <f t="shared" si="4"/>
        <v>1.0840108401084011E-2</v>
      </c>
      <c r="E32" s="565">
        <f t="shared" si="4"/>
        <v>0</v>
      </c>
      <c r="F32" s="565">
        <f t="shared" si="4"/>
        <v>7.4299909665763331E-2</v>
      </c>
      <c r="G32" s="565">
        <f t="shared" si="4"/>
        <v>0</v>
      </c>
      <c r="H32" s="565">
        <f t="shared" si="4"/>
        <v>0.5246806039488966</v>
      </c>
      <c r="I32" s="565">
        <f t="shared" si="4"/>
        <v>0</v>
      </c>
      <c r="J32" s="565">
        <f t="shared" si="4"/>
        <v>0.37033810814298618</v>
      </c>
      <c r="K32" s="565">
        <f t="shared" si="4"/>
        <v>0</v>
      </c>
      <c r="L32" s="565">
        <f t="shared" si="4"/>
        <v>1.0065814943863724E-2</v>
      </c>
      <c r="M32" s="565">
        <f t="shared" si="4"/>
        <v>0</v>
      </c>
      <c r="N32" s="565">
        <f t="shared" si="4"/>
        <v>3.4843205574912892E-3</v>
      </c>
      <c r="O32" s="565">
        <f t="shared" si="4"/>
        <v>0</v>
      </c>
      <c r="P32" s="565">
        <f t="shared" si="4"/>
        <v>6.2911343399148275E-3</v>
      </c>
      <c r="Q32" s="565"/>
      <c r="R32" s="565"/>
      <c r="S32" s="565"/>
      <c r="T32" s="526"/>
      <c r="U32" s="541"/>
      <c r="V32" s="545"/>
      <c r="W32" s="534"/>
      <c r="X32" s="534"/>
      <c r="Y32" s="534"/>
      <c r="Z32" s="583"/>
      <c r="AA32" s="584"/>
      <c r="AC32" s="505" t="s">
        <v>12</v>
      </c>
      <c r="AD32" s="534">
        <v>-0.17745525776867599</v>
      </c>
    </row>
    <row r="33" spans="1:39" ht="14.25" customHeight="1">
      <c r="A33" s="526"/>
      <c r="B33" s="448" t="s">
        <v>170</v>
      </c>
      <c r="C33" s="546"/>
      <c r="D33" s="565">
        <f t="shared" si="4"/>
        <v>8.9474239864864857E-3</v>
      </c>
      <c r="E33" s="565">
        <f t="shared" si="4"/>
        <v>0</v>
      </c>
      <c r="F33" s="565">
        <f t="shared" si="4"/>
        <v>7.7095650337837843E-2</v>
      </c>
      <c r="G33" s="565">
        <f t="shared" si="4"/>
        <v>0</v>
      </c>
      <c r="H33" s="565">
        <f t="shared" si="4"/>
        <v>0.51544024493243246</v>
      </c>
      <c r="I33" s="565">
        <f t="shared" si="4"/>
        <v>0</v>
      </c>
      <c r="J33" s="565">
        <f t="shared" si="4"/>
        <v>0.37806165540540543</v>
      </c>
      <c r="K33" s="565">
        <f t="shared" si="4"/>
        <v>0</v>
      </c>
      <c r="L33" s="565">
        <f t="shared" si="4"/>
        <v>1.0636613175675675E-2</v>
      </c>
      <c r="M33" s="565">
        <f t="shared" si="4"/>
        <v>0</v>
      </c>
      <c r="N33" s="565">
        <f t="shared" si="4"/>
        <v>4.5133023648648652E-3</v>
      </c>
      <c r="O33" s="565">
        <f t="shared" si="4"/>
        <v>0</v>
      </c>
      <c r="P33" s="565">
        <f t="shared" si="4"/>
        <v>5.3051097972972973E-3</v>
      </c>
      <c r="Q33" s="565"/>
      <c r="R33" s="565"/>
      <c r="S33" s="565"/>
      <c r="T33" s="526"/>
      <c r="U33" s="541"/>
      <c r="V33" s="545"/>
      <c r="W33" s="534"/>
      <c r="X33" s="534"/>
      <c r="Y33" s="534"/>
      <c r="Z33" s="583"/>
      <c r="AA33" s="584"/>
      <c r="AB33" s="568"/>
      <c r="AC33" s="534" t="s">
        <v>361</v>
      </c>
      <c r="AD33" s="534">
        <v>-7.4665414416529741E-2</v>
      </c>
    </row>
    <row r="34" spans="1:39" ht="14.25" customHeight="1">
      <c r="A34" s="526"/>
      <c r="B34" s="448" t="s">
        <v>218</v>
      </c>
      <c r="C34" s="546"/>
      <c r="D34" s="565">
        <f t="shared" si="4"/>
        <v>7.9109416431091539E-3</v>
      </c>
      <c r="E34" s="565">
        <f t="shared" si="4"/>
        <v>0</v>
      </c>
      <c r="F34" s="565">
        <f t="shared" si="4"/>
        <v>7.4660881379703281E-2</v>
      </c>
      <c r="G34" s="565">
        <f t="shared" si="4"/>
        <v>0</v>
      </c>
      <c r="H34" s="565">
        <f t="shared" si="4"/>
        <v>0.47871058225407054</v>
      </c>
      <c r="I34" s="565">
        <f t="shared" si="4"/>
        <v>0</v>
      </c>
      <c r="J34" s="565">
        <f t="shared" si="4"/>
        <v>0.41978392829750399</v>
      </c>
      <c r="K34" s="565">
        <f t="shared" si="4"/>
        <v>0</v>
      </c>
      <c r="L34" s="565">
        <f t="shared" si="4"/>
        <v>9.6202309731992196E-3</v>
      </c>
      <c r="M34" s="565">
        <f t="shared" si="4"/>
        <v>0</v>
      </c>
      <c r="N34" s="565">
        <f t="shared" si="4"/>
        <v>3.5062345232616749E-3</v>
      </c>
      <c r="O34" s="565">
        <f t="shared" si="4"/>
        <v>0</v>
      </c>
      <c r="P34" s="565">
        <f t="shared" si="4"/>
        <v>5.8072009291521487E-3</v>
      </c>
      <c r="Q34" s="565"/>
      <c r="R34" s="565"/>
      <c r="S34" s="565"/>
      <c r="T34" s="526"/>
      <c r="U34" s="541"/>
      <c r="V34" s="545"/>
      <c r="W34" s="534"/>
      <c r="X34" s="534"/>
      <c r="Y34" s="534"/>
      <c r="AC34" s="534"/>
      <c r="AD34" s="534"/>
    </row>
    <row r="35" spans="1:39" ht="14.25" customHeight="1">
      <c r="A35" s="526"/>
      <c r="B35" s="448" t="s">
        <v>231</v>
      </c>
      <c r="C35" s="546"/>
      <c r="D35" s="565">
        <f t="shared" si="4"/>
        <v>8.3023770375332401E-3</v>
      </c>
      <c r="E35" s="565">
        <f t="shared" si="4"/>
        <v>0</v>
      </c>
      <c r="F35" s="565">
        <f t="shared" si="4"/>
        <v>7.9917991190142701E-2</v>
      </c>
      <c r="G35" s="565">
        <f t="shared" si="4"/>
        <v>0</v>
      </c>
      <c r="H35" s="565">
        <f t="shared" si="4"/>
        <v>0.46300468911759335</v>
      </c>
      <c r="I35" s="565">
        <f t="shared" si="4"/>
        <v>0</v>
      </c>
      <c r="J35" s="565">
        <f t="shared" si="4"/>
        <v>0.42985607859854252</v>
      </c>
      <c r="K35" s="565">
        <f t="shared" si="4"/>
        <v>0</v>
      </c>
      <c r="L35" s="565">
        <f t="shared" si="4"/>
        <v>1.0636786229015691E-2</v>
      </c>
      <c r="M35" s="565">
        <f t="shared" si="4"/>
        <v>0</v>
      </c>
      <c r="N35" s="565">
        <f t="shared" si="4"/>
        <v>3.2072752369932808E-3</v>
      </c>
      <c r="O35" s="565">
        <f t="shared" si="4"/>
        <v>0</v>
      </c>
      <c r="P35" s="565">
        <f t="shared" si="4"/>
        <v>5.0748025901792421E-3</v>
      </c>
      <c r="Q35" s="565"/>
      <c r="R35" s="565"/>
      <c r="S35" s="565"/>
      <c r="T35" s="526"/>
      <c r="U35" s="541"/>
      <c r="V35" s="545"/>
      <c r="W35" s="534"/>
      <c r="X35" s="534"/>
      <c r="Y35" s="534"/>
      <c r="Z35" s="534"/>
    </row>
    <row r="36" spans="1:39" ht="14.25" customHeight="1">
      <c r="A36" s="526"/>
      <c r="B36" s="448" t="s">
        <v>241</v>
      </c>
      <c r="C36" s="546"/>
      <c r="D36" s="565">
        <f t="shared" si="4"/>
        <v>8.7657509587540112E-3</v>
      </c>
      <c r="E36" s="565">
        <f t="shared" si="4"/>
        <v>0</v>
      </c>
      <c r="F36" s="565">
        <f t="shared" si="4"/>
        <v>9.1355560773264455E-2</v>
      </c>
      <c r="G36" s="565">
        <f t="shared" si="4"/>
        <v>0</v>
      </c>
      <c r="H36" s="565">
        <f t="shared" si="4"/>
        <v>0.43795491899506928</v>
      </c>
      <c r="I36" s="565">
        <f t="shared" si="4"/>
        <v>0</v>
      </c>
      <c r="J36" s="565">
        <f t="shared" si="4"/>
        <v>0.43950066525788528</v>
      </c>
      <c r="K36" s="565">
        <f t="shared" si="4"/>
        <v>0</v>
      </c>
      <c r="L36" s="565">
        <f t="shared" si="4"/>
        <v>1.217030601862722E-2</v>
      </c>
      <c r="M36" s="565">
        <f t="shared" si="4"/>
        <v>0</v>
      </c>
      <c r="N36" s="565">
        <f t="shared" si="4"/>
        <v>5.3416294904907258E-3</v>
      </c>
      <c r="O36" s="565">
        <f t="shared" si="4"/>
        <v>0</v>
      </c>
      <c r="P36" s="565">
        <f t="shared" si="4"/>
        <v>4.9111685059090556E-3</v>
      </c>
      <c r="Q36" s="565"/>
      <c r="R36" s="565"/>
      <c r="S36" s="565"/>
      <c r="T36" s="526"/>
      <c r="U36" s="541"/>
      <c r="V36" s="545"/>
      <c r="W36" s="534"/>
      <c r="X36" s="534"/>
      <c r="Y36" s="534"/>
      <c r="Z36" s="534"/>
    </row>
    <row r="37" spans="1:39" ht="14.25" customHeight="1">
      <c r="A37" s="526"/>
      <c r="B37" s="448" t="s">
        <v>251</v>
      </c>
      <c r="C37" s="570"/>
      <c r="D37" s="565">
        <f t="shared" si="4"/>
        <v>1.0928293768183262E-2</v>
      </c>
      <c r="E37" s="565">
        <f t="shared" si="4"/>
        <v>0</v>
      </c>
      <c r="F37" s="565">
        <f t="shared" si="4"/>
        <v>0.11515047796005183</v>
      </c>
      <c r="G37" s="565">
        <f t="shared" si="4"/>
        <v>0</v>
      </c>
      <c r="H37" s="565">
        <f t="shared" si="4"/>
        <v>0.49201770041317261</v>
      </c>
      <c r="I37" s="565">
        <f t="shared" si="4"/>
        <v>0</v>
      </c>
      <c r="J37" s="565">
        <f t="shared" si="4"/>
        <v>0.35836002249223775</v>
      </c>
      <c r="K37" s="565">
        <f t="shared" si="4"/>
        <v>0</v>
      </c>
      <c r="L37" s="565">
        <f t="shared" si="4"/>
        <v>1.3177517541500624E-2</v>
      </c>
      <c r="M37" s="565">
        <f t="shared" si="4"/>
        <v>0</v>
      </c>
      <c r="N37" s="565">
        <f t="shared" si="4"/>
        <v>5.0363054054714815E-3</v>
      </c>
      <c r="O37" s="565">
        <f t="shared" si="4"/>
        <v>0</v>
      </c>
      <c r="P37" s="565">
        <f t="shared" si="4"/>
        <v>5.3296824193824416E-3</v>
      </c>
      <c r="Q37" s="565"/>
      <c r="R37" s="565"/>
      <c r="S37" s="565"/>
      <c r="T37" s="571"/>
      <c r="U37" s="541"/>
      <c r="V37" s="545"/>
      <c r="W37" s="572"/>
      <c r="X37" s="572"/>
      <c r="Y37" s="572"/>
      <c r="Z37" s="572"/>
      <c r="AA37" s="572"/>
      <c r="AB37" s="572"/>
      <c r="AE37" s="572"/>
      <c r="AF37" s="572"/>
      <c r="AG37" s="572"/>
      <c r="AH37" s="572"/>
      <c r="AI37" s="574"/>
      <c r="AJ37" s="574"/>
      <c r="AK37" s="575"/>
      <c r="AL37" s="575"/>
      <c r="AM37" s="574"/>
    </row>
    <row r="38" spans="1:39" ht="14.25" customHeight="1">
      <c r="A38" s="526"/>
      <c r="B38" s="448" t="s">
        <v>310</v>
      </c>
      <c r="C38" s="570"/>
      <c r="D38" s="585">
        <f>D18/$R$18</f>
        <v>9.1809019282138773E-3</v>
      </c>
      <c r="E38" s="585">
        <f t="shared" ref="E38:P39" si="5">E18/$R$18</f>
        <v>0</v>
      </c>
      <c r="F38" s="585">
        <f t="shared" si="5"/>
        <v>0.12186581068037441</v>
      </c>
      <c r="G38" s="585">
        <f t="shared" si="5"/>
        <v>0</v>
      </c>
      <c r="H38" s="585">
        <f t="shared" si="5"/>
        <v>0.49601562324631304</v>
      </c>
      <c r="I38" s="585">
        <f t="shared" si="5"/>
        <v>0</v>
      </c>
      <c r="J38" s="585">
        <f t="shared" si="5"/>
        <v>0.34604592695683406</v>
      </c>
      <c r="K38" s="585">
        <f t="shared" si="5"/>
        <v>0</v>
      </c>
      <c r="L38" s="585">
        <f t="shared" si="5"/>
        <v>1.4927383330714495E-2</v>
      </c>
      <c r="M38" s="585">
        <f t="shared" si="5"/>
        <v>0</v>
      </c>
      <c r="N38" s="585">
        <f t="shared" si="5"/>
        <v>6.2627668410065321E-3</v>
      </c>
      <c r="O38" s="585">
        <f t="shared" si="5"/>
        <v>0</v>
      </c>
      <c r="P38" s="585">
        <f t="shared" si="5"/>
        <v>5.7015870165435809E-3</v>
      </c>
      <c r="Q38" s="565"/>
      <c r="R38" s="565"/>
      <c r="S38" s="565"/>
      <c r="T38" s="571"/>
      <c r="U38" s="541"/>
      <c r="V38" s="545"/>
      <c r="W38" s="572"/>
      <c r="X38" s="572"/>
      <c r="Y38" s="572"/>
      <c r="Z38" s="572"/>
      <c r="AA38" s="572"/>
      <c r="AB38" s="572"/>
      <c r="AC38" s="572"/>
      <c r="AD38" s="572"/>
      <c r="AE38" s="572"/>
      <c r="AF38" s="572"/>
      <c r="AG38" s="572"/>
      <c r="AH38" s="572"/>
      <c r="AI38" s="574"/>
      <c r="AJ38" s="574"/>
      <c r="AK38" s="575"/>
      <c r="AL38" s="575"/>
      <c r="AM38" s="574"/>
    </row>
    <row r="39" spans="1:39" ht="14.25" customHeight="1">
      <c r="A39" s="526"/>
      <c r="B39" s="587" t="s">
        <v>331</v>
      </c>
      <c r="C39" s="588"/>
      <c r="D39" s="589">
        <f>D19/$R$18</f>
        <v>9.0462187703427687E-3</v>
      </c>
      <c r="E39" s="589">
        <f t="shared" si="5"/>
        <v>0</v>
      </c>
      <c r="F39" s="589">
        <f t="shared" si="5"/>
        <v>0.12741026734606836</v>
      </c>
      <c r="G39" s="589">
        <f t="shared" si="5"/>
        <v>0</v>
      </c>
      <c r="H39" s="589">
        <f t="shared" si="5"/>
        <v>0.48384924465195628</v>
      </c>
      <c r="I39" s="589">
        <f t="shared" si="5"/>
        <v>0</v>
      </c>
      <c r="J39" s="589">
        <f t="shared" si="5"/>
        <v>0.41473433747109922</v>
      </c>
      <c r="K39" s="589">
        <f t="shared" si="5"/>
        <v>0</v>
      </c>
      <c r="L39" s="589">
        <f t="shared" si="5"/>
        <v>1.53089856113493E-2</v>
      </c>
      <c r="M39" s="589">
        <f t="shared" si="5"/>
        <v>0</v>
      </c>
      <c r="N39" s="589">
        <f t="shared" si="5"/>
        <v>6.3076612269635686E-3</v>
      </c>
      <c r="O39" s="589">
        <f t="shared" si="5"/>
        <v>0</v>
      </c>
      <c r="P39" s="589">
        <f t="shared" si="5"/>
        <v>4.9159352622954499E-3</v>
      </c>
      <c r="Q39" s="590"/>
      <c r="R39" s="590"/>
      <c r="S39" s="590"/>
      <c r="T39" s="571"/>
      <c r="U39" s="541"/>
      <c r="V39" s="545"/>
      <c r="W39" s="572"/>
      <c r="X39" s="572"/>
      <c r="Y39" s="572"/>
      <c r="Z39" s="572"/>
      <c r="AA39" s="572"/>
      <c r="AB39" s="572"/>
      <c r="AC39" s="572"/>
      <c r="AD39" s="572"/>
      <c r="AE39" s="572"/>
      <c r="AF39" s="572"/>
      <c r="AG39" s="572"/>
      <c r="AH39" s="572"/>
      <c r="AI39" s="574"/>
      <c r="AJ39" s="574"/>
      <c r="AK39" s="575"/>
      <c r="AL39" s="575"/>
      <c r="AM39" s="574"/>
    </row>
    <row r="40" spans="1:39" ht="6" customHeight="1">
      <c r="A40" s="526"/>
      <c r="B40" s="586"/>
      <c r="C40" s="546"/>
      <c r="D40" s="565"/>
      <c r="E40" s="565"/>
      <c r="F40" s="565"/>
      <c r="G40" s="565"/>
      <c r="H40" s="565"/>
      <c r="I40" s="565"/>
      <c r="J40" s="565"/>
      <c r="K40" s="565"/>
      <c r="L40" s="565"/>
      <c r="M40" s="565"/>
      <c r="N40" s="565"/>
      <c r="O40" s="565"/>
      <c r="P40" s="565"/>
      <c r="Q40" s="565"/>
      <c r="R40" s="565"/>
      <c r="S40" s="565"/>
      <c r="T40" s="526"/>
      <c r="U40" s="541"/>
      <c r="V40" s="545"/>
      <c r="W40" s="534"/>
      <c r="X40" s="534"/>
      <c r="Y40" s="534"/>
      <c r="Z40" s="534"/>
      <c r="AA40" s="534"/>
      <c r="AB40" s="534"/>
      <c r="AD40" s="534"/>
      <c r="AE40" s="534"/>
      <c r="AF40" s="534"/>
      <c r="AG40" s="534"/>
      <c r="AH40" s="534"/>
      <c r="AI40" s="534"/>
      <c r="AJ40" s="534"/>
      <c r="AK40" s="534"/>
      <c r="AL40" s="534"/>
      <c r="AM40" s="534"/>
    </row>
    <row r="41" spans="1:39" ht="14.25" customHeight="1">
      <c r="B41" s="505" t="s">
        <v>219</v>
      </c>
    </row>
    <row r="42" spans="1:39" ht="14.25" customHeight="1">
      <c r="B42" s="505" t="s">
        <v>369</v>
      </c>
    </row>
    <row r="43" spans="1:39" ht="14.25" customHeight="1">
      <c r="B43" s="505" t="s">
        <v>370</v>
      </c>
    </row>
    <row r="44" spans="1:39" ht="14.25" customHeight="1">
      <c r="B44" s="505" t="s">
        <v>371</v>
      </c>
    </row>
    <row r="45" spans="1:39" ht="14.25" customHeight="1">
      <c r="B45" s="505" t="s">
        <v>372</v>
      </c>
    </row>
    <row r="46" spans="1:39" ht="14.25" customHeight="1">
      <c r="B46" s="505" t="s">
        <v>373</v>
      </c>
    </row>
    <row r="47" spans="1:39" ht="14.25" customHeight="1">
      <c r="B47" s="505" t="s">
        <v>374</v>
      </c>
    </row>
    <row r="48" spans="1:39" ht="14.25" customHeight="1">
      <c r="B48" s="505" t="s">
        <v>375</v>
      </c>
    </row>
    <row r="50" spans="2:2" ht="14.25" customHeight="1">
      <c r="B50" s="591" t="s">
        <v>244</v>
      </c>
    </row>
    <row r="51" spans="2:2" ht="14.25" customHeight="1">
      <c r="B51" s="461" t="s">
        <v>376</v>
      </c>
    </row>
  </sheetData>
  <mergeCells count="2">
    <mergeCell ref="B3:R3"/>
    <mergeCell ref="B25:R25"/>
  </mergeCells>
  <hyperlinks>
    <hyperlink ref="B51" r:id="rId1" xr:uid="{2332B8D9-C3EB-425C-8119-30C350D65A87}"/>
  </hyperlinks>
  <pageMargins left="0.7" right="0.7" top="0.75" bottom="0.75" header="0.3" footer="0.3"/>
  <pageSetup paperSize="9" orientation="portrait"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8CE3E-586C-4FDD-9B36-04771B35E76A}">
  <sheetPr>
    <tabColor rgb="FFFFFF00"/>
  </sheetPr>
  <dimension ref="A1:X50"/>
  <sheetViews>
    <sheetView showGridLines="0" topLeftCell="A5" zoomScale="80" zoomScaleNormal="80" workbookViewId="0">
      <selection activeCell="A32" sqref="A32:S37"/>
    </sheetView>
  </sheetViews>
  <sheetFormatPr defaultColWidth="9" defaultRowHeight="14.25"/>
  <cols>
    <col min="1" max="1" width="1.42578125" style="28" customWidth="1"/>
    <col min="2" max="2" width="8.5703125" style="35" customWidth="1"/>
    <col min="3" max="3" width="1.5703125" style="29" customWidth="1"/>
    <col min="4" max="4" width="11.28515625" style="28" customWidth="1"/>
    <col min="5" max="5" width="1.5703125" style="28" customWidth="1"/>
    <col min="6" max="6" width="9.5703125" style="28" customWidth="1"/>
    <col min="7" max="7" width="1.5703125" style="28" customWidth="1"/>
    <col min="8" max="8" width="13.140625" style="28" customWidth="1"/>
    <col min="9" max="9" width="1.5703125" style="28" customWidth="1"/>
    <col min="10" max="10" width="10.7109375" style="28" customWidth="1"/>
    <col min="11" max="11" width="1.5703125" style="28" customWidth="1"/>
    <col min="12" max="12" width="8.7109375" style="28" customWidth="1"/>
    <col min="13" max="13" width="1.5703125" style="28" customWidth="1"/>
    <col min="14" max="14" width="9.140625" style="28" customWidth="1"/>
    <col min="15" max="15" width="1.5703125" style="28" customWidth="1"/>
    <col min="16" max="16" width="9.42578125" style="28" customWidth="1"/>
    <col min="17" max="17" width="1.5703125" style="28" customWidth="1"/>
    <col min="18" max="18" width="13.42578125" style="30" customWidth="1"/>
    <col min="19" max="19" width="1.42578125" style="28" customWidth="1"/>
    <col min="20" max="16384" width="9" style="28"/>
  </cols>
  <sheetData>
    <row r="1" spans="1:24" ht="6" customHeight="1">
      <c r="A1" s="205"/>
      <c r="B1" s="206"/>
      <c r="C1" s="207"/>
      <c r="D1" s="205"/>
      <c r="E1" s="205"/>
      <c r="F1" s="205"/>
      <c r="G1" s="205"/>
      <c r="H1" s="205"/>
      <c r="I1" s="205"/>
      <c r="J1" s="205"/>
      <c r="K1" s="205"/>
      <c r="L1" s="205"/>
      <c r="M1" s="205"/>
      <c r="N1" s="205"/>
      <c r="O1" s="205"/>
      <c r="P1" s="205"/>
      <c r="Q1" s="205"/>
      <c r="R1" s="208"/>
      <c r="S1" s="205"/>
    </row>
    <row r="2" spans="1:24" ht="19.5" customHeight="1">
      <c r="A2" s="205"/>
      <c r="B2" s="138" t="s">
        <v>320</v>
      </c>
      <c r="C2" s="25"/>
      <c r="D2" s="26"/>
      <c r="E2" s="26"/>
      <c r="F2" s="26"/>
      <c r="G2" s="26"/>
      <c r="H2" s="26"/>
      <c r="I2" s="26"/>
      <c r="J2" s="26"/>
      <c r="K2" s="26"/>
      <c r="L2" s="26"/>
      <c r="M2" s="26"/>
      <c r="N2" s="26"/>
      <c r="O2" s="26"/>
      <c r="P2" s="26"/>
      <c r="Q2" s="26"/>
      <c r="R2" s="27"/>
      <c r="S2" s="205"/>
    </row>
    <row r="3" spans="1:24" ht="18" customHeight="1">
      <c r="A3" s="205"/>
      <c r="B3" s="86" t="s">
        <v>253</v>
      </c>
      <c r="C3" s="25"/>
      <c r="D3" s="26"/>
      <c r="E3" s="26"/>
      <c r="F3" s="26"/>
      <c r="G3" s="26"/>
      <c r="H3" s="26"/>
      <c r="I3" s="26"/>
      <c r="J3" s="26"/>
      <c r="K3" s="26"/>
      <c r="L3" s="26"/>
      <c r="M3" s="26"/>
      <c r="N3" s="26"/>
      <c r="O3" s="26"/>
      <c r="P3" s="26"/>
      <c r="Q3" s="26"/>
      <c r="R3" s="27"/>
      <c r="S3" s="205"/>
    </row>
    <row r="4" spans="1:24" ht="6" customHeight="1">
      <c r="A4" s="205"/>
      <c r="B4" s="86"/>
      <c r="C4" s="25"/>
      <c r="D4" s="26"/>
      <c r="E4" s="26"/>
      <c r="F4" s="26"/>
      <c r="G4" s="26"/>
      <c r="H4" s="26"/>
      <c r="I4" s="26"/>
      <c r="J4" s="26"/>
      <c r="K4" s="26"/>
      <c r="L4" s="26"/>
      <c r="M4" s="26"/>
      <c r="N4" s="26"/>
      <c r="O4" s="26"/>
      <c r="P4" s="26"/>
      <c r="Q4" s="26"/>
      <c r="R4" s="27"/>
      <c r="S4" s="205"/>
    </row>
    <row r="5" spans="1:24" s="31" customFormat="1" ht="75.75" customHeight="1">
      <c r="A5" s="209"/>
      <c r="B5" s="251" t="s">
        <v>142</v>
      </c>
      <c r="C5" s="252"/>
      <c r="D5" s="253" t="s">
        <v>36</v>
      </c>
      <c r="E5" s="253"/>
      <c r="F5" s="253" t="s">
        <v>90</v>
      </c>
      <c r="G5" s="253"/>
      <c r="H5" s="227" t="s">
        <v>147</v>
      </c>
      <c r="I5" s="253"/>
      <c r="J5" s="253" t="s">
        <v>12</v>
      </c>
      <c r="K5" s="253"/>
      <c r="L5" s="253" t="s">
        <v>77</v>
      </c>
      <c r="M5" s="253"/>
      <c r="N5" s="253" t="s">
        <v>107</v>
      </c>
      <c r="O5" s="253"/>
      <c r="P5" s="253" t="s">
        <v>84</v>
      </c>
      <c r="Q5" s="253"/>
      <c r="R5" s="228" t="s">
        <v>105</v>
      </c>
      <c r="S5" s="209"/>
      <c r="T5" s="204"/>
      <c r="U5" s="204"/>
      <c r="V5" s="204"/>
      <c r="W5" s="204"/>
      <c r="X5" s="204"/>
    </row>
    <row r="6" spans="1:24" s="31" customFormat="1" ht="6" customHeight="1">
      <c r="A6" s="209"/>
      <c r="B6" s="450"/>
      <c r="C6" s="451"/>
      <c r="D6" s="452"/>
      <c r="E6" s="452"/>
      <c r="F6" s="452"/>
      <c r="G6" s="452"/>
      <c r="H6" s="453"/>
      <c r="I6" s="452"/>
      <c r="J6" s="452"/>
      <c r="K6" s="452"/>
      <c r="L6" s="452"/>
      <c r="M6" s="452"/>
      <c r="N6" s="452"/>
      <c r="O6" s="452"/>
      <c r="P6" s="452"/>
      <c r="Q6" s="452"/>
      <c r="R6" s="454"/>
      <c r="S6" s="209"/>
      <c r="T6" s="204"/>
      <c r="U6" s="204"/>
      <c r="V6" s="204"/>
      <c r="W6" s="204"/>
      <c r="X6" s="204"/>
    </row>
    <row r="7" spans="1:24" ht="15.75">
      <c r="A7" s="147"/>
      <c r="B7" s="230" t="s">
        <v>146</v>
      </c>
      <c r="C7" s="235"/>
      <c r="D7" s="232">
        <v>336</v>
      </c>
      <c r="E7" s="232"/>
      <c r="F7" s="232">
        <v>2303</v>
      </c>
      <c r="G7" s="232"/>
      <c r="H7" s="232">
        <v>16283</v>
      </c>
      <c r="I7" s="232"/>
      <c r="J7" s="232">
        <v>11464</v>
      </c>
      <c r="K7" s="232"/>
      <c r="L7" s="232">
        <v>312</v>
      </c>
      <c r="M7" s="232"/>
      <c r="N7" s="232">
        <v>108</v>
      </c>
      <c r="O7" s="232"/>
      <c r="P7" s="233">
        <v>196</v>
      </c>
      <c r="Q7" s="233"/>
      <c r="R7" s="246">
        <v>31002</v>
      </c>
      <c r="S7" s="147"/>
      <c r="T7" s="160"/>
      <c r="U7" s="160"/>
      <c r="V7" s="160"/>
      <c r="W7" s="160"/>
      <c r="X7" s="160"/>
    </row>
    <row r="8" spans="1:24" ht="15.75">
      <c r="A8" s="147"/>
      <c r="B8" s="230" t="s">
        <v>170</v>
      </c>
      <c r="C8" s="235"/>
      <c r="D8" s="236">
        <v>339</v>
      </c>
      <c r="E8" s="236"/>
      <c r="F8" s="236">
        <v>2921</v>
      </c>
      <c r="G8" s="236"/>
      <c r="H8" s="236">
        <v>19547</v>
      </c>
      <c r="I8" s="236"/>
      <c r="J8" s="236">
        <v>14307</v>
      </c>
      <c r="K8" s="236"/>
      <c r="L8" s="236">
        <v>403</v>
      </c>
      <c r="M8" s="236"/>
      <c r="N8" s="236">
        <v>171</v>
      </c>
      <c r="O8" s="236"/>
      <c r="P8" s="237">
        <v>201</v>
      </c>
      <c r="Q8" s="237"/>
      <c r="R8" s="247">
        <v>37889</v>
      </c>
      <c r="S8" s="147"/>
      <c r="T8" s="160"/>
      <c r="U8" s="160"/>
      <c r="V8" s="160"/>
      <c r="W8" s="160"/>
      <c r="X8" s="160"/>
    </row>
    <row r="9" spans="1:24" ht="15.75">
      <c r="A9" s="147"/>
      <c r="B9" s="230" t="s">
        <v>218</v>
      </c>
      <c r="C9" s="235"/>
      <c r="D9" s="236">
        <v>361</v>
      </c>
      <c r="E9" s="236"/>
      <c r="F9" s="236">
        <v>3407</v>
      </c>
      <c r="G9" s="236"/>
      <c r="H9" s="236">
        <v>21867</v>
      </c>
      <c r="I9" s="236"/>
      <c r="J9" s="236">
        <v>19128</v>
      </c>
      <c r="K9" s="236"/>
      <c r="L9" s="236">
        <v>439</v>
      </c>
      <c r="M9" s="236"/>
      <c r="N9" s="236">
        <v>160</v>
      </c>
      <c r="O9" s="236"/>
      <c r="P9" s="237">
        <v>264</v>
      </c>
      <c r="Q9" s="237"/>
      <c r="R9" s="247">
        <v>45626</v>
      </c>
      <c r="S9" s="147"/>
    </row>
    <row r="10" spans="1:24" ht="15.75">
      <c r="A10" s="147"/>
      <c r="B10" s="238" t="s">
        <v>231</v>
      </c>
      <c r="C10" s="235"/>
      <c r="D10" s="236">
        <v>409</v>
      </c>
      <c r="E10" s="236"/>
      <c r="F10" s="236">
        <v>3938</v>
      </c>
      <c r="G10" s="236"/>
      <c r="H10" s="236">
        <v>22847</v>
      </c>
      <c r="I10" s="236"/>
      <c r="J10" s="236">
        <v>21145</v>
      </c>
      <c r="K10" s="236"/>
      <c r="L10" s="236">
        <v>524</v>
      </c>
      <c r="M10" s="236"/>
      <c r="N10" s="236">
        <v>158</v>
      </c>
      <c r="O10" s="236"/>
      <c r="P10" s="237">
        <v>250</v>
      </c>
      <c r="Q10" s="237"/>
      <c r="R10" s="247">
        <v>49271</v>
      </c>
      <c r="S10" s="147"/>
    </row>
    <row r="11" spans="1:24" ht="15.75">
      <c r="A11" s="147"/>
      <c r="B11" s="238" t="s">
        <v>241</v>
      </c>
      <c r="C11" s="235"/>
      <c r="D11" s="236">
        <v>463</v>
      </c>
      <c r="E11" s="236"/>
      <c r="F11" s="236">
        <v>4730</v>
      </c>
      <c r="G11" s="236"/>
      <c r="H11" s="236">
        <v>22898</v>
      </c>
      <c r="I11" s="236"/>
      <c r="J11" s="236">
        <v>22623</v>
      </c>
      <c r="K11" s="236"/>
      <c r="L11" s="236">
        <v>643</v>
      </c>
      <c r="M11" s="236"/>
      <c r="N11" s="236">
        <v>278</v>
      </c>
      <c r="O11" s="236"/>
      <c r="P11" s="237">
        <v>258</v>
      </c>
      <c r="Q11" s="237"/>
      <c r="R11" s="247">
        <v>51893</v>
      </c>
      <c r="S11" s="147"/>
    </row>
    <row r="12" spans="1:24" ht="15.75">
      <c r="A12" s="147"/>
      <c r="B12" s="238" t="s">
        <v>251</v>
      </c>
      <c r="C12" s="235"/>
      <c r="D12" s="236">
        <v>460</v>
      </c>
      <c r="E12" s="236"/>
      <c r="F12" s="236">
        <v>4761</v>
      </c>
      <c r="G12" s="236"/>
      <c r="H12" s="236">
        <v>20627</v>
      </c>
      <c r="I12" s="236"/>
      <c r="J12" s="236">
        <v>14788</v>
      </c>
      <c r="K12" s="236"/>
      <c r="L12" s="236">
        <v>542</v>
      </c>
      <c r="M12" s="236"/>
      <c r="N12" s="236">
        <v>206</v>
      </c>
      <c r="O12" s="236"/>
      <c r="P12" s="237">
        <v>225</v>
      </c>
      <c r="Q12" s="237"/>
      <c r="R12" s="247">
        <v>41609</v>
      </c>
      <c r="S12" s="147"/>
    </row>
    <row r="13" spans="1:24" ht="15.75">
      <c r="A13" s="147"/>
      <c r="B13" s="238" t="s">
        <v>310</v>
      </c>
      <c r="C13" s="235"/>
      <c r="D13" s="236">
        <v>418</v>
      </c>
      <c r="E13" s="236"/>
      <c r="F13" s="236">
        <v>5525</v>
      </c>
      <c r="G13" s="236"/>
      <c r="H13" s="236">
        <v>22646</v>
      </c>
      <c r="I13" s="236"/>
      <c r="J13" s="236">
        <v>15570</v>
      </c>
      <c r="K13" s="236"/>
      <c r="L13" s="236">
        <v>681</v>
      </c>
      <c r="M13" s="236"/>
      <c r="N13" s="236">
        <v>290</v>
      </c>
      <c r="O13" s="236"/>
      <c r="P13" s="237">
        <v>261</v>
      </c>
      <c r="Q13" s="237"/>
      <c r="R13" s="247">
        <v>45391</v>
      </c>
      <c r="S13" s="147"/>
    </row>
    <row r="14" spans="1:24" s="33" customFormat="1" ht="28.5" customHeight="1">
      <c r="A14" s="215"/>
      <c r="B14" s="250" t="s">
        <v>155</v>
      </c>
      <c r="C14" s="234"/>
      <c r="D14" s="239"/>
      <c r="E14" s="239"/>
      <c r="F14" s="239"/>
      <c r="G14" s="239"/>
      <c r="H14" s="239"/>
      <c r="I14" s="239"/>
      <c r="J14" s="239"/>
      <c r="K14" s="239"/>
      <c r="L14" s="239"/>
      <c r="M14" s="239"/>
      <c r="N14" s="239"/>
      <c r="O14" s="239"/>
      <c r="P14" s="240"/>
      <c r="Q14" s="240"/>
      <c r="R14" s="248"/>
      <c r="S14" s="215"/>
    </row>
    <row r="15" spans="1:24" ht="28.5" customHeight="1">
      <c r="A15" s="147"/>
      <c r="B15" s="241" t="s">
        <v>311</v>
      </c>
      <c r="C15" s="242"/>
      <c r="D15" s="243">
        <v>-9.1304347826086985E-2</v>
      </c>
      <c r="E15" s="243" t="e">
        <v>#DIV/0!</v>
      </c>
      <c r="F15" s="243">
        <v>0.16047048939298469</v>
      </c>
      <c r="G15" s="243" t="e">
        <v>#DIV/0!</v>
      </c>
      <c r="H15" s="243">
        <v>9.7881417559509298E-2</v>
      </c>
      <c r="I15" s="243" t="e">
        <v>#DIV/0!</v>
      </c>
      <c r="J15" s="243">
        <v>5.2880714092507386E-2</v>
      </c>
      <c r="K15" s="243" t="e">
        <v>#DIV/0!</v>
      </c>
      <c r="L15" s="243">
        <v>0.25645756457564572</v>
      </c>
      <c r="M15" s="243" t="e">
        <v>#DIV/0!</v>
      </c>
      <c r="N15" s="243">
        <v>0.40776699029126218</v>
      </c>
      <c r="O15" s="243" t="e">
        <v>#DIV/0!</v>
      </c>
      <c r="P15" s="243">
        <v>0.15999999999999992</v>
      </c>
      <c r="Q15" s="243" t="e">
        <v>#DIV/0!</v>
      </c>
      <c r="R15" s="249">
        <v>9.0893797015068944E-2</v>
      </c>
      <c r="S15" s="147"/>
    </row>
    <row r="16" spans="1:24" ht="28.5" customHeight="1">
      <c r="A16" s="147"/>
      <c r="B16" s="244" t="s">
        <v>312</v>
      </c>
      <c r="C16" s="245"/>
      <c r="D16" s="243">
        <v>0.92626728110599088</v>
      </c>
      <c r="E16" s="243"/>
      <c r="F16" s="243">
        <v>2.9045936395759719</v>
      </c>
      <c r="G16" s="243"/>
      <c r="H16" s="243">
        <v>0.54717496754799488</v>
      </c>
      <c r="I16" s="243"/>
      <c r="J16" s="243">
        <v>-9.0962167211583345E-2</v>
      </c>
      <c r="K16" s="243"/>
      <c r="L16" s="243">
        <v>1.8374999999999999</v>
      </c>
      <c r="M16" s="243" t="e">
        <v>#DIV/0!</v>
      </c>
      <c r="N16" s="243">
        <v>2.4117647058823528</v>
      </c>
      <c r="O16" s="243" t="e">
        <v>#DIV/0!</v>
      </c>
      <c r="P16" s="243">
        <v>0.18636363636363629</v>
      </c>
      <c r="Q16" s="243" t="e">
        <v>#DIV/0!</v>
      </c>
      <c r="R16" s="249">
        <v>0.33731070649932199</v>
      </c>
      <c r="S16" s="147"/>
    </row>
    <row r="17" spans="1:21" ht="6" customHeight="1">
      <c r="A17" s="147"/>
      <c r="B17" s="212"/>
      <c r="C17" s="210"/>
      <c r="D17" s="213"/>
      <c r="E17" s="213"/>
      <c r="F17" s="213"/>
      <c r="G17" s="213"/>
      <c r="H17" s="213"/>
      <c r="I17" s="213"/>
      <c r="J17" s="213"/>
      <c r="K17" s="213"/>
      <c r="L17" s="213"/>
      <c r="M17" s="213"/>
      <c r="N17" s="213"/>
      <c r="O17" s="213"/>
      <c r="P17" s="214"/>
      <c r="Q17" s="214"/>
      <c r="R17" s="211"/>
      <c r="S17" s="147"/>
    </row>
    <row r="18" spans="1:21" ht="3.75" customHeight="1">
      <c r="A18" s="147"/>
      <c r="B18" s="216"/>
      <c r="C18" s="217"/>
      <c r="D18" s="218"/>
      <c r="E18" s="218"/>
      <c r="F18" s="218"/>
      <c r="G18" s="218"/>
      <c r="H18" s="218"/>
      <c r="I18" s="218"/>
      <c r="J18" s="218"/>
      <c r="K18" s="218"/>
      <c r="L18" s="218"/>
      <c r="M18" s="218"/>
      <c r="N18" s="218"/>
      <c r="O18" s="218"/>
      <c r="P18" s="218"/>
      <c r="Q18" s="218"/>
      <c r="R18" s="219"/>
      <c r="S18" s="147"/>
    </row>
    <row r="19" spans="1:21" ht="16.5" customHeight="1">
      <c r="A19" s="205"/>
      <c r="B19" s="765" t="s">
        <v>106</v>
      </c>
      <c r="C19" s="765"/>
      <c r="D19" s="765"/>
      <c r="E19" s="765"/>
      <c r="F19" s="765"/>
      <c r="G19" s="765"/>
      <c r="H19" s="765"/>
      <c r="I19" s="765"/>
      <c r="J19" s="765"/>
      <c r="K19" s="765"/>
      <c r="L19" s="765"/>
      <c r="M19" s="765"/>
      <c r="N19" s="765"/>
      <c r="O19" s="765"/>
      <c r="P19" s="765"/>
      <c r="Q19" s="765"/>
      <c r="R19" s="765"/>
      <c r="S19" s="205"/>
    </row>
    <row r="20" spans="1:21" ht="6" customHeight="1">
      <c r="A20" s="147"/>
      <c r="B20" s="220"/>
      <c r="C20" s="221"/>
      <c r="D20" s="221"/>
      <c r="E20" s="221"/>
      <c r="F20" s="221"/>
      <c r="G20" s="221"/>
      <c r="H20" s="221"/>
      <c r="I20" s="221"/>
      <c r="J20" s="221"/>
      <c r="K20" s="221"/>
      <c r="L20" s="221"/>
      <c r="M20" s="221"/>
      <c r="N20" s="221"/>
      <c r="O20" s="221"/>
      <c r="P20" s="221"/>
      <c r="Q20" s="221"/>
      <c r="R20" s="221"/>
      <c r="S20" s="147"/>
    </row>
    <row r="21" spans="1:21" ht="57">
      <c r="A21" s="147"/>
      <c r="B21" s="251" t="s">
        <v>142</v>
      </c>
      <c r="C21" s="252"/>
      <c r="D21" s="253" t="s">
        <v>36</v>
      </c>
      <c r="E21" s="253"/>
      <c r="F21" s="253" t="s">
        <v>90</v>
      </c>
      <c r="G21" s="253"/>
      <c r="H21" s="227" t="s">
        <v>147</v>
      </c>
      <c r="I21" s="253"/>
      <c r="J21" s="253" t="s">
        <v>12</v>
      </c>
      <c r="K21" s="253"/>
      <c r="L21" s="253" t="s">
        <v>77</v>
      </c>
      <c r="M21" s="253"/>
      <c r="N21" s="253" t="s">
        <v>107</v>
      </c>
      <c r="O21" s="253"/>
      <c r="P21" s="253" t="s">
        <v>84</v>
      </c>
      <c r="Q21" s="253"/>
      <c r="R21" s="228"/>
      <c r="S21" s="147"/>
    </row>
    <row r="22" spans="1:21" ht="6" customHeight="1">
      <c r="A22" s="147"/>
      <c r="B22" s="254"/>
      <c r="C22" s="221"/>
      <c r="D22" s="221"/>
      <c r="E22" s="221"/>
      <c r="F22" s="221"/>
      <c r="G22" s="221"/>
      <c r="H22" s="221"/>
      <c r="I22" s="221"/>
      <c r="J22" s="221"/>
      <c r="K22" s="221"/>
      <c r="L22" s="221"/>
      <c r="M22" s="221"/>
      <c r="N22" s="221"/>
      <c r="O22" s="221"/>
      <c r="P22" s="221"/>
      <c r="Q22" s="221"/>
      <c r="R22" s="221"/>
      <c r="S22" s="147"/>
    </row>
    <row r="23" spans="1:21" s="34" customFormat="1" ht="14.25" customHeight="1">
      <c r="A23" s="147"/>
      <c r="B23" s="230" t="s">
        <v>146</v>
      </c>
      <c r="C23" s="235"/>
      <c r="D23" s="256">
        <v>1.083801045093865E-2</v>
      </c>
      <c r="E23" s="256">
        <v>0</v>
      </c>
      <c r="F23" s="256">
        <v>7.4285529965808658E-2</v>
      </c>
      <c r="G23" s="256">
        <v>0</v>
      </c>
      <c r="H23" s="256">
        <v>0.52522417908522034</v>
      </c>
      <c r="I23" s="256">
        <v>0</v>
      </c>
      <c r="J23" s="256">
        <v>0.36978259467131153</v>
      </c>
      <c r="K23" s="256">
        <v>0</v>
      </c>
      <c r="L23" s="256">
        <v>1.0063866847300174E-2</v>
      </c>
      <c r="M23" s="256">
        <v>0</v>
      </c>
      <c r="N23" s="256">
        <v>3.4836462163731373E-3</v>
      </c>
      <c r="O23" s="256">
        <v>0</v>
      </c>
      <c r="P23" s="256">
        <v>6.3221727630475453E-3</v>
      </c>
      <c r="Q23" s="256"/>
      <c r="R23" s="223"/>
      <c r="S23" s="147"/>
    </row>
    <row r="24" spans="1:21" s="34" customFormat="1" ht="14.25" customHeight="1">
      <c r="A24" s="147"/>
      <c r="B24" s="230" t="s">
        <v>170</v>
      </c>
      <c r="C24" s="235"/>
      <c r="D24" s="256">
        <v>8.9471878381588328E-3</v>
      </c>
      <c r="E24" s="256">
        <v>0</v>
      </c>
      <c r="F24" s="256">
        <v>7.7093615561244694E-2</v>
      </c>
      <c r="G24" s="256">
        <v>0</v>
      </c>
      <c r="H24" s="256">
        <v>0.51590171289820264</v>
      </c>
      <c r="I24" s="256">
        <v>0</v>
      </c>
      <c r="J24" s="256">
        <v>0.37760299823167676</v>
      </c>
      <c r="K24" s="256">
        <v>0</v>
      </c>
      <c r="L24" s="256">
        <v>1.0636332444772889E-2</v>
      </c>
      <c r="M24" s="256">
        <v>0</v>
      </c>
      <c r="N24" s="256">
        <v>4.5131832457969328E-3</v>
      </c>
      <c r="O24" s="256">
        <v>0</v>
      </c>
      <c r="P24" s="256">
        <v>5.304969780147272E-3</v>
      </c>
      <c r="Q24" s="256"/>
      <c r="R24" s="223"/>
      <c r="S24" s="147"/>
    </row>
    <row r="25" spans="1:21" ht="14.25" customHeight="1">
      <c r="A25" s="147"/>
      <c r="B25" s="238" t="s">
        <v>218</v>
      </c>
      <c r="C25" s="235"/>
      <c r="D25" s="243">
        <v>7.9121553500197256E-3</v>
      </c>
      <c r="E25" s="243">
        <v>0</v>
      </c>
      <c r="F25" s="243">
        <v>7.4672335948801127E-2</v>
      </c>
      <c r="G25" s="243">
        <v>0</v>
      </c>
      <c r="H25" s="243">
        <v>0.47926620786393725</v>
      </c>
      <c r="I25" s="243">
        <v>0</v>
      </c>
      <c r="J25" s="243">
        <v>0.41923464691184853</v>
      </c>
      <c r="K25" s="243">
        <v>0</v>
      </c>
      <c r="L25" s="243">
        <v>9.6217069214921316E-3</v>
      </c>
      <c r="M25" s="243">
        <v>0</v>
      </c>
      <c r="N25" s="243">
        <v>3.5067724543023713E-3</v>
      </c>
      <c r="O25" s="243">
        <v>0</v>
      </c>
      <c r="P25" s="243">
        <v>5.7861745495989131E-3</v>
      </c>
      <c r="Q25" s="256"/>
      <c r="R25" s="224"/>
      <c r="S25" s="147"/>
    </row>
    <row r="26" spans="1:21" ht="14.25" customHeight="1">
      <c r="A26" s="147"/>
      <c r="B26" s="238" t="s">
        <v>231</v>
      </c>
      <c r="C26" s="235"/>
      <c r="D26" s="243">
        <v>8.3010290028617244E-3</v>
      </c>
      <c r="E26" s="243">
        <v>0</v>
      </c>
      <c r="F26" s="243">
        <v>7.9925311034888674E-2</v>
      </c>
      <c r="G26" s="243">
        <v>0</v>
      </c>
      <c r="H26" s="243">
        <v>0.46370075703760832</v>
      </c>
      <c r="I26" s="243">
        <v>0</v>
      </c>
      <c r="J26" s="243">
        <v>0.42915711067362139</v>
      </c>
      <c r="K26" s="243">
        <v>0</v>
      </c>
      <c r="L26" s="243">
        <v>1.063505916259057E-2</v>
      </c>
      <c r="M26" s="243">
        <v>0</v>
      </c>
      <c r="N26" s="243">
        <v>3.2067544803231112E-3</v>
      </c>
      <c r="O26" s="243">
        <v>0</v>
      </c>
      <c r="P26" s="243">
        <v>5.0739786081061885E-3</v>
      </c>
      <c r="Q26" s="256">
        <v>0</v>
      </c>
      <c r="R26" s="218"/>
      <c r="S26" s="147"/>
    </row>
    <row r="27" spans="1:21" ht="14.25" customHeight="1">
      <c r="A27" s="147"/>
      <c r="B27" s="238" t="s">
        <v>241</v>
      </c>
      <c r="C27" s="235"/>
      <c r="D27" s="243">
        <v>8.9222053070741724E-3</v>
      </c>
      <c r="E27" s="243">
        <v>0</v>
      </c>
      <c r="F27" s="243">
        <v>9.1149095253695106E-2</v>
      </c>
      <c r="G27" s="243">
        <v>0</v>
      </c>
      <c r="H27" s="243">
        <v>0.44125411905266604</v>
      </c>
      <c r="I27" s="243">
        <v>0</v>
      </c>
      <c r="J27" s="243">
        <v>0.43595475304954423</v>
      </c>
      <c r="K27" s="243">
        <v>0</v>
      </c>
      <c r="L27" s="243">
        <v>1.2390881236390264E-2</v>
      </c>
      <c r="M27" s="243">
        <v>0</v>
      </c>
      <c r="N27" s="243">
        <v>5.3571772686104102E-3</v>
      </c>
      <c r="O27" s="243">
        <v>0</v>
      </c>
      <c r="P27" s="243">
        <v>4.9717688320197332E-3</v>
      </c>
      <c r="Q27" s="256"/>
      <c r="R27" s="218"/>
      <c r="S27" s="147"/>
    </row>
    <row r="28" spans="1:21" ht="14.25" customHeight="1">
      <c r="A28" s="147"/>
      <c r="B28" s="238" t="s">
        <v>251</v>
      </c>
      <c r="C28" s="235"/>
      <c r="D28" s="243">
        <v>1.1055300535941743E-2</v>
      </c>
      <c r="E28" s="243">
        <v>0</v>
      </c>
      <c r="F28" s="243">
        <v>0.11442236054699705</v>
      </c>
      <c r="G28" s="243">
        <v>0</v>
      </c>
      <c r="H28" s="243">
        <v>0.49573409598884854</v>
      </c>
      <c r="I28" s="243">
        <v>0</v>
      </c>
      <c r="J28" s="243">
        <v>0.3554038789684924</v>
      </c>
      <c r="K28" s="243">
        <v>0</v>
      </c>
      <c r="L28" s="243">
        <v>1.3026028022783532E-2</v>
      </c>
      <c r="M28" s="243">
        <v>0</v>
      </c>
      <c r="N28" s="243">
        <v>4.9508519791391283E-3</v>
      </c>
      <c r="O28" s="243">
        <v>0</v>
      </c>
      <c r="P28" s="243">
        <v>5.4074839577975915E-3</v>
      </c>
      <c r="Q28" s="256"/>
      <c r="R28" s="218"/>
      <c r="S28" s="147"/>
    </row>
    <row r="29" spans="1:21" ht="14.25" customHeight="1">
      <c r="A29" s="147"/>
      <c r="B29" s="448" t="s">
        <v>310</v>
      </c>
      <c r="C29" s="235"/>
      <c r="D29" s="243">
        <v>9.2088740058601931E-3</v>
      </c>
      <c r="E29" s="243">
        <v>0</v>
      </c>
      <c r="F29" s="243">
        <v>0.12172016479037695</v>
      </c>
      <c r="G29" s="243">
        <v>0</v>
      </c>
      <c r="H29" s="243">
        <v>0.49890947544667447</v>
      </c>
      <c r="I29" s="243">
        <v>0</v>
      </c>
      <c r="J29" s="243">
        <v>0.34301954131876361</v>
      </c>
      <c r="K29" s="243">
        <v>0</v>
      </c>
      <c r="L29" s="243">
        <v>1.5002974157872707E-2</v>
      </c>
      <c r="M29" s="243">
        <v>0</v>
      </c>
      <c r="N29" s="243">
        <v>6.3889317265537222E-3</v>
      </c>
      <c r="O29" s="243">
        <v>0</v>
      </c>
      <c r="P29" s="243">
        <v>5.7500385538983498E-3</v>
      </c>
      <c r="Q29" s="256"/>
      <c r="R29" s="218"/>
      <c r="S29" s="147"/>
    </row>
    <row r="30" spans="1:21" ht="6" customHeight="1">
      <c r="A30" s="147"/>
      <c r="B30" s="260"/>
      <c r="C30" s="261"/>
      <c r="D30" s="262"/>
      <c r="E30" s="262"/>
      <c r="F30" s="262"/>
      <c r="G30" s="262"/>
      <c r="H30" s="262"/>
      <c r="I30" s="262"/>
      <c r="J30" s="262"/>
      <c r="K30" s="262"/>
      <c r="L30" s="262"/>
      <c r="M30" s="262"/>
      <c r="N30" s="262"/>
      <c r="O30" s="262"/>
      <c r="P30" s="262"/>
      <c r="Q30" s="150"/>
      <c r="R30" s="263"/>
      <c r="S30" s="147"/>
    </row>
    <row r="31" spans="1:21" s="160" customFormat="1" ht="6" customHeight="1">
      <c r="A31" s="147"/>
      <c r="B31" s="225"/>
      <c r="C31" s="226"/>
      <c r="D31" s="222"/>
      <c r="E31" s="222"/>
      <c r="F31" s="222"/>
      <c r="G31" s="222"/>
      <c r="H31" s="222"/>
      <c r="I31" s="222"/>
      <c r="J31" s="222"/>
      <c r="K31" s="222"/>
      <c r="L31" s="222"/>
      <c r="M31" s="222"/>
      <c r="N31" s="222"/>
      <c r="O31" s="222"/>
      <c r="P31" s="222"/>
      <c r="Q31" s="147"/>
      <c r="R31" s="91"/>
      <c r="S31" s="147"/>
    </row>
    <row r="32" spans="1:21" s="33" customFormat="1" ht="16.5" customHeight="1">
      <c r="A32" s="215"/>
      <c r="B32" s="257" t="s">
        <v>219</v>
      </c>
      <c r="C32" s="258"/>
      <c r="D32" s="215"/>
      <c r="E32" s="215"/>
      <c r="F32" s="215"/>
      <c r="G32" s="215"/>
      <c r="H32" s="215"/>
      <c r="I32" s="215"/>
      <c r="J32" s="215"/>
      <c r="K32" s="215"/>
      <c r="L32" s="215"/>
      <c r="M32" s="215"/>
      <c r="N32" s="215"/>
      <c r="O32" s="215"/>
      <c r="P32" s="215"/>
      <c r="Q32" s="255"/>
      <c r="R32" s="259"/>
      <c r="S32" s="215"/>
      <c r="T32" s="126"/>
      <c r="U32" s="126"/>
    </row>
    <row r="33" spans="1:21" ht="27" customHeight="1">
      <c r="A33" s="147"/>
      <c r="B33" s="766" t="s">
        <v>229</v>
      </c>
      <c r="C33" s="766"/>
      <c r="D33" s="766"/>
      <c r="E33" s="766"/>
      <c r="F33" s="766"/>
      <c r="G33" s="766"/>
      <c r="H33" s="766"/>
      <c r="I33" s="766"/>
      <c r="J33" s="766"/>
      <c r="K33" s="766"/>
      <c r="L33" s="766"/>
      <c r="M33" s="766"/>
      <c r="N33" s="766"/>
      <c r="O33" s="766"/>
      <c r="P33" s="766"/>
      <c r="Q33" s="766"/>
      <c r="R33" s="766"/>
      <c r="S33" s="147"/>
      <c r="T33" s="160"/>
      <c r="U33" s="160"/>
    </row>
    <row r="34" spans="1:21" ht="99.95" customHeight="1">
      <c r="A34" s="147"/>
      <c r="B34" s="766" t="s">
        <v>230</v>
      </c>
      <c r="C34" s="766"/>
      <c r="D34" s="766"/>
      <c r="E34" s="766"/>
      <c r="F34" s="766"/>
      <c r="G34" s="766"/>
      <c r="H34" s="766"/>
      <c r="I34" s="766"/>
      <c r="J34" s="766"/>
      <c r="K34" s="766"/>
      <c r="L34" s="766"/>
      <c r="M34" s="766"/>
      <c r="N34" s="766"/>
      <c r="O34" s="766"/>
      <c r="P34" s="766"/>
      <c r="Q34" s="766"/>
      <c r="R34" s="766"/>
      <c r="S34" s="147"/>
      <c r="T34" s="160"/>
      <c r="U34" s="160"/>
    </row>
    <row r="35" spans="1:21" ht="6" customHeight="1">
      <c r="A35" s="147"/>
      <c r="B35" s="360"/>
      <c r="C35" s="360"/>
      <c r="D35" s="360"/>
      <c r="E35" s="360"/>
      <c r="F35" s="360"/>
      <c r="G35" s="360"/>
      <c r="H35" s="360"/>
      <c r="I35" s="360"/>
      <c r="J35" s="360"/>
      <c r="K35" s="360"/>
      <c r="L35" s="360"/>
      <c r="M35" s="360"/>
      <c r="N35" s="360"/>
      <c r="O35" s="360"/>
      <c r="P35" s="360"/>
      <c r="Q35" s="360"/>
      <c r="R35" s="360"/>
      <c r="S35" s="147"/>
      <c r="T35" s="160"/>
      <c r="U35" s="160"/>
    </row>
    <row r="36" spans="1:21" ht="14.25" customHeight="1">
      <c r="A36" s="147"/>
      <c r="B36" s="264" t="s">
        <v>244</v>
      </c>
      <c r="C36" s="264"/>
      <c r="D36" s="264"/>
      <c r="E36" s="264"/>
      <c r="F36" s="264"/>
      <c r="G36" s="264"/>
      <c r="H36" s="264"/>
      <c r="I36" s="264"/>
      <c r="J36" s="264"/>
      <c r="K36" s="264"/>
      <c r="L36" s="264"/>
      <c r="M36" s="264"/>
      <c r="N36" s="264"/>
      <c r="O36" s="264"/>
      <c r="P36" s="264"/>
      <c r="Q36" s="264"/>
      <c r="R36" s="264"/>
      <c r="S36" s="147"/>
      <c r="T36" s="160"/>
      <c r="U36" s="160"/>
    </row>
    <row r="37" spans="1:21">
      <c r="A37" s="265"/>
      <c r="B37" s="408" t="s">
        <v>252</v>
      </c>
      <c r="C37" s="266"/>
      <c r="D37" s="267"/>
      <c r="E37" s="267"/>
      <c r="F37" s="267"/>
      <c r="G37" s="267"/>
      <c r="H37" s="267"/>
      <c r="I37" s="267"/>
      <c r="J37" s="267"/>
      <c r="K37" s="267"/>
      <c r="L37" s="267"/>
      <c r="M37" s="267"/>
      <c r="N37" s="267"/>
      <c r="O37" s="267"/>
      <c r="P37" s="267"/>
      <c r="Q37" s="265"/>
      <c r="R37" s="268"/>
      <c r="S37" s="147"/>
    </row>
    <row r="38" spans="1:21" ht="6" customHeight="1">
      <c r="A38" s="147"/>
      <c r="B38" s="409"/>
      <c r="C38" s="258"/>
      <c r="D38" s="147"/>
      <c r="E38" s="147"/>
      <c r="F38" s="147"/>
      <c r="G38" s="147"/>
      <c r="H38" s="147"/>
      <c r="I38" s="147"/>
      <c r="J38" s="147"/>
      <c r="K38" s="147"/>
      <c r="L38" s="147"/>
      <c r="M38" s="147"/>
      <c r="N38" s="147"/>
      <c r="O38" s="147"/>
      <c r="P38" s="147"/>
      <c r="Q38" s="147"/>
      <c r="R38" s="91"/>
      <c r="S38" s="147"/>
    </row>
    <row r="39" spans="1:21">
      <c r="B39" s="410"/>
    </row>
    <row r="40" spans="1:21">
      <c r="B40" s="33"/>
    </row>
    <row r="41" spans="1:21">
      <c r="B41" s="33"/>
    </row>
    <row r="42" spans="1:21">
      <c r="B42" s="33"/>
    </row>
    <row r="43" spans="1:21">
      <c r="B43" s="33"/>
    </row>
    <row r="44" spans="1:21">
      <c r="B44" s="33"/>
    </row>
    <row r="45" spans="1:21">
      <c r="B45" s="33"/>
    </row>
    <row r="46" spans="1:21">
      <c r="B46" s="33"/>
    </row>
    <row r="47" spans="1:21">
      <c r="B47" s="33"/>
    </row>
    <row r="48" spans="1:21">
      <c r="B48" s="33"/>
    </row>
    <row r="49" spans="2:2">
      <c r="B49" s="33"/>
    </row>
    <row r="50" spans="2:2">
      <c r="B50" s="33"/>
    </row>
  </sheetData>
  <mergeCells count="3">
    <mergeCell ref="B19:R19"/>
    <mergeCell ref="B33:R33"/>
    <mergeCell ref="B34:R34"/>
  </mergeCells>
  <hyperlinks>
    <hyperlink ref="B37" r:id="rId1" xr:uid="{B8D4C494-86D5-41EC-9D4F-2733D4FF54F8}"/>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64"/>
  <sheetViews>
    <sheetView showGridLines="0" zoomScale="80" zoomScaleNormal="80" workbookViewId="0">
      <selection activeCell="U10" sqref="U10"/>
    </sheetView>
  </sheetViews>
  <sheetFormatPr defaultColWidth="9" defaultRowHeight="14.25"/>
  <cols>
    <col min="1" max="1" width="1.42578125" style="28" customWidth="1"/>
    <col min="2" max="2" width="8.5703125" style="35" customWidth="1"/>
    <col min="3" max="3" width="1.5703125" style="29" customWidth="1"/>
    <col min="4" max="4" width="10.28515625" style="28" customWidth="1"/>
    <col min="5" max="5" width="1.5703125" style="28" customWidth="1"/>
    <col min="6" max="6" width="7.7109375" style="28" customWidth="1"/>
    <col min="7" max="7" width="1.5703125" style="28" customWidth="1"/>
    <col min="8" max="8" width="13.5703125" style="28" customWidth="1"/>
    <col min="9" max="9" width="1.5703125" style="28" customWidth="1"/>
    <col min="10" max="10" width="10.28515625" style="28" customWidth="1"/>
    <col min="11" max="11" width="1.5703125" style="28" customWidth="1"/>
    <col min="12" max="12" width="7.42578125" style="28" customWidth="1"/>
    <col min="13" max="13" width="1.5703125" style="28" customWidth="1"/>
    <col min="14" max="14" width="8.28515625" style="28" customWidth="1"/>
    <col min="15" max="15" width="1.5703125" style="28" customWidth="1"/>
    <col min="16" max="16" width="9.42578125" style="28" customWidth="1"/>
    <col min="17" max="17" width="1.5703125" style="28" customWidth="1"/>
    <col min="18" max="18" width="13.42578125" style="30" customWidth="1"/>
    <col min="19" max="19" width="1.42578125" style="28" customWidth="1"/>
    <col min="20" max="16384" width="9" style="28"/>
  </cols>
  <sheetData>
    <row r="1" spans="1:24" ht="6" customHeight="1">
      <c r="A1" s="205"/>
      <c r="B1" s="206"/>
      <c r="C1" s="207"/>
      <c r="D1" s="205"/>
      <c r="E1" s="205"/>
      <c r="F1" s="205"/>
      <c r="G1" s="205"/>
      <c r="H1" s="205"/>
      <c r="I1" s="205"/>
      <c r="J1" s="205"/>
      <c r="K1" s="205"/>
      <c r="L1" s="205"/>
      <c r="M1" s="205"/>
      <c r="N1" s="205"/>
      <c r="O1" s="205"/>
      <c r="P1" s="205"/>
      <c r="Q1" s="205"/>
      <c r="R1" s="208"/>
      <c r="S1" s="205"/>
    </row>
    <row r="2" spans="1:24" ht="19.5" customHeight="1">
      <c r="A2" s="205"/>
      <c r="B2" s="138" t="s">
        <v>320</v>
      </c>
      <c r="C2" s="25"/>
      <c r="D2" s="26"/>
      <c r="E2" s="26"/>
      <c r="F2" s="26"/>
      <c r="G2" s="26"/>
      <c r="H2" s="26"/>
      <c r="I2" s="26"/>
      <c r="J2" s="26"/>
      <c r="K2" s="26"/>
      <c r="L2" s="26"/>
      <c r="M2" s="26"/>
      <c r="N2" s="26"/>
      <c r="O2" s="26"/>
      <c r="P2" s="26"/>
      <c r="Q2" s="26"/>
      <c r="R2" s="27"/>
      <c r="S2" s="205"/>
    </row>
    <row r="3" spans="1:24" ht="18" customHeight="1">
      <c r="A3" s="205"/>
      <c r="B3" s="86" t="s">
        <v>254</v>
      </c>
      <c r="C3" s="25"/>
      <c r="D3" s="26"/>
      <c r="E3" s="26"/>
      <c r="F3" s="26"/>
      <c r="G3" s="26"/>
      <c r="H3" s="26"/>
      <c r="I3" s="26"/>
      <c r="J3" s="26"/>
      <c r="K3" s="26"/>
      <c r="L3" s="26"/>
      <c r="M3" s="26"/>
      <c r="N3" s="26"/>
      <c r="O3" s="26"/>
      <c r="P3" s="26"/>
      <c r="Q3" s="26"/>
      <c r="R3" s="27"/>
      <c r="S3" s="205"/>
    </row>
    <row r="4" spans="1:24" s="31" customFormat="1" ht="60" customHeight="1">
      <c r="A4" s="209"/>
      <c r="B4" s="269" t="s">
        <v>142</v>
      </c>
      <c r="C4" s="270"/>
      <c r="D4" s="271" t="s">
        <v>36</v>
      </c>
      <c r="E4" s="271"/>
      <c r="F4" s="271" t="s">
        <v>90</v>
      </c>
      <c r="G4" s="271"/>
      <c r="H4" s="227" t="s">
        <v>147</v>
      </c>
      <c r="I4" s="271"/>
      <c r="J4" s="271" t="s">
        <v>12</v>
      </c>
      <c r="K4" s="271"/>
      <c r="L4" s="271" t="s">
        <v>77</v>
      </c>
      <c r="M4" s="271"/>
      <c r="N4" s="271" t="s">
        <v>107</v>
      </c>
      <c r="O4" s="271"/>
      <c r="P4" s="271" t="s">
        <v>84</v>
      </c>
      <c r="Q4" s="271"/>
      <c r="R4" s="438" t="s">
        <v>105</v>
      </c>
      <c r="S4" s="209"/>
      <c r="T4" s="204"/>
      <c r="U4" s="204"/>
      <c r="V4" s="204"/>
      <c r="W4" s="204"/>
      <c r="X4" s="204"/>
    </row>
    <row r="5" spans="1:24" ht="12.75" hidden="1" customHeight="1">
      <c r="A5" s="147"/>
      <c r="B5" s="230" t="s">
        <v>93</v>
      </c>
      <c r="C5" s="234"/>
      <c r="D5" s="232">
        <v>275</v>
      </c>
      <c r="E5" s="232"/>
      <c r="F5" s="232">
        <v>1564</v>
      </c>
      <c r="G5" s="232"/>
      <c r="H5" s="232">
        <v>17193</v>
      </c>
      <c r="I5" s="232"/>
      <c r="J5" s="232">
        <v>16695</v>
      </c>
      <c r="K5" s="232"/>
      <c r="L5" s="232">
        <v>231</v>
      </c>
      <c r="M5" s="232"/>
      <c r="N5" s="232">
        <v>134</v>
      </c>
      <c r="O5" s="232"/>
      <c r="P5" s="232">
        <v>255</v>
      </c>
      <c r="Q5" s="232"/>
      <c r="R5" s="232">
        <v>36347</v>
      </c>
      <c r="S5" s="147"/>
      <c r="T5" s="160"/>
      <c r="U5" s="160"/>
      <c r="V5" s="160"/>
      <c r="W5" s="160"/>
      <c r="X5" s="160"/>
    </row>
    <row r="6" spans="1:24" ht="15" hidden="1" customHeight="1">
      <c r="A6" s="147"/>
      <c r="B6" s="230" t="s">
        <v>98</v>
      </c>
      <c r="C6" s="234"/>
      <c r="D6" s="232">
        <v>262</v>
      </c>
      <c r="E6" s="232"/>
      <c r="F6" s="232">
        <v>1520</v>
      </c>
      <c r="G6" s="232"/>
      <c r="H6" s="232">
        <v>15869</v>
      </c>
      <c r="I6" s="232"/>
      <c r="J6" s="232">
        <v>15590</v>
      </c>
      <c r="K6" s="232"/>
      <c r="L6" s="232">
        <v>229</v>
      </c>
      <c r="M6" s="232"/>
      <c r="N6" s="232">
        <v>94</v>
      </c>
      <c r="O6" s="232"/>
      <c r="P6" s="232">
        <v>210</v>
      </c>
      <c r="Q6" s="232"/>
      <c r="R6" s="232">
        <v>33774</v>
      </c>
      <c r="S6" s="147"/>
      <c r="T6" s="160"/>
      <c r="U6" s="160"/>
      <c r="V6" s="160"/>
      <c r="W6" s="160"/>
      <c r="X6" s="160"/>
    </row>
    <row r="7" spans="1:24" ht="18" customHeight="1">
      <c r="A7" s="147"/>
      <c r="B7" s="272" t="s">
        <v>178</v>
      </c>
      <c r="C7" s="273"/>
      <c r="D7" s="246"/>
      <c r="E7" s="232"/>
      <c r="F7" s="232"/>
      <c r="G7" s="232"/>
      <c r="H7" s="232"/>
      <c r="I7" s="232"/>
      <c r="J7" s="232"/>
      <c r="K7" s="232"/>
      <c r="L7" s="232"/>
      <c r="M7" s="232"/>
      <c r="N7" s="232"/>
      <c r="O7" s="232"/>
      <c r="P7" s="232"/>
      <c r="Q7" s="232"/>
      <c r="R7" s="232"/>
      <c r="S7" s="147"/>
      <c r="T7" s="160"/>
      <c r="U7" s="160"/>
      <c r="V7" s="160"/>
      <c r="W7" s="160"/>
      <c r="X7" s="160"/>
    </row>
    <row r="8" spans="1:24" ht="15.75">
      <c r="A8" s="147"/>
      <c r="B8" s="230" t="s">
        <v>104</v>
      </c>
      <c r="C8" s="231"/>
      <c r="D8" s="232">
        <v>240</v>
      </c>
      <c r="E8" s="232"/>
      <c r="F8" s="232">
        <v>1428</v>
      </c>
      <c r="G8" s="232"/>
      <c r="H8" s="232">
        <v>14634</v>
      </c>
      <c r="I8" s="232"/>
      <c r="J8" s="232">
        <v>17544</v>
      </c>
      <c r="K8" s="232"/>
      <c r="L8" s="232">
        <v>258</v>
      </c>
      <c r="M8" s="232"/>
      <c r="N8" s="232">
        <v>93</v>
      </c>
      <c r="O8" s="232"/>
      <c r="P8" s="233">
        <v>237</v>
      </c>
      <c r="Q8" s="233"/>
      <c r="R8" s="246">
        <v>34434</v>
      </c>
      <c r="S8" s="147"/>
      <c r="T8" s="160"/>
      <c r="U8" s="160"/>
      <c r="V8" s="160"/>
      <c r="W8" s="160"/>
      <c r="X8" s="160"/>
    </row>
    <row r="9" spans="1:24" ht="15.75">
      <c r="A9" s="147"/>
      <c r="B9" s="230" t="s">
        <v>132</v>
      </c>
      <c r="C9" s="231"/>
      <c r="D9" s="232">
        <v>246</v>
      </c>
      <c r="E9" s="232"/>
      <c r="F9" s="232">
        <v>1145</v>
      </c>
      <c r="G9" s="232"/>
      <c r="H9" s="232">
        <v>13180</v>
      </c>
      <c r="I9" s="232"/>
      <c r="J9" s="232">
        <v>17210</v>
      </c>
      <c r="K9" s="232"/>
      <c r="L9" s="232">
        <v>237</v>
      </c>
      <c r="M9" s="232"/>
      <c r="N9" s="232">
        <v>72</v>
      </c>
      <c r="O9" s="232"/>
      <c r="P9" s="233">
        <v>209</v>
      </c>
      <c r="Q9" s="233"/>
      <c r="R9" s="246">
        <v>32299</v>
      </c>
      <c r="S9" s="147"/>
      <c r="T9" s="160"/>
      <c r="U9" s="160"/>
      <c r="V9" s="160"/>
      <c r="W9" s="160"/>
      <c r="X9" s="160"/>
    </row>
    <row r="10" spans="1:24" ht="15.75">
      <c r="A10" s="147"/>
      <c r="B10" s="230" t="s">
        <v>143</v>
      </c>
      <c r="C10" s="231"/>
      <c r="D10" s="232">
        <v>198</v>
      </c>
      <c r="E10" s="232"/>
      <c r="F10" s="232">
        <v>1147</v>
      </c>
      <c r="G10" s="232"/>
      <c r="H10" s="232">
        <v>11741</v>
      </c>
      <c r="I10" s="232"/>
      <c r="J10" s="232">
        <v>13845</v>
      </c>
      <c r="K10" s="232"/>
      <c r="L10" s="232">
        <v>190</v>
      </c>
      <c r="M10" s="232"/>
      <c r="N10" s="232">
        <v>88</v>
      </c>
      <c r="O10" s="232"/>
      <c r="P10" s="233">
        <v>195</v>
      </c>
      <c r="Q10" s="233"/>
      <c r="R10" s="246">
        <v>27404</v>
      </c>
      <c r="S10" s="147"/>
      <c r="T10" s="160"/>
      <c r="U10" s="160"/>
      <c r="V10" s="160"/>
      <c r="W10" s="160"/>
      <c r="X10" s="160"/>
    </row>
    <row r="11" spans="1:24">
      <c r="A11" s="147"/>
      <c r="B11" s="230" t="s">
        <v>144</v>
      </c>
      <c r="C11" s="234"/>
      <c r="D11" s="232">
        <v>248</v>
      </c>
      <c r="E11" s="232"/>
      <c r="F11" s="232">
        <v>1255</v>
      </c>
      <c r="G11" s="232"/>
      <c r="H11" s="232">
        <v>12053</v>
      </c>
      <c r="I11" s="232"/>
      <c r="J11" s="232">
        <v>12651</v>
      </c>
      <c r="K11" s="232"/>
      <c r="L11" s="232">
        <v>261</v>
      </c>
      <c r="M11" s="232"/>
      <c r="N11" s="232">
        <v>97</v>
      </c>
      <c r="O11" s="232"/>
      <c r="P11" s="233">
        <v>203</v>
      </c>
      <c r="Q11" s="233"/>
      <c r="R11" s="246">
        <v>26768</v>
      </c>
      <c r="S11" s="147"/>
      <c r="T11" s="160"/>
      <c r="U11" s="160"/>
      <c r="V11" s="160"/>
      <c r="W11" s="160"/>
      <c r="X11" s="160"/>
    </row>
    <row r="12" spans="1:24">
      <c r="A12" s="147"/>
      <c r="B12" s="230" t="s">
        <v>145</v>
      </c>
      <c r="C12" s="234"/>
      <c r="D12" s="232">
        <v>276</v>
      </c>
      <c r="E12" s="232"/>
      <c r="F12" s="232">
        <v>1663</v>
      </c>
      <c r="G12" s="232"/>
      <c r="H12" s="232">
        <v>13746</v>
      </c>
      <c r="I12" s="232"/>
      <c r="J12" s="232">
        <v>11184</v>
      </c>
      <c r="K12" s="232"/>
      <c r="L12" s="232">
        <v>324</v>
      </c>
      <c r="M12" s="232"/>
      <c r="N12" s="232">
        <v>129</v>
      </c>
      <c r="O12" s="232"/>
      <c r="P12" s="233">
        <v>186</v>
      </c>
      <c r="Q12" s="233"/>
      <c r="R12" s="246">
        <v>27508</v>
      </c>
      <c r="S12" s="147"/>
      <c r="T12" s="160"/>
      <c r="U12" s="160"/>
      <c r="V12" s="160"/>
      <c r="W12" s="160"/>
      <c r="X12" s="160"/>
    </row>
    <row r="13" spans="1:24" ht="15.75">
      <c r="A13" s="147"/>
      <c r="B13" s="230" t="s">
        <v>146</v>
      </c>
      <c r="C13" s="235"/>
      <c r="D13" s="232">
        <v>353</v>
      </c>
      <c r="E13" s="232"/>
      <c r="F13" s="232">
        <v>2186</v>
      </c>
      <c r="G13" s="232"/>
      <c r="H13" s="232">
        <v>16035</v>
      </c>
      <c r="I13" s="232"/>
      <c r="J13" s="232">
        <v>11528</v>
      </c>
      <c r="K13" s="232"/>
      <c r="L13" s="232">
        <v>336</v>
      </c>
      <c r="M13" s="232"/>
      <c r="N13" s="232">
        <v>122</v>
      </c>
      <c r="O13" s="232"/>
      <c r="P13" s="233">
        <v>212</v>
      </c>
      <c r="Q13" s="233"/>
      <c r="R13" s="246">
        <v>30772</v>
      </c>
      <c r="S13" s="147"/>
      <c r="T13" s="160"/>
      <c r="U13" s="160"/>
      <c r="V13" s="160"/>
      <c r="W13" s="160"/>
      <c r="X13" s="160"/>
    </row>
    <row r="14" spans="1:24" ht="15.75">
      <c r="A14" s="147"/>
      <c r="B14" s="230" t="s">
        <v>170</v>
      </c>
      <c r="C14" s="235"/>
      <c r="D14" s="236">
        <v>365</v>
      </c>
      <c r="E14" s="236"/>
      <c r="F14" s="236">
        <v>2769</v>
      </c>
      <c r="G14" s="236"/>
      <c r="H14" s="236">
        <v>18922</v>
      </c>
      <c r="I14" s="236"/>
      <c r="J14" s="236">
        <v>14250</v>
      </c>
      <c r="K14" s="236"/>
      <c r="L14" s="236">
        <v>432</v>
      </c>
      <c r="M14" s="236"/>
      <c r="N14" s="236">
        <v>184</v>
      </c>
      <c r="O14" s="236"/>
      <c r="P14" s="237">
        <v>214</v>
      </c>
      <c r="Q14" s="237"/>
      <c r="R14" s="247">
        <v>37136</v>
      </c>
      <c r="S14" s="147"/>
      <c r="T14" s="160"/>
      <c r="U14" s="160"/>
      <c r="V14" s="160"/>
      <c r="W14" s="160"/>
      <c r="X14" s="160"/>
    </row>
    <row r="15" spans="1:24" ht="15.75">
      <c r="A15" s="147"/>
      <c r="B15" s="274" t="s">
        <v>218</v>
      </c>
      <c r="C15" s="275"/>
      <c r="D15" s="276">
        <v>394</v>
      </c>
      <c r="E15" s="276"/>
      <c r="F15" s="276">
        <v>3192</v>
      </c>
      <c r="G15" s="276"/>
      <c r="H15" s="276">
        <v>21087</v>
      </c>
      <c r="I15" s="276"/>
      <c r="J15" s="276">
        <v>19033</v>
      </c>
      <c r="K15" s="276"/>
      <c r="L15" s="276">
        <v>477</v>
      </c>
      <c r="M15" s="276"/>
      <c r="N15" s="276">
        <v>171</v>
      </c>
      <c r="O15" s="276"/>
      <c r="P15" s="277">
        <v>281</v>
      </c>
      <c r="Q15" s="277"/>
      <c r="R15" s="278">
        <v>44635</v>
      </c>
      <c r="S15" s="147"/>
    </row>
    <row r="16" spans="1:24" ht="6" customHeight="1">
      <c r="A16" s="147"/>
      <c r="B16" s="230"/>
      <c r="C16" s="235"/>
      <c r="D16" s="236"/>
      <c r="E16" s="236"/>
      <c r="F16" s="236"/>
      <c r="G16" s="236"/>
      <c r="H16" s="236"/>
      <c r="I16" s="236"/>
      <c r="J16" s="236"/>
      <c r="K16" s="236"/>
      <c r="L16" s="236"/>
      <c r="M16" s="236"/>
      <c r="N16" s="236"/>
      <c r="O16" s="236"/>
      <c r="P16" s="237"/>
      <c r="Q16" s="237"/>
      <c r="R16" s="247"/>
      <c r="S16" s="147"/>
    </row>
    <row r="17" spans="1:19" ht="15.75">
      <c r="A17" s="147"/>
      <c r="B17" s="238" t="s">
        <v>231</v>
      </c>
      <c r="C17" s="235"/>
      <c r="D17" s="236">
        <v>439</v>
      </c>
      <c r="E17" s="236"/>
      <c r="F17" s="236">
        <v>3852</v>
      </c>
      <c r="G17" s="236"/>
      <c r="H17" s="236">
        <v>22484</v>
      </c>
      <c r="I17" s="236"/>
      <c r="J17" s="236">
        <v>21722</v>
      </c>
      <c r="K17" s="236"/>
      <c r="L17" s="236">
        <v>593</v>
      </c>
      <c r="M17" s="236"/>
      <c r="N17" s="236">
        <v>170</v>
      </c>
      <c r="O17" s="236"/>
      <c r="P17" s="237">
        <v>260</v>
      </c>
      <c r="Q17" s="237"/>
      <c r="R17" s="247">
        <v>49520</v>
      </c>
      <c r="S17" s="147"/>
    </row>
    <row r="18" spans="1:19" ht="15.75">
      <c r="A18" s="147"/>
      <c r="B18" s="238" t="s">
        <v>241</v>
      </c>
      <c r="C18" s="235"/>
      <c r="D18" s="236">
        <v>484</v>
      </c>
      <c r="E18" s="236"/>
      <c r="F18" s="236">
        <v>4497</v>
      </c>
      <c r="G18" s="236"/>
      <c r="H18" s="236">
        <v>22604</v>
      </c>
      <c r="I18" s="236"/>
      <c r="J18" s="236">
        <v>23202</v>
      </c>
      <c r="K18" s="236"/>
      <c r="L18" s="236">
        <v>601</v>
      </c>
      <c r="M18" s="236"/>
      <c r="N18" s="236">
        <v>238</v>
      </c>
      <c r="O18" s="236"/>
      <c r="P18" s="237">
        <v>250</v>
      </c>
      <c r="Q18" s="237"/>
      <c r="R18" s="247">
        <v>51876</v>
      </c>
      <c r="S18" s="147"/>
    </row>
    <row r="19" spans="1:19" ht="15.75">
      <c r="A19" s="147"/>
      <c r="B19" s="238" t="s">
        <v>251</v>
      </c>
      <c r="C19" s="235"/>
      <c r="D19" s="236">
        <v>472</v>
      </c>
      <c r="E19" s="236"/>
      <c r="F19" s="236">
        <v>4894</v>
      </c>
      <c r="G19" s="236"/>
      <c r="H19" s="236">
        <v>21731</v>
      </c>
      <c r="I19" s="236"/>
      <c r="J19" s="236">
        <v>16174</v>
      </c>
      <c r="K19" s="236"/>
      <c r="L19" s="236">
        <v>573</v>
      </c>
      <c r="M19" s="236"/>
      <c r="N19" s="236">
        <v>204</v>
      </c>
      <c r="O19" s="236"/>
      <c r="P19" s="237">
        <v>238</v>
      </c>
      <c r="Q19" s="237"/>
      <c r="R19" s="247">
        <v>44286</v>
      </c>
      <c r="S19" s="147"/>
    </row>
    <row r="20" spans="1:19" ht="15.75">
      <c r="A20" s="147"/>
      <c r="B20" s="238" t="s">
        <v>310</v>
      </c>
      <c r="C20" s="235"/>
      <c r="D20" s="236">
        <v>441</v>
      </c>
      <c r="E20" s="236">
        <v>0</v>
      </c>
      <c r="F20" s="236">
        <v>5883</v>
      </c>
      <c r="G20" s="236">
        <v>0</v>
      </c>
      <c r="H20" s="236">
        <v>24373</v>
      </c>
      <c r="I20" s="236">
        <v>0</v>
      </c>
      <c r="J20" s="236">
        <v>17037</v>
      </c>
      <c r="K20" s="236">
        <v>0</v>
      </c>
      <c r="L20" s="236">
        <v>706</v>
      </c>
      <c r="M20" s="236">
        <v>0</v>
      </c>
      <c r="N20" s="236">
        <v>305</v>
      </c>
      <c r="O20" s="236">
        <v>0</v>
      </c>
      <c r="P20" s="237">
        <v>282</v>
      </c>
      <c r="Q20" s="237">
        <v>0</v>
      </c>
      <c r="R20" s="247">
        <v>49027</v>
      </c>
      <c r="S20" s="147"/>
    </row>
    <row r="21" spans="1:19" s="33" customFormat="1" ht="6" customHeight="1">
      <c r="A21" s="215"/>
      <c r="B21" s="238"/>
      <c r="C21" s="234"/>
      <c r="D21" s="239"/>
      <c r="E21" s="239"/>
      <c r="F21" s="239"/>
      <c r="G21" s="239"/>
      <c r="H21" s="239"/>
      <c r="I21" s="239"/>
      <c r="J21" s="239"/>
      <c r="K21" s="239"/>
      <c r="L21" s="239"/>
      <c r="M21" s="239"/>
      <c r="N21" s="239"/>
      <c r="O21" s="239"/>
      <c r="P21" s="240"/>
      <c r="Q21" s="240"/>
      <c r="R21" s="239"/>
      <c r="S21" s="215"/>
    </row>
    <row r="22" spans="1:19" s="33" customFormat="1" ht="14.25" customHeight="1">
      <c r="A22" s="215"/>
      <c r="B22" s="250" t="s">
        <v>155</v>
      </c>
      <c r="C22" s="234"/>
      <c r="D22" s="239"/>
      <c r="E22" s="239"/>
      <c r="F22" s="239"/>
      <c r="G22" s="239"/>
      <c r="H22" s="239"/>
      <c r="I22" s="239"/>
      <c r="J22" s="239"/>
      <c r="K22" s="239"/>
      <c r="L22" s="239"/>
      <c r="M22" s="239"/>
      <c r="N22" s="239"/>
      <c r="O22" s="239"/>
      <c r="P22" s="240"/>
      <c r="Q22" s="240"/>
      <c r="R22" s="239"/>
      <c r="S22" s="215"/>
    </row>
    <row r="23" spans="1:19" ht="28.5" customHeight="1">
      <c r="A23" s="147"/>
      <c r="B23" s="241" t="s">
        <v>313</v>
      </c>
      <c r="C23" s="242"/>
      <c r="D23" s="243">
        <v>-6.5677966101694962E-2</v>
      </c>
      <c r="E23" s="243"/>
      <c r="F23" s="243">
        <v>0.20208418471597867</v>
      </c>
      <c r="G23" s="243"/>
      <c r="H23" s="243">
        <v>0.12157746997377017</v>
      </c>
      <c r="I23" s="243"/>
      <c r="J23" s="243">
        <v>5.3357240014838547E-2</v>
      </c>
      <c r="K23" s="243"/>
      <c r="L23" s="243">
        <v>0.23211169284467714</v>
      </c>
      <c r="M23" s="243"/>
      <c r="N23" s="243">
        <v>0.49509803921568629</v>
      </c>
      <c r="O23" s="243"/>
      <c r="P23" s="243">
        <v>0.18487394957983194</v>
      </c>
      <c r="Q23" s="243"/>
      <c r="R23" s="249">
        <v>0.1070541480377547</v>
      </c>
      <c r="S23" s="147"/>
    </row>
    <row r="24" spans="1:19" ht="28.5" customHeight="1">
      <c r="A24" s="147"/>
      <c r="B24" s="244" t="s">
        <v>321</v>
      </c>
      <c r="C24" s="245"/>
      <c r="D24" s="243">
        <f>(D20-D8)/D8</f>
        <v>0.83750000000000002</v>
      </c>
      <c r="E24" s="243"/>
      <c r="F24" s="243">
        <f>(F20-F8)/F8</f>
        <v>3.1197478991596639</v>
      </c>
      <c r="G24" s="243"/>
      <c r="H24" s="243">
        <f>(H20-H8)/H8</f>
        <v>0.66550498838321714</v>
      </c>
      <c r="I24" s="243"/>
      <c r="J24" s="243">
        <f>(J20-J8)/J8</f>
        <v>-2.8898768809849523E-2</v>
      </c>
      <c r="K24" s="243"/>
      <c r="L24" s="243">
        <f>(L20-L8)/L8</f>
        <v>1.7364341085271318</v>
      </c>
      <c r="M24" s="243"/>
      <c r="N24" s="243">
        <f>(N20-N8)/N8</f>
        <v>2.2795698924731185</v>
      </c>
      <c r="O24" s="243"/>
      <c r="P24" s="243">
        <f>(P20-P8)/P8</f>
        <v>0.189873417721519</v>
      </c>
      <c r="Q24" s="243"/>
      <c r="R24" s="455">
        <f>(R20-R8)/R8</f>
        <v>0.42379624789452286</v>
      </c>
      <c r="S24" s="147"/>
    </row>
    <row r="25" spans="1:19" ht="6" customHeight="1">
      <c r="A25" s="147"/>
      <c r="B25" s="212"/>
      <c r="C25" s="210"/>
      <c r="D25" s="213"/>
      <c r="E25" s="213"/>
      <c r="F25" s="213"/>
      <c r="G25" s="213"/>
      <c r="H25" s="213"/>
      <c r="I25" s="213"/>
      <c r="J25" s="213"/>
      <c r="K25" s="213"/>
      <c r="L25" s="213"/>
      <c r="M25" s="213"/>
      <c r="N25" s="213"/>
      <c r="O25" s="213"/>
      <c r="P25" s="214"/>
      <c r="Q25" s="214"/>
      <c r="R25" s="211"/>
      <c r="S25" s="147"/>
    </row>
    <row r="26" spans="1:19" ht="3.75" customHeight="1">
      <c r="A26" s="147"/>
      <c r="B26" s="216"/>
      <c r="C26" s="217"/>
      <c r="D26" s="218"/>
      <c r="E26" s="218"/>
      <c r="F26" s="218"/>
      <c r="G26" s="218"/>
      <c r="H26" s="218"/>
      <c r="I26" s="218"/>
      <c r="J26" s="218"/>
      <c r="K26" s="218"/>
      <c r="L26" s="218"/>
      <c r="M26" s="218"/>
      <c r="N26" s="218"/>
      <c r="O26" s="218"/>
      <c r="P26" s="218"/>
      <c r="Q26" s="218"/>
      <c r="R26" s="219"/>
      <c r="S26" s="147"/>
    </row>
    <row r="27" spans="1:19" ht="16.5" customHeight="1">
      <c r="A27" s="205"/>
      <c r="B27" s="765" t="s">
        <v>106</v>
      </c>
      <c r="C27" s="765"/>
      <c r="D27" s="765"/>
      <c r="E27" s="765"/>
      <c r="F27" s="765"/>
      <c r="G27" s="765"/>
      <c r="H27" s="765"/>
      <c r="I27" s="765"/>
      <c r="J27" s="765"/>
      <c r="K27" s="765"/>
      <c r="L27" s="765"/>
      <c r="M27" s="765"/>
      <c r="N27" s="765"/>
      <c r="O27" s="765"/>
      <c r="P27" s="765"/>
      <c r="Q27" s="765"/>
      <c r="R27" s="765"/>
      <c r="S27" s="205"/>
    </row>
    <row r="28" spans="1:19" ht="6" customHeight="1">
      <c r="A28" s="147"/>
      <c r="B28" s="220"/>
      <c r="C28" s="221"/>
      <c r="D28" s="221"/>
      <c r="E28" s="221"/>
      <c r="F28" s="221"/>
      <c r="G28" s="221"/>
      <c r="H28" s="221"/>
      <c r="I28" s="221"/>
      <c r="J28" s="221"/>
      <c r="K28" s="221"/>
      <c r="L28" s="221"/>
      <c r="M28" s="221"/>
      <c r="N28" s="221"/>
      <c r="O28" s="221"/>
      <c r="P28" s="221"/>
      <c r="Q28" s="221"/>
      <c r="R28" s="221"/>
      <c r="S28" s="147"/>
    </row>
    <row r="29" spans="1:19" ht="14.25" customHeight="1">
      <c r="A29" s="147"/>
      <c r="B29" s="230" t="s">
        <v>104</v>
      </c>
      <c r="C29" s="231"/>
      <c r="D29" s="256">
        <v>6.9698553755009581E-3</v>
      </c>
      <c r="E29" s="256"/>
      <c r="F29" s="256">
        <v>4.1470639484230701E-2</v>
      </c>
      <c r="G29" s="256"/>
      <c r="H29" s="256">
        <v>0.42498693152117095</v>
      </c>
      <c r="I29" s="256"/>
      <c r="J29" s="256">
        <v>0.50949642794912009</v>
      </c>
      <c r="K29" s="256"/>
      <c r="L29" s="256">
        <v>7.4925945286635305E-3</v>
      </c>
      <c r="M29" s="256"/>
      <c r="N29" s="256">
        <v>2.7008189580066213E-3</v>
      </c>
      <c r="O29" s="256"/>
      <c r="P29" s="256">
        <v>6.8827321833071966E-3</v>
      </c>
      <c r="Q29" s="222"/>
      <c r="R29" s="223"/>
      <c r="S29" s="147"/>
    </row>
    <row r="30" spans="1:19" ht="14.25" customHeight="1">
      <c r="A30" s="147"/>
      <c r="B30" s="230" t="s">
        <v>132</v>
      </c>
      <c r="C30" s="231"/>
      <c r="D30" s="256">
        <v>7.6163348710486392E-3</v>
      </c>
      <c r="E30" s="256"/>
      <c r="F30" s="256">
        <v>3.5450013932319883E-2</v>
      </c>
      <c r="G30" s="256"/>
      <c r="H30" s="256">
        <v>0.40806216910740273</v>
      </c>
      <c r="I30" s="256"/>
      <c r="J30" s="256">
        <v>0.53283383386482552</v>
      </c>
      <c r="K30" s="256"/>
      <c r="L30" s="256">
        <v>7.337688473327348E-3</v>
      </c>
      <c r="M30" s="256"/>
      <c r="N30" s="256">
        <v>2.2291711817703334E-3</v>
      </c>
      <c r="O30" s="256"/>
      <c r="P30" s="256">
        <v>6.4707885693055514E-3</v>
      </c>
      <c r="Q30" s="222"/>
      <c r="R30" s="223"/>
      <c r="S30" s="147"/>
    </row>
    <row r="31" spans="1:19" ht="14.25" customHeight="1">
      <c r="A31" s="147"/>
      <c r="B31" s="230" t="s">
        <v>143</v>
      </c>
      <c r="C31" s="231"/>
      <c r="D31" s="256">
        <v>7.2252225952415703E-3</v>
      </c>
      <c r="E31" s="256"/>
      <c r="F31" s="256">
        <v>4.1855203619909499E-2</v>
      </c>
      <c r="G31" s="256"/>
      <c r="H31" s="256">
        <v>0.42844110348854181</v>
      </c>
      <c r="I31" s="256"/>
      <c r="J31" s="256">
        <v>0.50521821631878561</v>
      </c>
      <c r="K31" s="256"/>
      <c r="L31" s="256">
        <v>6.9332944095752448E-3</v>
      </c>
      <c r="M31" s="256"/>
      <c r="N31" s="256">
        <v>3.2112100423295868E-3</v>
      </c>
      <c r="O31" s="256"/>
      <c r="P31" s="256">
        <v>7.1157495256166979E-3</v>
      </c>
      <c r="Q31" s="222"/>
      <c r="R31" s="223"/>
      <c r="S31" s="147"/>
    </row>
    <row r="32" spans="1:19" s="33" customFormat="1" ht="14.25" customHeight="1">
      <c r="A32" s="215"/>
      <c r="B32" s="230" t="s">
        <v>144</v>
      </c>
      <c r="C32" s="234"/>
      <c r="D32" s="256">
        <v>9.2647937836222351E-3</v>
      </c>
      <c r="E32" s="256"/>
      <c r="F32" s="256">
        <v>4.6884339509862524E-2</v>
      </c>
      <c r="G32" s="256"/>
      <c r="H32" s="256">
        <v>0.45027644949193069</v>
      </c>
      <c r="I32" s="256"/>
      <c r="J32" s="256">
        <v>0.47261655708308425</v>
      </c>
      <c r="K32" s="256"/>
      <c r="L32" s="256">
        <v>9.7504482964734015E-3</v>
      </c>
      <c r="M32" s="256"/>
      <c r="N32" s="256">
        <v>3.6237298266586968E-3</v>
      </c>
      <c r="O32" s="256"/>
      <c r="P32" s="256">
        <v>7.5836820083682007E-3</v>
      </c>
      <c r="Q32" s="222"/>
      <c r="R32" s="223"/>
      <c r="S32" s="215"/>
    </row>
    <row r="33" spans="1:21" ht="14.25" customHeight="1">
      <c r="A33" s="147"/>
      <c r="B33" s="230" t="s">
        <v>145</v>
      </c>
      <c r="C33" s="234"/>
      <c r="D33" s="256">
        <v>1.0033444816053512E-2</v>
      </c>
      <c r="E33" s="256"/>
      <c r="F33" s="256">
        <v>6.0455140322815182E-2</v>
      </c>
      <c r="G33" s="256"/>
      <c r="H33" s="256">
        <v>0.49970917551257815</v>
      </c>
      <c r="I33" s="256"/>
      <c r="J33" s="256">
        <v>0.40657263341573363</v>
      </c>
      <c r="K33" s="256"/>
      <c r="L33" s="256">
        <v>1.1778391740584556E-2</v>
      </c>
      <c r="M33" s="256"/>
      <c r="N33" s="256">
        <v>4.6895448596771848E-3</v>
      </c>
      <c r="O33" s="256"/>
      <c r="P33" s="256">
        <v>6.7616693325578013E-3</v>
      </c>
      <c r="Q33" s="222"/>
      <c r="R33" s="223"/>
      <c r="S33" s="147"/>
    </row>
    <row r="34" spans="1:21" s="34" customFormat="1" ht="14.25" customHeight="1">
      <c r="A34" s="147"/>
      <c r="B34" s="230" t="s">
        <v>146</v>
      </c>
      <c r="C34" s="235"/>
      <c r="D34" s="256">
        <v>1.1471467567918888E-2</v>
      </c>
      <c r="E34" s="256"/>
      <c r="F34" s="256">
        <v>7.1038606525412717E-2</v>
      </c>
      <c r="G34" s="256"/>
      <c r="H34" s="256">
        <v>0.52109060184583389</v>
      </c>
      <c r="I34" s="256"/>
      <c r="J34" s="256">
        <v>0.37462628363447292</v>
      </c>
      <c r="K34" s="256"/>
      <c r="L34" s="256">
        <v>1.0919017288444041E-2</v>
      </c>
      <c r="M34" s="256"/>
      <c r="N34" s="256">
        <v>3.9646431821136101E-3</v>
      </c>
      <c r="O34" s="256"/>
      <c r="P34" s="256">
        <v>6.8893799558039778E-3</v>
      </c>
      <c r="Q34" s="222"/>
      <c r="R34" s="223"/>
      <c r="S34" s="147"/>
    </row>
    <row r="35" spans="1:21" s="34" customFormat="1" ht="14.25" customHeight="1">
      <c r="A35" s="147"/>
      <c r="B35" s="230" t="s">
        <v>170</v>
      </c>
      <c r="C35" s="235"/>
      <c r="D35" s="256">
        <v>9.8287376130978023E-3</v>
      </c>
      <c r="E35" s="256"/>
      <c r="F35" s="256">
        <v>7.4563765618267983E-2</v>
      </c>
      <c r="G35" s="256"/>
      <c r="H35" s="256">
        <v>0.50953252908229207</v>
      </c>
      <c r="I35" s="256"/>
      <c r="J35" s="256">
        <v>0.38372468763464024</v>
      </c>
      <c r="K35" s="256"/>
      <c r="L35" s="256">
        <v>1.1632916846186989E-2</v>
      </c>
      <c r="M35" s="256"/>
      <c r="N35" s="256">
        <v>4.9547608789314952E-3</v>
      </c>
      <c r="O35" s="256"/>
      <c r="P35" s="256">
        <v>5.7626023265833692E-3</v>
      </c>
      <c r="Q35" s="222"/>
      <c r="R35" s="223"/>
      <c r="S35" s="147"/>
    </row>
    <row r="36" spans="1:21" ht="14.25" customHeight="1">
      <c r="A36" s="147"/>
      <c r="B36" s="238" t="s">
        <v>218</v>
      </c>
      <c r="C36" s="235"/>
      <c r="D36" s="243">
        <v>8.8271535790299099E-3</v>
      </c>
      <c r="E36" s="243"/>
      <c r="F36" s="243">
        <v>7.1513386355998659E-2</v>
      </c>
      <c r="G36" s="243"/>
      <c r="H36" s="243">
        <v>0.47243194802285204</v>
      </c>
      <c r="I36" s="243"/>
      <c r="J36" s="243">
        <v>0.42641424890780777</v>
      </c>
      <c r="K36" s="243"/>
      <c r="L36" s="243">
        <v>1.0686680855830626E-2</v>
      </c>
      <c r="M36" s="243"/>
      <c r="N36" s="243">
        <v>3.8310742690713566E-3</v>
      </c>
      <c r="O36" s="243"/>
      <c r="P36" s="243">
        <v>6.2955080094096562E-3</v>
      </c>
      <c r="Q36" s="218"/>
      <c r="R36" s="224"/>
      <c r="S36" s="147"/>
    </row>
    <row r="37" spans="1:21" ht="14.25" customHeight="1">
      <c r="A37" s="147"/>
      <c r="B37" s="238" t="s">
        <v>231</v>
      </c>
      <c r="C37" s="235"/>
      <c r="D37" s="243">
        <v>8.8651050080775437E-3</v>
      </c>
      <c r="E37" s="243"/>
      <c r="F37" s="243">
        <v>7.7786752827140551E-2</v>
      </c>
      <c r="G37" s="243"/>
      <c r="H37" s="243">
        <v>0.45403877221324718</v>
      </c>
      <c r="I37" s="243"/>
      <c r="J37" s="243">
        <v>0.43865105008077543</v>
      </c>
      <c r="K37" s="243"/>
      <c r="L37" s="243">
        <v>1.1974959612277868E-2</v>
      </c>
      <c r="M37" s="243"/>
      <c r="N37" s="243">
        <v>3.4329563812600969E-3</v>
      </c>
      <c r="O37" s="243"/>
      <c r="P37" s="243">
        <v>5.2504038772213249E-3</v>
      </c>
      <c r="Q37" s="218">
        <v>0</v>
      </c>
      <c r="R37" s="218"/>
      <c r="S37" s="147"/>
    </row>
    <row r="38" spans="1:21" ht="14.25" customHeight="1">
      <c r="A38" s="147"/>
      <c r="B38" s="238" t="s">
        <v>241</v>
      </c>
      <c r="C38" s="235"/>
      <c r="D38" s="243">
        <v>9.3299406276505514E-3</v>
      </c>
      <c r="E38" s="243"/>
      <c r="F38" s="243">
        <v>8.6687485542447373E-2</v>
      </c>
      <c r="G38" s="243"/>
      <c r="H38" s="243">
        <v>0.43573135939548152</v>
      </c>
      <c r="I38" s="243"/>
      <c r="J38" s="243">
        <v>0.44725884802220678</v>
      </c>
      <c r="K38" s="243"/>
      <c r="L38" s="243">
        <v>1.1585318837227234E-2</v>
      </c>
      <c r="M38" s="243"/>
      <c r="N38" s="243">
        <v>4.5878633664893208E-3</v>
      </c>
      <c r="O38" s="243"/>
      <c r="P38" s="243">
        <v>4.8191842084971855E-3</v>
      </c>
      <c r="Q38" s="218"/>
      <c r="R38" s="218"/>
      <c r="S38" s="147"/>
    </row>
    <row r="39" spans="1:21" ht="14.25" customHeight="1">
      <c r="A39" s="147"/>
      <c r="B39" s="238" t="s">
        <v>251</v>
      </c>
      <c r="C39" s="235"/>
      <c r="D39" s="243">
        <v>1.0657995754866098E-2</v>
      </c>
      <c r="E39" s="243"/>
      <c r="F39" s="243">
        <v>0.11050896445829382</v>
      </c>
      <c r="G39" s="243"/>
      <c r="H39" s="243">
        <v>0.49069683421397281</v>
      </c>
      <c r="I39" s="243"/>
      <c r="J39" s="243">
        <v>0.36521699860000906</v>
      </c>
      <c r="K39" s="243"/>
      <c r="L39" s="243">
        <v>1.2938626202411598E-2</v>
      </c>
      <c r="M39" s="243"/>
      <c r="N39" s="243">
        <v>4.606421894052296E-3</v>
      </c>
      <c r="O39" s="243"/>
      <c r="P39" s="243">
        <v>5.3741588763943455E-3</v>
      </c>
      <c r="Q39" s="218"/>
      <c r="R39" s="218"/>
      <c r="S39" s="147"/>
    </row>
    <row r="40" spans="1:21" ht="14.25" customHeight="1">
      <c r="A40" s="147"/>
      <c r="B40" s="238" t="s">
        <v>310</v>
      </c>
      <c r="C40" s="235"/>
      <c r="D40" s="243">
        <v>8.9950435474330463E-3</v>
      </c>
      <c r="E40" s="243"/>
      <c r="F40" s="243">
        <v>0.11999510473820547</v>
      </c>
      <c r="G40" s="243"/>
      <c r="H40" s="243">
        <v>0.49713423215779062</v>
      </c>
      <c r="I40" s="243"/>
      <c r="J40" s="243">
        <v>0.3475023966385869</v>
      </c>
      <c r="K40" s="243"/>
      <c r="L40" s="243">
        <v>1.4400228445550412E-2</v>
      </c>
      <c r="M40" s="243"/>
      <c r="N40" s="243">
        <v>6.2210618638709279E-3</v>
      </c>
      <c r="O40" s="243"/>
      <c r="P40" s="243">
        <v>5.7519326085626286E-3</v>
      </c>
      <c r="Q40" s="218"/>
      <c r="R40" s="218"/>
      <c r="S40" s="147"/>
    </row>
    <row r="41" spans="1:21" ht="6" customHeight="1">
      <c r="A41" s="147"/>
      <c r="B41" s="279"/>
      <c r="C41" s="280"/>
      <c r="D41" s="281"/>
      <c r="E41" s="281"/>
      <c r="F41" s="281"/>
      <c r="G41" s="281"/>
      <c r="H41" s="281"/>
      <c r="I41" s="281"/>
      <c r="J41" s="281"/>
      <c r="K41" s="281"/>
      <c r="L41" s="281"/>
      <c r="M41" s="281"/>
      <c r="N41" s="281"/>
      <c r="O41" s="281"/>
      <c r="P41" s="281"/>
      <c r="Q41" s="282"/>
      <c r="R41" s="282"/>
      <c r="S41" s="147"/>
    </row>
    <row r="42" spans="1:21" s="160" customFormat="1" ht="6" customHeight="1">
      <c r="A42" s="147"/>
      <c r="B42" s="225"/>
      <c r="C42" s="226"/>
      <c r="D42" s="222"/>
      <c r="E42" s="222"/>
      <c r="F42" s="222"/>
      <c r="G42" s="222"/>
      <c r="H42" s="222"/>
      <c r="I42" s="222"/>
      <c r="J42" s="222"/>
      <c r="K42" s="222"/>
      <c r="L42" s="222"/>
      <c r="M42" s="222"/>
      <c r="N42" s="222"/>
      <c r="O42" s="222"/>
      <c r="P42" s="222"/>
      <c r="Q42" s="147"/>
      <c r="R42" s="91"/>
      <c r="S42" s="147"/>
    </row>
    <row r="43" spans="1:21" s="33" customFormat="1" ht="16.5" customHeight="1">
      <c r="A43" s="215"/>
      <c r="B43" s="257" t="s">
        <v>219</v>
      </c>
      <c r="C43" s="258"/>
      <c r="D43" s="215"/>
      <c r="E43" s="215"/>
      <c r="F43" s="215"/>
      <c r="G43" s="215"/>
      <c r="H43" s="215"/>
      <c r="I43" s="215"/>
      <c r="J43" s="215"/>
      <c r="K43" s="215"/>
      <c r="L43" s="215"/>
      <c r="M43" s="215"/>
      <c r="N43" s="215"/>
      <c r="O43" s="215"/>
      <c r="P43" s="215"/>
      <c r="Q43" s="255"/>
      <c r="R43" s="259"/>
      <c r="S43" s="215"/>
      <c r="T43" s="126"/>
      <c r="U43" s="126"/>
    </row>
    <row r="44" spans="1:21" ht="28.5" customHeight="1">
      <c r="A44" s="147"/>
      <c r="B44" s="766" t="s">
        <v>229</v>
      </c>
      <c r="C44" s="766"/>
      <c r="D44" s="766"/>
      <c r="E44" s="766"/>
      <c r="F44" s="766"/>
      <c r="G44" s="766"/>
      <c r="H44" s="766"/>
      <c r="I44" s="766"/>
      <c r="J44" s="766"/>
      <c r="K44" s="766"/>
      <c r="L44" s="766"/>
      <c r="M44" s="766"/>
      <c r="N44" s="766"/>
      <c r="O44" s="766"/>
      <c r="P44" s="766"/>
      <c r="Q44" s="766"/>
      <c r="R44" s="766"/>
      <c r="S44" s="147"/>
      <c r="T44" s="160"/>
      <c r="U44" s="160"/>
    </row>
    <row r="45" spans="1:21" ht="98.25" customHeight="1">
      <c r="A45" s="147"/>
      <c r="B45" s="766" t="s">
        <v>230</v>
      </c>
      <c r="C45" s="766"/>
      <c r="D45" s="766"/>
      <c r="E45" s="766"/>
      <c r="F45" s="766"/>
      <c r="G45" s="766"/>
      <c r="H45" s="766"/>
      <c r="I45" s="766"/>
      <c r="J45" s="766"/>
      <c r="K45" s="766"/>
      <c r="L45" s="766"/>
      <c r="M45" s="766"/>
      <c r="N45" s="766"/>
      <c r="O45" s="766"/>
      <c r="P45" s="766"/>
      <c r="Q45" s="766"/>
      <c r="R45" s="766"/>
      <c r="S45" s="147"/>
      <c r="T45" s="160"/>
      <c r="U45" s="160"/>
    </row>
    <row r="46" spans="1:21" ht="6" customHeight="1">
      <c r="A46" s="147"/>
      <c r="B46" s="360"/>
      <c r="C46" s="360"/>
      <c r="D46" s="360"/>
      <c r="E46" s="360"/>
      <c r="F46" s="360"/>
      <c r="G46" s="360"/>
      <c r="H46" s="360"/>
      <c r="I46" s="360"/>
      <c r="J46" s="360"/>
      <c r="K46" s="360"/>
      <c r="L46" s="360"/>
      <c r="M46" s="360"/>
      <c r="N46" s="360"/>
      <c r="O46" s="360"/>
      <c r="P46" s="360"/>
      <c r="Q46" s="360"/>
      <c r="R46" s="360"/>
      <c r="S46" s="147"/>
      <c r="T46" s="160"/>
      <c r="U46" s="160"/>
    </row>
    <row r="47" spans="1:21" ht="16.5" customHeight="1">
      <c r="A47" s="147"/>
      <c r="B47" s="264" t="s">
        <v>244</v>
      </c>
      <c r="C47" s="264"/>
      <c r="D47" s="264"/>
      <c r="E47" s="264"/>
      <c r="F47" s="264"/>
      <c r="G47" s="264"/>
      <c r="H47" s="264"/>
      <c r="I47" s="264"/>
      <c r="J47" s="264"/>
      <c r="K47" s="264"/>
      <c r="L47" s="264"/>
      <c r="M47" s="264"/>
      <c r="N47" s="264"/>
      <c r="O47" s="264"/>
      <c r="P47" s="264"/>
      <c r="Q47" s="264"/>
      <c r="R47" s="264"/>
      <c r="S47" s="147"/>
      <c r="T47" s="160"/>
      <c r="U47" s="160"/>
    </row>
    <row r="48" spans="1:21">
      <c r="A48" s="265"/>
      <c r="B48" s="408" t="s">
        <v>252</v>
      </c>
      <c r="C48" s="266"/>
      <c r="D48" s="267"/>
      <c r="E48" s="267"/>
      <c r="F48" s="267"/>
      <c r="G48" s="267"/>
      <c r="H48" s="267"/>
      <c r="I48" s="267"/>
      <c r="J48" s="267"/>
      <c r="K48" s="267"/>
      <c r="L48" s="267"/>
      <c r="M48" s="267"/>
      <c r="N48" s="267"/>
      <c r="O48" s="267"/>
      <c r="P48" s="267"/>
      <c r="Q48" s="265"/>
      <c r="R48" s="268"/>
      <c r="S48" s="147"/>
      <c r="T48" s="160"/>
      <c r="U48" s="160"/>
    </row>
    <row r="49" spans="1:19" s="229" customFormat="1" ht="6" customHeight="1">
      <c r="A49" s="147"/>
      <c r="B49" s="409"/>
      <c r="C49" s="258"/>
      <c r="D49" s="147"/>
      <c r="E49" s="147"/>
      <c r="F49" s="147"/>
      <c r="G49" s="147"/>
      <c r="H49" s="147"/>
      <c r="I49" s="147"/>
      <c r="J49" s="147"/>
      <c r="K49" s="147"/>
      <c r="L49" s="147"/>
      <c r="M49" s="147"/>
      <c r="N49" s="147"/>
      <c r="O49" s="147"/>
      <c r="P49" s="147"/>
      <c r="Q49" s="147"/>
      <c r="R49" s="91"/>
      <c r="S49" s="147"/>
    </row>
    <row r="50" spans="1:19">
      <c r="B50" s="410"/>
    </row>
    <row r="51" spans="1:19" ht="15">
      <c r="B51" s="411"/>
      <c r="C51" s="32"/>
      <c r="D51" s="5"/>
      <c r="E51" s="5"/>
      <c r="F51" s="5"/>
      <c r="G51" s="5"/>
      <c r="H51" s="5"/>
      <c r="I51" s="5"/>
      <c r="J51" s="5"/>
      <c r="K51" s="5"/>
      <c r="L51" s="5"/>
      <c r="M51" s="5"/>
      <c r="N51" s="5"/>
      <c r="O51" s="5"/>
      <c r="P51" s="5"/>
    </row>
    <row r="54" spans="1:19">
      <c r="B54" s="33"/>
    </row>
    <row r="55" spans="1:19">
      <c r="B55" s="33"/>
    </row>
    <row r="56" spans="1:19">
      <c r="B56" s="33"/>
    </row>
    <row r="57" spans="1:19">
      <c r="B57" s="33"/>
    </row>
    <row r="58" spans="1:19">
      <c r="B58" s="33"/>
    </row>
    <row r="59" spans="1:19">
      <c r="B59" s="33"/>
    </row>
    <row r="60" spans="1:19">
      <c r="B60" s="33"/>
    </row>
    <row r="61" spans="1:19">
      <c r="B61" s="33"/>
    </row>
    <row r="62" spans="1:19">
      <c r="B62" s="33"/>
    </row>
    <row r="63" spans="1:19">
      <c r="B63" s="33"/>
    </row>
    <row r="64" spans="1:19">
      <c r="B64" s="33"/>
    </row>
  </sheetData>
  <mergeCells count="3">
    <mergeCell ref="B27:R27"/>
    <mergeCell ref="B44:R44"/>
    <mergeCell ref="B45:R45"/>
  </mergeCells>
  <hyperlinks>
    <hyperlink ref="B48" r:id="rId1" xr:uid="{F96EC86C-157D-47E7-B033-E6489EAE284A}"/>
  </hyperlinks>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BW74"/>
  <sheetViews>
    <sheetView showGridLines="0" zoomScale="80" zoomScaleNormal="80" workbookViewId="0">
      <pane xSplit="2" ySplit="4" topLeftCell="C34" activePane="bottomRight" state="frozen"/>
      <selection pane="topRight" activeCell="C1" sqref="C1"/>
      <selection pane="bottomLeft" activeCell="A5" sqref="A5"/>
      <selection pane="bottomRight"/>
    </sheetView>
  </sheetViews>
  <sheetFormatPr defaultRowHeight="15"/>
  <cols>
    <col min="1" max="1" width="1.42578125" style="7" customWidth="1"/>
    <col min="2" max="2" width="9.140625" style="7"/>
    <col min="3" max="3" width="12.5703125" style="13" customWidth="1"/>
    <col min="4" max="4" width="11" style="13" customWidth="1"/>
    <col min="5" max="5" width="10.85546875" style="13" customWidth="1"/>
    <col min="6" max="6" width="11.140625" style="13" customWidth="1"/>
    <col min="7" max="7" width="10.28515625" style="13" customWidth="1"/>
    <col min="8" max="8" width="10.42578125" style="13" customWidth="1"/>
    <col min="9" max="9" width="9.140625" style="13"/>
    <col min="10" max="10" width="10" style="13" customWidth="1"/>
    <col min="11" max="11" width="9.7109375" style="13" customWidth="1"/>
    <col min="12" max="14" width="9.140625" style="13" customWidth="1"/>
    <col min="15" max="15" width="7.5703125" style="10" customWidth="1"/>
    <col min="16" max="16" width="1.42578125" style="6" customWidth="1"/>
    <col min="17" max="75" width="9.140625" style="6"/>
    <col min="76" max="184" width="9.140625" style="7"/>
    <col min="185" max="186" width="10.28515625" style="7" customWidth="1"/>
    <col min="187" max="187" width="10.42578125" style="7" customWidth="1"/>
    <col min="188" max="188" width="14" style="7" customWidth="1"/>
    <col min="189" max="440" width="9.140625" style="7"/>
    <col min="441" max="442" width="10.28515625" style="7" customWidth="1"/>
    <col min="443" max="443" width="10.42578125" style="7" customWidth="1"/>
    <col min="444" max="444" width="14" style="7" customWidth="1"/>
    <col min="445" max="696" width="9.140625" style="7"/>
    <col min="697" max="698" width="10.28515625" style="7" customWidth="1"/>
    <col min="699" max="699" width="10.42578125" style="7" customWidth="1"/>
    <col min="700" max="700" width="14" style="7" customWidth="1"/>
    <col min="701" max="952" width="9.140625" style="7"/>
    <col min="953" max="954" width="10.28515625" style="7" customWidth="1"/>
    <col min="955" max="955" width="10.42578125" style="7" customWidth="1"/>
    <col min="956" max="956" width="14" style="7" customWidth="1"/>
    <col min="957" max="1208" width="9.140625" style="7"/>
    <col min="1209" max="1210" width="10.28515625" style="7" customWidth="1"/>
    <col min="1211" max="1211" width="10.42578125" style="7" customWidth="1"/>
    <col min="1212" max="1212" width="14" style="7" customWidth="1"/>
    <col min="1213" max="1464" width="9.140625" style="7"/>
    <col min="1465" max="1466" width="10.28515625" style="7" customWidth="1"/>
    <col min="1467" max="1467" width="10.42578125" style="7" customWidth="1"/>
    <col min="1468" max="1468" width="14" style="7" customWidth="1"/>
    <col min="1469" max="1720" width="9.140625" style="7"/>
    <col min="1721" max="1722" width="10.28515625" style="7" customWidth="1"/>
    <col min="1723" max="1723" width="10.42578125" style="7" customWidth="1"/>
    <col min="1724" max="1724" width="14" style="7" customWidth="1"/>
    <col min="1725" max="1976" width="9.140625" style="7"/>
    <col min="1977" max="1978" width="10.28515625" style="7" customWidth="1"/>
    <col min="1979" max="1979" width="10.42578125" style="7" customWidth="1"/>
    <col min="1980" max="1980" width="14" style="7" customWidth="1"/>
    <col min="1981" max="2232" width="9.140625" style="7"/>
    <col min="2233" max="2234" width="10.28515625" style="7" customWidth="1"/>
    <col min="2235" max="2235" width="10.42578125" style="7" customWidth="1"/>
    <col min="2236" max="2236" width="14" style="7" customWidth="1"/>
    <col min="2237" max="2488" width="9.140625" style="7"/>
    <col min="2489" max="2490" width="10.28515625" style="7" customWidth="1"/>
    <col min="2491" max="2491" width="10.42578125" style="7" customWidth="1"/>
    <col min="2492" max="2492" width="14" style="7" customWidth="1"/>
    <col min="2493" max="2744" width="9.140625" style="7"/>
    <col min="2745" max="2746" width="10.28515625" style="7" customWidth="1"/>
    <col min="2747" max="2747" width="10.42578125" style="7" customWidth="1"/>
    <col min="2748" max="2748" width="14" style="7" customWidth="1"/>
    <col min="2749" max="3000" width="9.140625" style="7"/>
    <col min="3001" max="3002" width="10.28515625" style="7" customWidth="1"/>
    <col min="3003" max="3003" width="10.42578125" style="7" customWidth="1"/>
    <col min="3004" max="3004" width="14" style="7" customWidth="1"/>
    <col min="3005" max="3256" width="9.140625" style="7"/>
    <col min="3257" max="3258" width="10.28515625" style="7" customWidth="1"/>
    <col min="3259" max="3259" width="10.42578125" style="7" customWidth="1"/>
    <col min="3260" max="3260" width="14" style="7" customWidth="1"/>
    <col min="3261" max="3512" width="9.140625" style="7"/>
    <col min="3513" max="3514" width="10.28515625" style="7" customWidth="1"/>
    <col min="3515" max="3515" width="10.42578125" style="7" customWidth="1"/>
    <col min="3516" max="3516" width="14" style="7" customWidth="1"/>
    <col min="3517" max="3768" width="9.140625" style="7"/>
    <col min="3769" max="3770" width="10.28515625" style="7" customWidth="1"/>
    <col min="3771" max="3771" width="10.42578125" style="7" customWidth="1"/>
    <col min="3772" max="3772" width="14" style="7" customWidth="1"/>
    <col min="3773" max="4024" width="9.140625" style="7"/>
    <col min="4025" max="4026" width="10.28515625" style="7" customWidth="1"/>
    <col min="4027" max="4027" width="10.42578125" style="7" customWidth="1"/>
    <col min="4028" max="4028" width="14" style="7" customWidth="1"/>
    <col min="4029" max="4280" width="9.140625" style="7"/>
    <col min="4281" max="4282" width="10.28515625" style="7" customWidth="1"/>
    <col min="4283" max="4283" width="10.42578125" style="7" customWidth="1"/>
    <col min="4284" max="4284" width="14" style="7" customWidth="1"/>
    <col min="4285" max="4536" width="9.140625" style="7"/>
    <col min="4537" max="4538" width="10.28515625" style="7" customWidth="1"/>
    <col min="4539" max="4539" width="10.42578125" style="7" customWidth="1"/>
    <col min="4540" max="4540" width="14" style="7" customWidth="1"/>
    <col min="4541" max="4792" width="9.140625" style="7"/>
    <col min="4793" max="4794" width="10.28515625" style="7" customWidth="1"/>
    <col min="4795" max="4795" width="10.42578125" style="7" customWidth="1"/>
    <col min="4796" max="4796" width="14" style="7" customWidth="1"/>
    <col min="4797" max="5048" width="9.140625" style="7"/>
    <col min="5049" max="5050" width="10.28515625" style="7" customWidth="1"/>
    <col min="5051" max="5051" width="10.42578125" style="7" customWidth="1"/>
    <col min="5052" max="5052" width="14" style="7" customWidth="1"/>
    <col min="5053" max="5304" width="9.140625" style="7"/>
    <col min="5305" max="5306" width="10.28515625" style="7" customWidth="1"/>
    <col min="5307" max="5307" width="10.42578125" style="7" customWidth="1"/>
    <col min="5308" max="5308" width="14" style="7" customWidth="1"/>
    <col min="5309" max="5560" width="9.140625" style="7"/>
    <col min="5561" max="5562" width="10.28515625" style="7" customWidth="1"/>
    <col min="5563" max="5563" width="10.42578125" style="7" customWidth="1"/>
    <col min="5564" max="5564" width="14" style="7" customWidth="1"/>
    <col min="5565" max="5816" width="9.140625" style="7"/>
    <col min="5817" max="5818" width="10.28515625" style="7" customWidth="1"/>
    <col min="5819" max="5819" width="10.42578125" style="7" customWidth="1"/>
    <col min="5820" max="5820" width="14" style="7" customWidth="1"/>
    <col min="5821" max="6072" width="9.140625" style="7"/>
    <col min="6073" max="6074" width="10.28515625" style="7" customWidth="1"/>
    <col min="6075" max="6075" width="10.42578125" style="7" customWidth="1"/>
    <col min="6076" max="6076" width="14" style="7" customWidth="1"/>
    <col min="6077" max="6328" width="9.140625" style="7"/>
    <col min="6329" max="6330" width="10.28515625" style="7" customWidth="1"/>
    <col min="6331" max="6331" width="10.42578125" style="7" customWidth="1"/>
    <col min="6332" max="6332" width="14" style="7" customWidth="1"/>
    <col min="6333" max="6584" width="9.140625" style="7"/>
    <col min="6585" max="6586" width="10.28515625" style="7" customWidth="1"/>
    <col min="6587" max="6587" width="10.42578125" style="7" customWidth="1"/>
    <col min="6588" max="6588" width="14" style="7" customWidth="1"/>
    <col min="6589" max="6840" width="9.140625" style="7"/>
    <col min="6841" max="6842" width="10.28515625" style="7" customWidth="1"/>
    <col min="6843" max="6843" width="10.42578125" style="7" customWidth="1"/>
    <col min="6844" max="6844" width="14" style="7" customWidth="1"/>
    <col min="6845" max="7096" width="9.140625" style="7"/>
    <col min="7097" max="7098" width="10.28515625" style="7" customWidth="1"/>
    <col min="7099" max="7099" width="10.42578125" style="7" customWidth="1"/>
    <col min="7100" max="7100" width="14" style="7" customWidth="1"/>
    <col min="7101" max="7352" width="9.140625" style="7"/>
    <col min="7353" max="7354" width="10.28515625" style="7" customWidth="1"/>
    <col min="7355" max="7355" width="10.42578125" style="7" customWidth="1"/>
    <col min="7356" max="7356" width="14" style="7" customWidth="1"/>
    <col min="7357" max="7608" width="9.140625" style="7"/>
    <col min="7609" max="7610" width="10.28515625" style="7" customWidth="1"/>
    <col min="7611" max="7611" width="10.42578125" style="7" customWidth="1"/>
    <col min="7612" max="7612" width="14" style="7" customWidth="1"/>
    <col min="7613" max="7864" width="9.140625" style="7"/>
    <col min="7865" max="7866" width="10.28515625" style="7" customWidth="1"/>
    <col min="7867" max="7867" width="10.42578125" style="7" customWidth="1"/>
    <col min="7868" max="7868" width="14" style="7" customWidth="1"/>
    <col min="7869" max="8120" width="9.140625" style="7"/>
    <col min="8121" max="8122" width="10.28515625" style="7" customWidth="1"/>
    <col min="8123" max="8123" width="10.42578125" style="7" customWidth="1"/>
    <col min="8124" max="8124" width="14" style="7" customWidth="1"/>
    <col min="8125" max="8376" width="9.140625" style="7"/>
    <col min="8377" max="8378" width="10.28515625" style="7" customWidth="1"/>
    <col min="8379" max="8379" width="10.42578125" style="7" customWidth="1"/>
    <col min="8380" max="8380" width="14" style="7" customWidth="1"/>
    <col min="8381" max="8632" width="9.140625" style="7"/>
    <col min="8633" max="8634" width="10.28515625" style="7" customWidth="1"/>
    <col min="8635" max="8635" width="10.42578125" style="7" customWidth="1"/>
    <col min="8636" max="8636" width="14" style="7" customWidth="1"/>
    <col min="8637" max="8888" width="9.140625" style="7"/>
    <col min="8889" max="8890" width="10.28515625" style="7" customWidth="1"/>
    <col min="8891" max="8891" width="10.42578125" style="7" customWidth="1"/>
    <col min="8892" max="8892" width="14" style="7" customWidth="1"/>
    <col min="8893" max="9144" width="9.140625" style="7"/>
    <col min="9145" max="9146" width="10.28515625" style="7" customWidth="1"/>
    <col min="9147" max="9147" width="10.42578125" style="7" customWidth="1"/>
    <col min="9148" max="9148" width="14" style="7" customWidth="1"/>
    <col min="9149" max="9400" width="9.140625" style="7"/>
    <col min="9401" max="9402" width="10.28515625" style="7" customWidth="1"/>
    <col min="9403" max="9403" width="10.42578125" style="7" customWidth="1"/>
    <col min="9404" max="9404" width="14" style="7" customWidth="1"/>
    <col min="9405" max="9656" width="9.140625" style="7"/>
    <col min="9657" max="9658" width="10.28515625" style="7" customWidth="1"/>
    <col min="9659" max="9659" width="10.42578125" style="7" customWidth="1"/>
    <col min="9660" max="9660" width="14" style="7" customWidth="1"/>
    <col min="9661" max="9912" width="9.140625" style="7"/>
    <col min="9913" max="9914" width="10.28515625" style="7" customWidth="1"/>
    <col min="9915" max="9915" width="10.42578125" style="7" customWidth="1"/>
    <col min="9916" max="9916" width="14" style="7" customWidth="1"/>
    <col min="9917" max="10168" width="9.140625" style="7"/>
    <col min="10169" max="10170" width="10.28515625" style="7" customWidth="1"/>
    <col min="10171" max="10171" width="10.42578125" style="7" customWidth="1"/>
    <col min="10172" max="10172" width="14" style="7" customWidth="1"/>
    <col min="10173" max="10424" width="9.140625" style="7"/>
    <col min="10425" max="10426" width="10.28515625" style="7" customWidth="1"/>
    <col min="10427" max="10427" width="10.42578125" style="7" customWidth="1"/>
    <col min="10428" max="10428" width="14" style="7" customWidth="1"/>
    <col min="10429" max="10680" width="9.140625" style="7"/>
    <col min="10681" max="10682" width="10.28515625" style="7" customWidth="1"/>
    <col min="10683" max="10683" width="10.42578125" style="7" customWidth="1"/>
    <col min="10684" max="10684" width="14" style="7" customWidth="1"/>
    <col min="10685" max="10936" width="9.140625" style="7"/>
    <col min="10937" max="10938" width="10.28515625" style="7" customWidth="1"/>
    <col min="10939" max="10939" width="10.42578125" style="7" customWidth="1"/>
    <col min="10940" max="10940" width="14" style="7" customWidth="1"/>
    <col min="10941" max="11192" width="9.140625" style="7"/>
    <col min="11193" max="11194" width="10.28515625" style="7" customWidth="1"/>
    <col min="11195" max="11195" width="10.42578125" style="7" customWidth="1"/>
    <col min="11196" max="11196" width="14" style="7" customWidth="1"/>
    <col min="11197" max="11448" width="9.140625" style="7"/>
    <col min="11449" max="11450" width="10.28515625" style="7" customWidth="1"/>
    <col min="11451" max="11451" width="10.42578125" style="7" customWidth="1"/>
    <col min="11452" max="11452" width="14" style="7" customWidth="1"/>
    <col min="11453" max="11704" width="9.140625" style="7"/>
    <col min="11705" max="11706" width="10.28515625" style="7" customWidth="1"/>
    <col min="11707" max="11707" width="10.42578125" style="7" customWidth="1"/>
    <col min="11708" max="11708" width="14" style="7" customWidth="1"/>
    <col min="11709" max="11960" width="9.140625" style="7"/>
    <col min="11961" max="11962" width="10.28515625" style="7" customWidth="1"/>
    <col min="11963" max="11963" width="10.42578125" style="7" customWidth="1"/>
    <col min="11964" max="11964" width="14" style="7" customWidth="1"/>
    <col min="11965" max="12216" width="9.140625" style="7"/>
    <col min="12217" max="12218" width="10.28515625" style="7" customWidth="1"/>
    <col min="12219" max="12219" width="10.42578125" style="7" customWidth="1"/>
    <col min="12220" max="12220" width="14" style="7" customWidth="1"/>
    <col min="12221" max="12472" width="9.140625" style="7"/>
    <col min="12473" max="12474" width="10.28515625" style="7" customWidth="1"/>
    <col min="12475" max="12475" width="10.42578125" style="7" customWidth="1"/>
    <col min="12476" max="12476" width="14" style="7" customWidth="1"/>
    <col min="12477" max="12728" width="9.140625" style="7"/>
    <col min="12729" max="12730" width="10.28515625" style="7" customWidth="1"/>
    <col min="12731" max="12731" width="10.42578125" style="7" customWidth="1"/>
    <col min="12732" max="12732" width="14" style="7" customWidth="1"/>
    <col min="12733" max="12984" width="9.140625" style="7"/>
    <col min="12985" max="12986" width="10.28515625" style="7" customWidth="1"/>
    <col min="12987" max="12987" width="10.42578125" style="7" customWidth="1"/>
    <col min="12988" max="12988" width="14" style="7" customWidth="1"/>
    <col min="12989" max="13240" width="9.140625" style="7"/>
    <col min="13241" max="13242" width="10.28515625" style="7" customWidth="1"/>
    <col min="13243" max="13243" width="10.42578125" style="7" customWidth="1"/>
    <col min="13244" max="13244" width="14" style="7" customWidth="1"/>
    <col min="13245" max="13496" width="9.140625" style="7"/>
    <col min="13497" max="13498" width="10.28515625" style="7" customWidth="1"/>
    <col min="13499" max="13499" width="10.42578125" style="7" customWidth="1"/>
    <col min="13500" max="13500" width="14" style="7" customWidth="1"/>
    <col min="13501" max="13752" width="9.140625" style="7"/>
    <col min="13753" max="13754" width="10.28515625" style="7" customWidth="1"/>
    <col min="13755" max="13755" width="10.42578125" style="7" customWidth="1"/>
    <col min="13756" max="13756" width="14" style="7" customWidth="1"/>
    <col min="13757" max="14008" width="9.140625" style="7"/>
    <col min="14009" max="14010" width="10.28515625" style="7" customWidth="1"/>
    <col min="14011" max="14011" width="10.42578125" style="7" customWidth="1"/>
    <col min="14012" max="14012" width="14" style="7" customWidth="1"/>
    <col min="14013" max="14264" width="9.140625" style="7"/>
    <col min="14265" max="14266" width="10.28515625" style="7" customWidth="1"/>
    <col min="14267" max="14267" width="10.42578125" style="7" customWidth="1"/>
    <col min="14268" max="14268" width="14" style="7" customWidth="1"/>
    <col min="14269" max="14520" width="9.140625" style="7"/>
    <col min="14521" max="14522" width="10.28515625" style="7" customWidth="1"/>
    <col min="14523" max="14523" width="10.42578125" style="7" customWidth="1"/>
    <col min="14524" max="14524" width="14" style="7" customWidth="1"/>
    <col min="14525" max="14776" width="9.140625" style="7"/>
    <col min="14777" max="14778" width="10.28515625" style="7" customWidth="1"/>
    <col min="14779" max="14779" width="10.42578125" style="7" customWidth="1"/>
    <col min="14780" max="14780" width="14" style="7" customWidth="1"/>
    <col min="14781" max="15032" width="9.140625" style="7"/>
    <col min="15033" max="15034" width="10.28515625" style="7" customWidth="1"/>
    <col min="15035" max="15035" width="10.42578125" style="7" customWidth="1"/>
    <col min="15036" max="15036" width="14" style="7" customWidth="1"/>
    <col min="15037" max="15288" width="9.140625" style="7"/>
    <col min="15289" max="15290" width="10.28515625" style="7" customWidth="1"/>
    <col min="15291" max="15291" width="10.42578125" style="7" customWidth="1"/>
    <col min="15292" max="15292" width="14" style="7" customWidth="1"/>
    <col min="15293" max="15544" width="9.140625" style="7"/>
    <col min="15545" max="15546" width="10.28515625" style="7" customWidth="1"/>
    <col min="15547" max="15547" width="10.42578125" style="7" customWidth="1"/>
    <col min="15548" max="15548" width="14" style="7" customWidth="1"/>
    <col min="15549" max="15800" width="9.140625" style="7"/>
    <col min="15801" max="15802" width="10.28515625" style="7" customWidth="1"/>
    <col min="15803" max="15803" width="10.42578125" style="7" customWidth="1"/>
    <col min="15804" max="15804" width="14" style="7" customWidth="1"/>
    <col min="15805" max="16056" width="9.140625" style="7"/>
    <col min="16057" max="16058" width="10.28515625" style="7" customWidth="1"/>
    <col min="16059" max="16059" width="10.42578125" style="7" customWidth="1"/>
    <col min="16060" max="16060" width="14" style="7" customWidth="1"/>
    <col min="16061" max="16384" width="9.140625" style="7"/>
  </cols>
  <sheetData>
    <row r="1" spans="1:75" ht="6" customHeight="1">
      <c r="A1" s="45"/>
      <c r="B1" s="45"/>
      <c r="C1" s="46"/>
      <c r="D1" s="46"/>
      <c r="E1" s="46"/>
      <c r="F1" s="46"/>
      <c r="G1" s="46"/>
      <c r="H1" s="46"/>
      <c r="I1" s="46"/>
      <c r="J1" s="46"/>
      <c r="K1" s="46"/>
      <c r="L1" s="46"/>
      <c r="M1" s="46"/>
      <c r="N1" s="46"/>
      <c r="O1" s="47"/>
      <c r="P1" s="45"/>
    </row>
    <row r="2" spans="1:75" ht="19.5" customHeight="1">
      <c r="A2" s="45"/>
      <c r="B2" s="48" t="s">
        <v>322</v>
      </c>
      <c r="C2" s="14"/>
      <c r="D2" s="14"/>
      <c r="E2" s="14"/>
      <c r="F2" s="14"/>
      <c r="G2" s="14"/>
      <c r="H2" s="14"/>
      <c r="I2" s="14"/>
      <c r="J2" s="14"/>
      <c r="K2" s="14"/>
      <c r="L2" s="14"/>
      <c r="M2" s="14"/>
      <c r="N2" s="14"/>
      <c r="O2" s="14"/>
      <c r="P2" s="45"/>
    </row>
    <row r="3" spans="1:75" ht="19.5" customHeight="1">
      <c r="A3" s="45"/>
      <c r="B3" s="50" t="s">
        <v>179</v>
      </c>
      <c r="C3" s="49"/>
      <c r="D3" s="15"/>
      <c r="E3" s="15"/>
      <c r="F3" s="15"/>
      <c r="G3" s="15"/>
      <c r="H3" s="15"/>
      <c r="I3" s="15"/>
      <c r="J3" s="15"/>
      <c r="K3" s="15"/>
      <c r="L3" s="15"/>
      <c r="M3" s="15"/>
      <c r="N3" s="15"/>
      <c r="O3" s="15"/>
      <c r="P3" s="45"/>
    </row>
    <row r="4" spans="1:75" s="9" customFormat="1" ht="46.5" customHeight="1">
      <c r="A4" s="51"/>
      <c r="B4" s="58"/>
      <c r="C4" s="59" t="s">
        <v>236</v>
      </c>
      <c r="D4" s="59" t="s">
        <v>237</v>
      </c>
      <c r="E4" s="59" t="s">
        <v>137</v>
      </c>
      <c r="F4" s="59" t="s">
        <v>238</v>
      </c>
      <c r="G4" s="59" t="s">
        <v>239</v>
      </c>
      <c r="H4" s="59" t="s">
        <v>138</v>
      </c>
      <c r="I4" s="59" t="s">
        <v>139</v>
      </c>
      <c r="J4" s="59" t="s">
        <v>140</v>
      </c>
      <c r="K4" s="59" t="s">
        <v>141</v>
      </c>
      <c r="L4" s="59" t="s">
        <v>240</v>
      </c>
      <c r="M4" s="59" t="s">
        <v>8</v>
      </c>
      <c r="N4" s="59" t="s">
        <v>31</v>
      </c>
      <c r="O4" s="60" t="s">
        <v>27</v>
      </c>
      <c r="P4" s="51"/>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row>
    <row r="5" spans="1:75" s="11" customFormat="1" ht="18" customHeight="1">
      <c r="A5" s="52"/>
      <c r="B5" s="52">
        <v>1977</v>
      </c>
      <c r="C5" s="53">
        <v>135</v>
      </c>
      <c r="D5" s="53">
        <v>63</v>
      </c>
      <c r="E5" s="53">
        <v>78</v>
      </c>
      <c r="F5" s="53">
        <v>68</v>
      </c>
      <c r="G5" s="53">
        <v>28</v>
      </c>
      <c r="H5" s="53">
        <v>0</v>
      </c>
      <c r="I5" s="53">
        <v>14</v>
      </c>
      <c r="J5" s="53">
        <v>7</v>
      </c>
      <c r="K5" s="53">
        <v>6</v>
      </c>
      <c r="L5" s="53">
        <v>6</v>
      </c>
      <c r="M5" s="53">
        <v>6</v>
      </c>
      <c r="N5" s="53">
        <v>2</v>
      </c>
      <c r="O5" s="56">
        <v>413</v>
      </c>
      <c r="P5" s="52"/>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row>
    <row r="6" spans="1:75" s="11" customFormat="1">
      <c r="A6" s="52"/>
      <c r="B6" s="52">
        <v>1978</v>
      </c>
      <c r="C6" s="53">
        <v>163</v>
      </c>
      <c r="D6" s="53">
        <v>58</v>
      </c>
      <c r="E6" s="53">
        <v>88</v>
      </c>
      <c r="F6" s="53">
        <v>75</v>
      </c>
      <c r="G6" s="53">
        <v>35</v>
      </c>
      <c r="H6" s="53">
        <v>2</v>
      </c>
      <c r="I6" s="53">
        <v>9</v>
      </c>
      <c r="J6" s="53">
        <v>11</v>
      </c>
      <c r="K6" s="53">
        <v>12</v>
      </c>
      <c r="L6" s="53">
        <v>4</v>
      </c>
      <c r="M6" s="53">
        <v>10</v>
      </c>
      <c r="N6" s="53">
        <v>0</v>
      </c>
      <c r="O6" s="56">
        <v>467</v>
      </c>
      <c r="P6" s="52"/>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row>
    <row r="7" spans="1:75" s="11" customFormat="1">
      <c r="A7" s="52"/>
      <c r="B7" s="52">
        <v>1979</v>
      </c>
      <c r="C7" s="53">
        <v>195</v>
      </c>
      <c r="D7" s="53">
        <v>69</v>
      </c>
      <c r="E7" s="53">
        <v>80</v>
      </c>
      <c r="F7" s="53">
        <v>102</v>
      </c>
      <c r="G7" s="53">
        <v>49</v>
      </c>
      <c r="H7" s="53">
        <v>1</v>
      </c>
      <c r="I7" s="53">
        <v>15</v>
      </c>
      <c r="J7" s="53">
        <v>14</v>
      </c>
      <c r="K7" s="53">
        <v>12</v>
      </c>
      <c r="L7" s="53">
        <v>3</v>
      </c>
      <c r="M7" s="53">
        <v>8</v>
      </c>
      <c r="N7" s="53">
        <v>0</v>
      </c>
      <c r="O7" s="56">
        <v>548</v>
      </c>
      <c r="P7" s="5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row>
    <row r="8" spans="1:75" s="11" customFormat="1">
      <c r="A8" s="52"/>
      <c r="B8" s="52">
        <v>1980</v>
      </c>
      <c r="C8" s="53">
        <v>151</v>
      </c>
      <c r="D8" s="53">
        <v>68</v>
      </c>
      <c r="E8" s="53">
        <v>85</v>
      </c>
      <c r="F8" s="53">
        <v>91</v>
      </c>
      <c r="G8" s="53">
        <v>17</v>
      </c>
      <c r="H8" s="53">
        <v>0</v>
      </c>
      <c r="I8" s="53">
        <v>80</v>
      </c>
      <c r="J8" s="53">
        <v>14</v>
      </c>
      <c r="K8" s="53">
        <v>9</v>
      </c>
      <c r="L8" s="53">
        <v>12</v>
      </c>
      <c r="M8" s="53">
        <v>8</v>
      </c>
      <c r="N8" s="53">
        <v>0</v>
      </c>
      <c r="O8" s="56">
        <v>535</v>
      </c>
      <c r="P8" s="5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row>
    <row r="9" spans="1:75" s="11" customFormat="1">
      <c r="A9" s="52"/>
      <c r="B9" s="52">
        <v>1981</v>
      </c>
      <c r="C9" s="53">
        <v>178</v>
      </c>
      <c r="D9" s="53">
        <v>54</v>
      </c>
      <c r="E9" s="53">
        <v>82</v>
      </c>
      <c r="F9" s="53">
        <v>87</v>
      </c>
      <c r="G9" s="53">
        <v>31</v>
      </c>
      <c r="H9" s="53">
        <v>3</v>
      </c>
      <c r="I9" s="53">
        <v>22</v>
      </c>
      <c r="J9" s="53">
        <v>4</v>
      </c>
      <c r="K9" s="53">
        <v>15</v>
      </c>
      <c r="L9" s="53">
        <v>12</v>
      </c>
      <c r="M9" s="53">
        <v>12</v>
      </c>
      <c r="N9" s="53">
        <v>0</v>
      </c>
      <c r="O9" s="56">
        <v>500</v>
      </c>
      <c r="P9" s="52"/>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row>
    <row r="10" spans="1:75" s="11" customFormat="1" ht="6" customHeight="1">
      <c r="A10" s="52"/>
      <c r="B10" s="52"/>
      <c r="C10" s="53"/>
      <c r="D10" s="53"/>
      <c r="E10" s="53"/>
      <c r="F10" s="53"/>
      <c r="G10" s="53"/>
      <c r="H10" s="53"/>
      <c r="I10" s="53"/>
      <c r="J10" s="53"/>
      <c r="K10" s="53"/>
      <c r="L10" s="53"/>
      <c r="M10" s="53"/>
      <c r="N10" s="53"/>
      <c r="O10" s="56"/>
      <c r="P10" s="52"/>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row>
    <row r="11" spans="1:75">
      <c r="A11" s="52"/>
      <c r="B11" s="52">
        <v>1982</v>
      </c>
      <c r="C11" s="53">
        <v>191</v>
      </c>
      <c r="D11" s="53">
        <v>68</v>
      </c>
      <c r="E11" s="53">
        <v>71</v>
      </c>
      <c r="F11" s="53">
        <v>108</v>
      </c>
      <c r="G11" s="53">
        <v>46</v>
      </c>
      <c r="H11" s="53">
        <v>11</v>
      </c>
      <c r="I11" s="53">
        <v>29</v>
      </c>
      <c r="J11" s="53">
        <v>7</v>
      </c>
      <c r="K11" s="53">
        <v>11</v>
      </c>
      <c r="L11" s="53">
        <v>8</v>
      </c>
      <c r="M11" s="53">
        <v>5</v>
      </c>
      <c r="N11" s="53">
        <v>2</v>
      </c>
      <c r="O11" s="56">
        <v>557</v>
      </c>
      <c r="P11" s="52"/>
    </row>
    <row r="12" spans="1:75">
      <c r="A12" s="52"/>
      <c r="B12" s="52">
        <v>1983</v>
      </c>
      <c r="C12" s="53">
        <v>150</v>
      </c>
      <c r="D12" s="53">
        <v>68</v>
      </c>
      <c r="E12" s="53">
        <v>69</v>
      </c>
      <c r="F12" s="53">
        <v>103</v>
      </c>
      <c r="G12" s="53">
        <v>39</v>
      </c>
      <c r="H12" s="53">
        <v>6</v>
      </c>
      <c r="I12" s="53">
        <v>19</v>
      </c>
      <c r="J12" s="53">
        <v>8</v>
      </c>
      <c r="K12" s="53">
        <v>8</v>
      </c>
      <c r="L12" s="53">
        <v>3</v>
      </c>
      <c r="M12" s="53">
        <v>7</v>
      </c>
      <c r="N12" s="53">
        <v>2</v>
      </c>
      <c r="O12" s="56">
        <v>482</v>
      </c>
      <c r="P12" s="52"/>
    </row>
    <row r="13" spans="1:75">
      <c r="A13" s="52"/>
      <c r="B13" s="52">
        <v>1984</v>
      </c>
      <c r="C13" s="53">
        <v>187</v>
      </c>
      <c r="D13" s="53">
        <v>76</v>
      </c>
      <c r="E13" s="53">
        <v>73</v>
      </c>
      <c r="F13" s="53">
        <v>90</v>
      </c>
      <c r="G13" s="53">
        <v>61</v>
      </c>
      <c r="H13" s="53">
        <v>6</v>
      </c>
      <c r="I13" s="53">
        <v>13</v>
      </c>
      <c r="J13" s="53">
        <v>5</v>
      </c>
      <c r="K13" s="53">
        <v>6</v>
      </c>
      <c r="L13" s="53">
        <v>4</v>
      </c>
      <c r="M13" s="53">
        <v>13</v>
      </c>
      <c r="N13" s="53">
        <v>3</v>
      </c>
      <c r="O13" s="56">
        <v>537</v>
      </c>
      <c r="P13" s="52"/>
    </row>
    <row r="14" spans="1:75">
      <c r="A14" s="52"/>
      <c r="B14" s="52">
        <v>1985</v>
      </c>
      <c r="C14" s="53">
        <v>180</v>
      </c>
      <c r="D14" s="53">
        <v>65</v>
      </c>
      <c r="E14" s="53">
        <v>81</v>
      </c>
      <c r="F14" s="53">
        <v>105</v>
      </c>
      <c r="G14" s="53">
        <v>44</v>
      </c>
      <c r="H14" s="53">
        <v>1</v>
      </c>
      <c r="I14" s="53">
        <v>19</v>
      </c>
      <c r="J14" s="53">
        <v>11</v>
      </c>
      <c r="K14" s="53">
        <v>12</v>
      </c>
      <c r="L14" s="53">
        <v>1</v>
      </c>
      <c r="M14" s="53">
        <v>13</v>
      </c>
      <c r="N14" s="53">
        <v>4</v>
      </c>
      <c r="O14" s="56">
        <v>536</v>
      </c>
      <c r="P14" s="52"/>
    </row>
    <row r="15" spans="1:75">
      <c r="A15" s="52"/>
      <c r="B15" s="52">
        <v>1986</v>
      </c>
      <c r="C15" s="53">
        <v>220</v>
      </c>
      <c r="D15" s="53">
        <v>66</v>
      </c>
      <c r="E15" s="53">
        <v>69</v>
      </c>
      <c r="F15" s="53">
        <v>113</v>
      </c>
      <c r="G15" s="53">
        <v>47</v>
      </c>
      <c r="H15" s="53">
        <v>0</v>
      </c>
      <c r="I15" s="53">
        <v>22</v>
      </c>
      <c r="J15" s="53">
        <v>6</v>
      </c>
      <c r="K15" s="53">
        <v>1</v>
      </c>
      <c r="L15" s="53">
        <v>7</v>
      </c>
      <c r="M15" s="53">
        <v>11</v>
      </c>
      <c r="N15" s="53">
        <v>1</v>
      </c>
      <c r="O15" s="56">
        <v>563</v>
      </c>
      <c r="P15" s="52"/>
    </row>
    <row r="16" spans="1:75" ht="6" customHeight="1">
      <c r="A16" s="52"/>
      <c r="B16" s="52"/>
      <c r="C16" s="53"/>
      <c r="D16" s="53"/>
      <c r="E16" s="53"/>
      <c r="F16" s="53"/>
      <c r="G16" s="53"/>
      <c r="H16" s="53"/>
      <c r="I16" s="53"/>
      <c r="J16" s="53"/>
      <c r="K16" s="53"/>
      <c r="L16" s="53"/>
      <c r="M16" s="53"/>
      <c r="N16" s="53"/>
      <c r="O16" s="56"/>
      <c r="P16" s="52"/>
    </row>
    <row r="17" spans="1:75" s="11" customFormat="1">
      <c r="A17" s="52"/>
      <c r="B17" s="52">
        <v>1987</v>
      </c>
      <c r="C17" s="53">
        <v>200</v>
      </c>
      <c r="D17" s="53">
        <v>80</v>
      </c>
      <c r="E17" s="53">
        <v>85</v>
      </c>
      <c r="F17" s="53">
        <v>93</v>
      </c>
      <c r="G17" s="53">
        <v>78</v>
      </c>
      <c r="H17" s="53">
        <v>1</v>
      </c>
      <c r="I17" s="53">
        <v>17</v>
      </c>
      <c r="J17" s="53">
        <v>5</v>
      </c>
      <c r="K17" s="53">
        <v>11</v>
      </c>
      <c r="L17" s="53">
        <v>11</v>
      </c>
      <c r="M17" s="53">
        <v>15</v>
      </c>
      <c r="N17" s="53">
        <v>3</v>
      </c>
      <c r="O17" s="56">
        <v>599</v>
      </c>
      <c r="P17" s="52"/>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row>
    <row r="18" spans="1:75" s="11" customFormat="1">
      <c r="A18" s="52"/>
      <c r="B18" s="52">
        <v>1988</v>
      </c>
      <c r="C18" s="53">
        <v>189</v>
      </c>
      <c r="D18" s="53">
        <v>48</v>
      </c>
      <c r="E18" s="53">
        <v>110</v>
      </c>
      <c r="F18" s="53">
        <v>99</v>
      </c>
      <c r="G18" s="53">
        <v>42</v>
      </c>
      <c r="H18" s="53">
        <v>2</v>
      </c>
      <c r="I18" s="53">
        <v>20</v>
      </c>
      <c r="J18" s="53">
        <v>6</v>
      </c>
      <c r="K18" s="53">
        <v>9</v>
      </c>
      <c r="L18" s="53">
        <v>8</v>
      </c>
      <c r="M18" s="53">
        <v>12</v>
      </c>
      <c r="N18" s="53">
        <v>2</v>
      </c>
      <c r="O18" s="56">
        <v>547</v>
      </c>
      <c r="P18" s="52"/>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row>
    <row r="19" spans="1:75" s="11" customFormat="1">
      <c r="A19" s="52"/>
      <c r="B19" s="52">
        <v>1989</v>
      </c>
      <c r="C19" s="53">
        <v>182</v>
      </c>
      <c r="D19" s="53">
        <v>63</v>
      </c>
      <c r="E19" s="53">
        <v>80</v>
      </c>
      <c r="F19" s="53">
        <v>88</v>
      </c>
      <c r="G19" s="53">
        <v>38</v>
      </c>
      <c r="H19" s="53">
        <v>11</v>
      </c>
      <c r="I19" s="53">
        <v>29</v>
      </c>
      <c r="J19" s="53">
        <v>11</v>
      </c>
      <c r="K19" s="53">
        <v>4</v>
      </c>
      <c r="L19" s="53">
        <v>7</v>
      </c>
      <c r="M19" s="53">
        <v>7</v>
      </c>
      <c r="N19" s="53">
        <v>1</v>
      </c>
      <c r="O19" s="56">
        <v>521</v>
      </c>
      <c r="P19" s="52"/>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row>
    <row r="20" spans="1:75" s="11" customFormat="1">
      <c r="A20" s="52"/>
      <c r="B20" s="52">
        <v>1990</v>
      </c>
      <c r="C20" s="53">
        <v>178</v>
      </c>
      <c r="D20" s="53">
        <v>74</v>
      </c>
      <c r="E20" s="53">
        <v>94</v>
      </c>
      <c r="F20" s="53">
        <v>81</v>
      </c>
      <c r="G20" s="53">
        <v>59</v>
      </c>
      <c r="H20" s="53">
        <v>2</v>
      </c>
      <c r="I20" s="53">
        <v>28</v>
      </c>
      <c r="J20" s="53">
        <v>4</v>
      </c>
      <c r="K20" s="53">
        <v>9</v>
      </c>
      <c r="L20" s="53">
        <v>12</v>
      </c>
      <c r="M20" s="53">
        <v>7</v>
      </c>
      <c r="N20" s="53">
        <v>7</v>
      </c>
      <c r="O20" s="56">
        <v>555</v>
      </c>
      <c r="P20" s="52"/>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row>
    <row r="21" spans="1:75" s="11" customFormat="1">
      <c r="A21" s="52"/>
      <c r="B21" s="52">
        <v>1991</v>
      </c>
      <c r="C21" s="53">
        <v>217</v>
      </c>
      <c r="D21" s="53">
        <v>62</v>
      </c>
      <c r="E21" s="53">
        <v>116</v>
      </c>
      <c r="F21" s="53">
        <v>94</v>
      </c>
      <c r="G21" s="53">
        <v>50</v>
      </c>
      <c r="H21" s="53">
        <v>1</v>
      </c>
      <c r="I21" s="53">
        <v>33</v>
      </c>
      <c r="J21" s="53">
        <v>8</v>
      </c>
      <c r="K21" s="53">
        <v>19</v>
      </c>
      <c r="L21" s="53">
        <v>13</v>
      </c>
      <c r="M21" s="53">
        <v>8</v>
      </c>
      <c r="N21" s="53">
        <v>2</v>
      </c>
      <c r="O21" s="56">
        <v>623</v>
      </c>
      <c r="P21" s="52"/>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row>
    <row r="22" spans="1:75" s="11" customFormat="1" ht="6" customHeight="1">
      <c r="A22" s="52"/>
      <c r="B22" s="52"/>
      <c r="C22" s="53"/>
      <c r="D22" s="53"/>
      <c r="E22" s="53"/>
      <c r="F22" s="53"/>
      <c r="G22" s="53"/>
      <c r="H22" s="53"/>
      <c r="I22" s="53"/>
      <c r="J22" s="53"/>
      <c r="K22" s="53"/>
      <c r="L22" s="53"/>
      <c r="M22" s="53"/>
      <c r="N22" s="53"/>
      <c r="O22" s="56"/>
      <c r="P22" s="52"/>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row>
    <row r="23" spans="1:75">
      <c r="A23" s="52"/>
      <c r="B23" s="52">
        <v>1992</v>
      </c>
      <c r="C23" s="53">
        <v>218</v>
      </c>
      <c r="D23" s="53">
        <v>50</v>
      </c>
      <c r="E23" s="53">
        <v>117</v>
      </c>
      <c r="F23" s="53">
        <v>79</v>
      </c>
      <c r="G23" s="53">
        <v>52</v>
      </c>
      <c r="H23" s="53">
        <v>4</v>
      </c>
      <c r="I23" s="53">
        <v>21</v>
      </c>
      <c r="J23" s="53">
        <v>14</v>
      </c>
      <c r="K23" s="53">
        <v>11</v>
      </c>
      <c r="L23" s="53">
        <v>9</v>
      </c>
      <c r="M23" s="53">
        <v>4</v>
      </c>
      <c r="N23" s="53">
        <v>2</v>
      </c>
      <c r="O23" s="56">
        <v>581</v>
      </c>
      <c r="P23" s="52"/>
    </row>
    <row r="24" spans="1:75">
      <c r="A24" s="52"/>
      <c r="B24" s="52">
        <v>1993</v>
      </c>
      <c r="C24" s="53">
        <v>182</v>
      </c>
      <c r="D24" s="53">
        <v>66</v>
      </c>
      <c r="E24" s="53">
        <v>97</v>
      </c>
      <c r="F24" s="53">
        <v>89</v>
      </c>
      <c r="G24" s="53">
        <v>71</v>
      </c>
      <c r="H24" s="53">
        <v>3</v>
      </c>
      <c r="I24" s="53">
        <v>14</v>
      </c>
      <c r="J24" s="53">
        <v>6</v>
      </c>
      <c r="K24" s="53">
        <v>9</v>
      </c>
      <c r="L24" s="53">
        <v>9</v>
      </c>
      <c r="M24" s="53">
        <v>14</v>
      </c>
      <c r="N24" s="53">
        <v>5</v>
      </c>
      <c r="O24" s="56">
        <v>565</v>
      </c>
      <c r="P24" s="52"/>
    </row>
    <row r="25" spans="1:75">
      <c r="A25" s="52"/>
      <c r="B25" s="52">
        <v>1994</v>
      </c>
      <c r="C25" s="53">
        <v>231</v>
      </c>
      <c r="D25" s="53">
        <v>55</v>
      </c>
      <c r="E25" s="53">
        <v>94</v>
      </c>
      <c r="F25" s="53">
        <v>104</v>
      </c>
      <c r="G25" s="53">
        <v>63</v>
      </c>
      <c r="H25" s="53">
        <v>0</v>
      </c>
      <c r="I25" s="53">
        <v>39</v>
      </c>
      <c r="J25" s="53">
        <v>13</v>
      </c>
      <c r="K25" s="53">
        <v>17</v>
      </c>
      <c r="L25" s="53">
        <v>5</v>
      </c>
      <c r="M25" s="53">
        <v>4</v>
      </c>
      <c r="N25" s="53">
        <v>7</v>
      </c>
      <c r="O25" s="56">
        <v>632</v>
      </c>
      <c r="P25" s="52"/>
    </row>
    <row r="26" spans="1:75">
      <c r="A26" s="52"/>
      <c r="B26" s="52">
        <v>1995</v>
      </c>
      <c r="C26" s="53">
        <v>243</v>
      </c>
      <c r="D26" s="53">
        <v>78</v>
      </c>
      <c r="E26" s="53">
        <v>105</v>
      </c>
      <c r="F26" s="53">
        <v>83</v>
      </c>
      <c r="G26" s="53">
        <v>66</v>
      </c>
      <c r="H26" s="53">
        <v>1</v>
      </c>
      <c r="I26" s="53">
        <v>33</v>
      </c>
      <c r="J26" s="53">
        <v>3</v>
      </c>
      <c r="K26" s="53">
        <v>16</v>
      </c>
      <c r="L26" s="53">
        <v>6</v>
      </c>
      <c r="M26" s="53">
        <v>19</v>
      </c>
      <c r="N26" s="53">
        <v>9</v>
      </c>
      <c r="O26" s="56">
        <v>662</v>
      </c>
      <c r="P26" s="52"/>
    </row>
    <row r="27" spans="1:75">
      <c r="A27" s="52"/>
      <c r="B27" s="57">
        <v>1996</v>
      </c>
      <c r="C27" s="53">
        <v>197</v>
      </c>
      <c r="D27" s="53">
        <v>68</v>
      </c>
      <c r="E27" s="53">
        <v>81</v>
      </c>
      <c r="F27" s="53">
        <v>77</v>
      </c>
      <c r="G27" s="53">
        <v>47</v>
      </c>
      <c r="H27" s="53">
        <v>2</v>
      </c>
      <c r="I27" s="53">
        <v>24</v>
      </c>
      <c r="J27" s="53">
        <v>9</v>
      </c>
      <c r="K27" s="53">
        <v>28</v>
      </c>
      <c r="L27" s="53">
        <v>2</v>
      </c>
      <c r="M27" s="53">
        <v>45</v>
      </c>
      <c r="N27" s="53">
        <v>6</v>
      </c>
      <c r="O27" s="56">
        <v>586</v>
      </c>
      <c r="P27" s="52"/>
    </row>
    <row r="28" spans="1:75" ht="6" customHeight="1">
      <c r="A28" s="52"/>
      <c r="B28" s="57"/>
      <c r="C28" s="53"/>
      <c r="D28" s="53"/>
      <c r="E28" s="53"/>
      <c r="F28" s="53"/>
      <c r="G28" s="53"/>
      <c r="H28" s="53"/>
      <c r="I28" s="53"/>
      <c r="J28" s="53"/>
      <c r="K28" s="53"/>
      <c r="L28" s="53"/>
      <c r="M28" s="53"/>
      <c r="N28" s="53"/>
      <c r="O28" s="56"/>
      <c r="P28" s="52"/>
    </row>
    <row r="29" spans="1:75" s="11" customFormat="1">
      <c r="A29" s="52"/>
      <c r="B29" s="55">
        <v>1997</v>
      </c>
      <c r="C29" s="53">
        <v>200</v>
      </c>
      <c r="D29" s="53">
        <v>71</v>
      </c>
      <c r="E29" s="53">
        <v>99</v>
      </c>
      <c r="F29" s="53">
        <v>64</v>
      </c>
      <c r="G29" s="53">
        <v>58</v>
      </c>
      <c r="H29" s="53">
        <v>1</v>
      </c>
      <c r="I29" s="53">
        <v>29</v>
      </c>
      <c r="J29" s="53">
        <v>7</v>
      </c>
      <c r="K29" s="53">
        <v>17</v>
      </c>
      <c r="L29" s="53">
        <v>12</v>
      </c>
      <c r="M29" s="53">
        <v>37</v>
      </c>
      <c r="N29" s="53">
        <v>14</v>
      </c>
      <c r="O29" s="56">
        <v>609</v>
      </c>
      <c r="P29" s="52"/>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row>
    <row r="30" spans="1:75" s="11" customFormat="1">
      <c r="A30" s="52"/>
      <c r="B30" s="55" t="s">
        <v>18</v>
      </c>
      <c r="C30" s="53">
        <v>202</v>
      </c>
      <c r="D30" s="53">
        <v>68</v>
      </c>
      <c r="E30" s="53">
        <v>103</v>
      </c>
      <c r="F30" s="53">
        <v>62</v>
      </c>
      <c r="G30" s="53">
        <v>52</v>
      </c>
      <c r="H30" s="53">
        <v>1</v>
      </c>
      <c r="I30" s="53">
        <v>28</v>
      </c>
      <c r="J30" s="53">
        <v>6</v>
      </c>
      <c r="K30" s="53">
        <v>17</v>
      </c>
      <c r="L30" s="53">
        <v>13</v>
      </c>
      <c r="M30" s="53">
        <v>38</v>
      </c>
      <c r="N30" s="53">
        <v>19</v>
      </c>
      <c r="O30" s="56">
        <v>609</v>
      </c>
      <c r="P30" s="52"/>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row>
    <row r="31" spans="1:75" s="11" customFormat="1">
      <c r="A31" s="52"/>
      <c r="B31" s="55" t="s">
        <v>19</v>
      </c>
      <c r="C31" s="53">
        <v>201</v>
      </c>
      <c r="D31" s="53">
        <v>65</v>
      </c>
      <c r="E31" s="53">
        <v>88</v>
      </c>
      <c r="F31" s="53">
        <v>76</v>
      </c>
      <c r="G31" s="53">
        <v>46</v>
      </c>
      <c r="H31" s="53">
        <v>2</v>
      </c>
      <c r="I31" s="53">
        <v>32</v>
      </c>
      <c r="J31" s="53">
        <v>6</v>
      </c>
      <c r="K31" s="53">
        <v>47</v>
      </c>
      <c r="L31" s="53">
        <v>13</v>
      </c>
      <c r="M31" s="53">
        <v>43</v>
      </c>
      <c r="N31" s="53">
        <v>23</v>
      </c>
      <c r="O31" s="56">
        <v>642</v>
      </c>
      <c r="P31" s="52"/>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row>
    <row r="32" spans="1:75" s="11" customFormat="1">
      <c r="A32" s="52"/>
      <c r="B32" s="55" t="s">
        <v>20</v>
      </c>
      <c r="C32" s="53">
        <v>212</v>
      </c>
      <c r="D32" s="53">
        <v>70</v>
      </c>
      <c r="E32" s="53">
        <v>97</v>
      </c>
      <c r="F32" s="53">
        <v>56</v>
      </c>
      <c r="G32" s="53">
        <v>61</v>
      </c>
      <c r="H32" s="53">
        <v>4</v>
      </c>
      <c r="I32" s="53">
        <v>11</v>
      </c>
      <c r="J32" s="53">
        <v>6</v>
      </c>
      <c r="K32" s="53">
        <v>53</v>
      </c>
      <c r="L32" s="53">
        <v>11</v>
      </c>
      <c r="M32" s="53">
        <v>40</v>
      </c>
      <c r="N32" s="53">
        <v>51</v>
      </c>
      <c r="O32" s="56">
        <v>672</v>
      </c>
      <c r="P32" s="52"/>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row>
    <row r="33" spans="1:75" s="11" customFormat="1">
      <c r="A33" s="52"/>
      <c r="B33" s="57" t="s">
        <v>21</v>
      </c>
      <c r="C33" s="53">
        <v>213</v>
      </c>
      <c r="D33" s="53">
        <v>77</v>
      </c>
      <c r="E33" s="53">
        <v>102</v>
      </c>
      <c r="F33" s="53">
        <v>146</v>
      </c>
      <c r="G33" s="53">
        <v>71</v>
      </c>
      <c r="H33" s="53">
        <v>2</v>
      </c>
      <c r="I33" s="53">
        <v>17</v>
      </c>
      <c r="J33" s="53">
        <v>9</v>
      </c>
      <c r="K33" s="53">
        <v>34</v>
      </c>
      <c r="L33" s="53">
        <v>16</v>
      </c>
      <c r="M33" s="53">
        <v>63</v>
      </c>
      <c r="N33" s="53">
        <v>14</v>
      </c>
      <c r="O33" s="56">
        <v>764</v>
      </c>
      <c r="P33" s="52"/>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row>
    <row r="34" spans="1:75" s="11" customFormat="1" ht="6" customHeight="1">
      <c r="A34" s="52"/>
      <c r="B34" s="57"/>
      <c r="C34" s="53"/>
      <c r="D34" s="53"/>
      <c r="E34" s="53"/>
      <c r="F34" s="53"/>
      <c r="G34" s="53"/>
      <c r="H34" s="53"/>
      <c r="I34" s="53"/>
      <c r="J34" s="53"/>
      <c r="K34" s="53"/>
      <c r="L34" s="53"/>
      <c r="M34" s="53"/>
      <c r="N34" s="53"/>
      <c r="O34" s="56"/>
      <c r="P34" s="52"/>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row>
    <row r="35" spans="1:75">
      <c r="A35" s="52"/>
      <c r="B35" s="57" t="s">
        <v>22</v>
      </c>
      <c r="C35" s="53">
        <v>261</v>
      </c>
      <c r="D35" s="53">
        <v>60</v>
      </c>
      <c r="E35" s="53">
        <v>145</v>
      </c>
      <c r="F35" s="53">
        <v>78</v>
      </c>
      <c r="G35" s="53">
        <v>96</v>
      </c>
      <c r="H35" s="53">
        <v>1</v>
      </c>
      <c r="I35" s="53">
        <v>29</v>
      </c>
      <c r="J35" s="53">
        <v>13</v>
      </c>
      <c r="K35" s="53">
        <v>31</v>
      </c>
      <c r="L35" s="53">
        <v>19</v>
      </c>
      <c r="M35" s="53">
        <v>35</v>
      </c>
      <c r="N35" s="53">
        <v>25</v>
      </c>
      <c r="O35" s="56">
        <v>793</v>
      </c>
      <c r="P35" s="52"/>
    </row>
    <row r="36" spans="1:75">
      <c r="A36" s="52"/>
      <c r="B36" s="52" t="s">
        <v>23</v>
      </c>
      <c r="C36" s="53">
        <v>263</v>
      </c>
      <c r="D36" s="53">
        <v>48</v>
      </c>
      <c r="E36" s="53">
        <v>148</v>
      </c>
      <c r="F36" s="53">
        <v>66</v>
      </c>
      <c r="G36" s="53">
        <v>77</v>
      </c>
      <c r="H36" s="53">
        <v>2</v>
      </c>
      <c r="I36" s="53">
        <v>22</v>
      </c>
      <c r="J36" s="53">
        <v>6</v>
      </c>
      <c r="K36" s="53">
        <v>200</v>
      </c>
      <c r="L36" s="53">
        <v>21</v>
      </c>
      <c r="M36" s="53">
        <v>48</v>
      </c>
      <c r="N36" s="53">
        <v>41</v>
      </c>
      <c r="O36" s="56">
        <v>942</v>
      </c>
      <c r="P36" s="52"/>
    </row>
    <row r="37" spans="1:75">
      <c r="A37" s="52"/>
      <c r="B37" s="57" t="s">
        <v>24</v>
      </c>
      <c r="C37" s="53">
        <v>242</v>
      </c>
      <c r="D37" s="53">
        <v>75</v>
      </c>
      <c r="E37" s="53">
        <v>136</v>
      </c>
      <c r="F37" s="53">
        <v>67</v>
      </c>
      <c r="G37" s="53">
        <v>67</v>
      </c>
      <c r="H37" s="53">
        <v>0</v>
      </c>
      <c r="I37" s="53">
        <v>28</v>
      </c>
      <c r="J37" s="53">
        <v>24</v>
      </c>
      <c r="K37" s="53">
        <v>20</v>
      </c>
      <c r="L37" s="53">
        <v>21</v>
      </c>
      <c r="M37" s="53">
        <v>35</v>
      </c>
      <c r="N37" s="53">
        <v>57</v>
      </c>
      <c r="O37" s="56">
        <v>772</v>
      </c>
      <c r="P37" s="52"/>
    </row>
    <row r="38" spans="1:75">
      <c r="A38" s="52"/>
      <c r="B38" s="57" t="s">
        <v>25</v>
      </c>
      <c r="C38" s="53">
        <v>262</v>
      </c>
      <c r="D38" s="53">
        <v>67</v>
      </c>
      <c r="E38" s="53">
        <v>125</v>
      </c>
      <c r="F38" s="53">
        <v>66</v>
      </c>
      <c r="G38" s="53">
        <v>73</v>
      </c>
      <c r="H38" s="53">
        <v>2</v>
      </c>
      <c r="I38" s="53">
        <v>34</v>
      </c>
      <c r="J38" s="53">
        <v>12</v>
      </c>
      <c r="K38" s="53">
        <v>28</v>
      </c>
      <c r="L38" s="53">
        <v>22</v>
      </c>
      <c r="M38" s="53">
        <v>43</v>
      </c>
      <c r="N38" s="53">
        <v>46</v>
      </c>
      <c r="O38" s="56">
        <v>779</v>
      </c>
      <c r="P38" s="52"/>
    </row>
    <row r="39" spans="1:75" s="12" customFormat="1">
      <c r="A39" s="52"/>
      <c r="B39" s="57" t="s">
        <v>14</v>
      </c>
      <c r="C39" s="53">
        <v>226</v>
      </c>
      <c r="D39" s="53">
        <v>59</v>
      </c>
      <c r="E39" s="53">
        <v>112</v>
      </c>
      <c r="F39" s="53">
        <v>58</v>
      </c>
      <c r="G39" s="53">
        <v>50</v>
      </c>
      <c r="H39" s="53">
        <v>53</v>
      </c>
      <c r="I39" s="53">
        <v>26</v>
      </c>
      <c r="J39" s="53">
        <v>4</v>
      </c>
      <c r="K39" s="53">
        <v>28</v>
      </c>
      <c r="L39" s="53">
        <v>12</v>
      </c>
      <c r="M39" s="53">
        <v>22</v>
      </c>
      <c r="N39" s="53">
        <v>58</v>
      </c>
      <c r="O39" s="56">
        <v>708</v>
      </c>
      <c r="P39" s="52"/>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row>
    <row r="40" spans="1:75" s="12" customFormat="1" ht="6" customHeight="1">
      <c r="A40" s="52"/>
      <c r="B40" s="57"/>
      <c r="C40" s="53"/>
      <c r="D40" s="53"/>
      <c r="E40" s="53"/>
      <c r="F40" s="53"/>
      <c r="G40" s="53"/>
      <c r="H40" s="53"/>
      <c r="I40" s="53"/>
      <c r="J40" s="53"/>
      <c r="K40" s="53"/>
      <c r="L40" s="53"/>
      <c r="M40" s="53"/>
      <c r="N40" s="53"/>
      <c r="O40" s="56"/>
      <c r="P40" s="52"/>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row>
    <row r="41" spans="1:75" s="11" customFormat="1">
      <c r="A41" s="52"/>
      <c r="B41" s="57" t="s">
        <v>34</v>
      </c>
      <c r="C41" s="53">
        <v>272</v>
      </c>
      <c r="D41" s="53">
        <v>51</v>
      </c>
      <c r="E41" s="53">
        <v>128</v>
      </c>
      <c r="F41" s="53">
        <v>56</v>
      </c>
      <c r="G41" s="53">
        <v>58</v>
      </c>
      <c r="H41" s="53">
        <v>0</v>
      </c>
      <c r="I41" s="53">
        <v>29</v>
      </c>
      <c r="J41" s="53">
        <v>9</v>
      </c>
      <c r="K41" s="53">
        <v>19</v>
      </c>
      <c r="L41" s="53">
        <v>6</v>
      </c>
      <c r="M41" s="53">
        <v>36</v>
      </c>
      <c r="N41" s="53">
        <v>46</v>
      </c>
      <c r="O41" s="56">
        <v>710</v>
      </c>
      <c r="P41" s="52"/>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row>
    <row r="42" spans="1:75" s="11" customFormat="1">
      <c r="A42" s="52"/>
      <c r="B42" s="57" t="s">
        <v>76</v>
      </c>
      <c r="C42" s="53">
        <v>268</v>
      </c>
      <c r="D42" s="53">
        <v>67</v>
      </c>
      <c r="E42" s="53">
        <v>161</v>
      </c>
      <c r="F42" s="53">
        <v>57</v>
      </c>
      <c r="G42" s="53">
        <v>53</v>
      </c>
      <c r="H42" s="53">
        <v>0</v>
      </c>
      <c r="I42" s="53">
        <v>26</v>
      </c>
      <c r="J42" s="53">
        <v>5</v>
      </c>
      <c r="K42" s="53">
        <v>19</v>
      </c>
      <c r="L42" s="53">
        <v>12</v>
      </c>
      <c r="M42" s="53">
        <v>37</v>
      </c>
      <c r="N42" s="53">
        <v>24</v>
      </c>
      <c r="O42" s="56">
        <v>729</v>
      </c>
      <c r="P42" s="52"/>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row>
    <row r="43" spans="1:75" s="11" customFormat="1">
      <c r="A43" s="52"/>
      <c r="B43" s="57" t="s">
        <v>93</v>
      </c>
      <c r="C43" s="53">
        <v>256</v>
      </c>
      <c r="D43" s="53">
        <v>59</v>
      </c>
      <c r="E43" s="53">
        <v>149</v>
      </c>
      <c r="F43" s="53">
        <v>45</v>
      </c>
      <c r="G43" s="53">
        <v>39</v>
      </c>
      <c r="H43" s="53">
        <v>2</v>
      </c>
      <c r="I43" s="53">
        <v>21</v>
      </c>
      <c r="J43" s="53">
        <v>4</v>
      </c>
      <c r="K43" s="53">
        <v>17</v>
      </c>
      <c r="L43" s="53">
        <v>10</v>
      </c>
      <c r="M43" s="53">
        <v>26</v>
      </c>
      <c r="N43" s="53">
        <v>11</v>
      </c>
      <c r="O43" s="56">
        <v>639</v>
      </c>
      <c r="P43" s="52"/>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row>
    <row r="44" spans="1:75" s="11" customFormat="1">
      <c r="A44" s="52"/>
      <c r="B44" s="57" t="s">
        <v>98</v>
      </c>
      <c r="C44" s="53">
        <v>210</v>
      </c>
      <c r="D44" s="53">
        <v>49</v>
      </c>
      <c r="E44" s="53">
        <v>126</v>
      </c>
      <c r="F44" s="53">
        <v>53</v>
      </c>
      <c r="G44" s="53">
        <v>41</v>
      </c>
      <c r="H44" s="53">
        <v>0</v>
      </c>
      <c r="I44" s="53">
        <v>21</v>
      </c>
      <c r="J44" s="53">
        <v>3</v>
      </c>
      <c r="K44" s="53">
        <v>15</v>
      </c>
      <c r="L44" s="53">
        <v>18</v>
      </c>
      <c r="M44" s="53">
        <v>33</v>
      </c>
      <c r="N44" s="53">
        <v>26</v>
      </c>
      <c r="O44" s="56">
        <v>595</v>
      </c>
      <c r="P44" s="52"/>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row>
    <row r="45" spans="1:75" s="11" customFormat="1">
      <c r="A45" s="52"/>
      <c r="B45" s="52" t="s">
        <v>104</v>
      </c>
      <c r="C45" s="53">
        <v>236</v>
      </c>
      <c r="D45" s="53">
        <v>61</v>
      </c>
      <c r="E45" s="53">
        <v>117</v>
      </c>
      <c r="F45" s="53">
        <v>61</v>
      </c>
      <c r="G45" s="53">
        <v>61</v>
      </c>
      <c r="H45" s="53">
        <v>0</v>
      </c>
      <c r="I45" s="53">
        <v>21</v>
      </c>
      <c r="J45" s="53">
        <v>6</v>
      </c>
      <c r="K45" s="53">
        <v>20</v>
      </c>
      <c r="L45" s="53">
        <v>7</v>
      </c>
      <c r="M45" s="53">
        <v>25</v>
      </c>
      <c r="N45" s="53">
        <v>17</v>
      </c>
      <c r="O45" s="56">
        <v>632</v>
      </c>
      <c r="P45" s="52"/>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row>
    <row r="46" spans="1:75" s="11" customFormat="1" ht="6" customHeight="1">
      <c r="A46" s="52"/>
      <c r="B46" s="52"/>
      <c r="C46" s="53"/>
      <c r="D46" s="53"/>
      <c r="E46" s="53"/>
      <c r="F46" s="53"/>
      <c r="G46" s="53"/>
      <c r="H46" s="53"/>
      <c r="I46" s="53"/>
      <c r="J46" s="53"/>
      <c r="K46" s="53"/>
      <c r="L46" s="53"/>
      <c r="M46" s="53"/>
      <c r="N46" s="53"/>
      <c r="O46" s="56"/>
      <c r="P46" s="52"/>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row>
    <row r="47" spans="1:75">
      <c r="A47" s="52"/>
      <c r="B47" s="52" t="s">
        <v>132</v>
      </c>
      <c r="C47" s="53">
        <v>208</v>
      </c>
      <c r="D47" s="53">
        <v>51</v>
      </c>
      <c r="E47" s="53">
        <v>89</v>
      </c>
      <c r="F47" s="53">
        <v>60</v>
      </c>
      <c r="G47" s="53">
        <v>40</v>
      </c>
      <c r="H47" s="53">
        <v>1</v>
      </c>
      <c r="I47" s="53">
        <v>17</v>
      </c>
      <c r="J47" s="53">
        <v>4</v>
      </c>
      <c r="K47" s="53">
        <v>8</v>
      </c>
      <c r="L47" s="53">
        <v>5</v>
      </c>
      <c r="M47" s="53">
        <v>25</v>
      </c>
      <c r="N47" s="53">
        <v>17</v>
      </c>
      <c r="O47" s="56">
        <v>525</v>
      </c>
      <c r="P47" s="52"/>
    </row>
    <row r="48" spans="1:75">
      <c r="A48" s="52"/>
      <c r="B48" s="52" t="s">
        <v>143</v>
      </c>
      <c r="C48" s="53">
        <v>195</v>
      </c>
      <c r="D48" s="53">
        <v>49</v>
      </c>
      <c r="E48" s="53">
        <v>106</v>
      </c>
      <c r="F48" s="53">
        <v>41</v>
      </c>
      <c r="G48" s="53">
        <v>29</v>
      </c>
      <c r="H48" s="53">
        <v>2</v>
      </c>
      <c r="I48" s="53">
        <v>26</v>
      </c>
      <c r="J48" s="53">
        <v>7</v>
      </c>
      <c r="K48" s="53">
        <v>8</v>
      </c>
      <c r="L48" s="53">
        <v>6</v>
      </c>
      <c r="M48" s="53">
        <v>40</v>
      </c>
      <c r="N48" s="53">
        <v>34</v>
      </c>
      <c r="O48" s="56">
        <v>543</v>
      </c>
      <c r="P48" s="52"/>
    </row>
    <row r="49" spans="1:75">
      <c r="A49" s="52"/>
      <c r="B49" s="52" t="s">
        <v>144</v>
      </c>
      <c r="C49" s="53">
        <v>203</v>
      </c>
      <c r="D49" s="53">
        <v>37</v>
      </c>
      <c r="E49" s="53">
        <v>104</v>
      </c>
      <c r="F49" s="53">
        <v>53</v>
      </c>
      <c r="G49" s="53">
        <v>29</v>
      </c>
      <c r="H49" s="53">
        <v>1</v>
      </c>
      <c r="I49" s="53">
        <v>17</v>
      </c>
      <c r="J49" s="53">
        <v>4</v>
      </c>
      <c r="K49" s="53">
        <v>14</v>
      </c>
      <c r="L49" s="53">
        <v>9</v>
      </c>
      <c r="M49" s="53">
        <v>32</v>
      </c>
      <c r="N49" s="53">
        <v>18</v>
      </c>
      <c r="O49" s="56">
        <v>521</v>
      </c>
      <c r="P49" s="52"/>
    </row>
    <row r="50" spans="1:75">
      <c r="A50" s="52"/>
      <c r="B50" s="52" t="s">
        <v>145</v>
      </c>
      <c r="C50" s="53">
        <v>186</v>
      </c>
      <c r="D50" s="53">
        <v>41</v>
      </c>
      <c r="E50" s="53">
        <v>92</v>
      </c>
      <c r="F50" s="53">
        <v>52</v>
      </c>
      <c r="G50" s="53">
        <v>20</v>
      </c>
      <c r="H50" s="53">
        <v>0</v>
      </c>
      <c r="I50" s="53">
        <v>9</v>
      </c>
      <c r="J50" s="53">
        <v>3</v>
      </c>
      <c r="K50" s="53">
        <v>25</v>
      </c>
      <c r="L50" s="53">
        <v>8</v>
      </c>
      <c r="M50" s="53">
        <v>41</v>
      </c>
      <c r="N50" s="53">
        <v>27</v>
      </c>
      <c r="O50" s="56">
        <v>504</v>
      </c>
      <c r="P50" s="52"/>
    </row>
    <row r="51" spans="1:75">
      <c r="A51" s="52"/>
      <c r="B51" s="52" t="s">
        <v>146</v>
      </c>
      <c r="C51" s="53">
        <v>209</v>
      </c>
      <c r="D51" s="53">
        <v>46</v>
      </c>
      <c r="E51" s="53">
        <v>103</v>
      </c>
      <c r="F51" s="53">
        <v>47</v>
      </c>
      <c r="G51" s="53">
        <v>25</v>
      </c>
      <c r="H51" s="53">
        <v>0</v>
      </c>
      <c r="I51" s="53">
        <v>13</v>
      </c>
      <c r="J51" s="53">
        <v>6</v>
      </c>
      <c r="K51" s="53">
        <v>16</v>
      </c>
      <c r="L51" s="53">
        <v>8</v>
      </c>
      <c r="M51" s="53">
        <v>36</v>
      </c>
      <c r="N51" s="53">
        <v>30</v>
      </c>
      <c r="O51" s="56">
        <v>539</v>
      </c>
      <c r="P51" s="52"/>
    </row>
    <row r="52" spans="1:75" ht="6" customHeight="1">
      <c r="A52" s="52"/>
      <c r="B52" s="52"/>
      <c r="C52" s="53"/>
      <c r="D52" s="53"/>
      <c r="E52" s="53"/>
      <c r="F52" s="53"/>
      <c r="G52" s="53"/>
      <c r="H52" s="53"/>
      <c r="I52" s="53"/>
      <c r="J52" s="53"/>
      <c r="K52" s="53"/>
      <c r="L52" s="53"/>
      <c r="M52" s="53"/>
      <c r="N52" s="53"/>
      <c r="O52" s="56"/>
      <c r="P52" s="52"/>
    </row>
    <row r="53" spans="1:75">
      <c r="A53" s="52"/>
      <c r="B53" s="52" t="s">
        <v>170</v>
      </c>
      <c r="C53" s="53">
        <v>215</v>
      </c>
      <c r="D53" s="53">
        <v>51</v>
      </c>
      <c r="E53" s="53">
        <v>114</v>
      </c>
      <c r="F53" s="53">
        <v>136</v>
      </c>
      <c r="G53" s="53">
        <v>32</v>
      </c>
      <c r="H53" s="53">
        <v>2</v>
      </c>
      <c r="I53" s="53">
        <v>8</v>
      </c>
      <c r="J53" s="53">
        <v>6</v>
      </c>
      <c r="K53" s="53">
        <v>19</v>
      </c>
      <c r="L53" s="53">
        <v>23</v>
      </c>
      <c r="M53" s="53">
        <v>50</v>
      </c>
      <c r="N53" s="53">
        <v>32</v>
      </c>
      <c r="O53" s="56">
        <v>688</v>
      </c>
      <c r="P53" s="52"/>
    </row>
    <row r="54" spans="1:75">
      <c r="A54" s="52"/>
      <c r="B54" s="52" t="s">
        <v>218</v>
      </c>
      <c r="C54" s="53">
        <v>281</v>
      </c>
      <c r="D54" s="53">
        <v>37</v>
      </c>
      <c r="E54" s="53">
        <v>108</v>
      </c>
      <c r="F54" s="53">
        <v>52</v>
      </c>
      <c r="G54" s="53">
        <v>27</v>
      </c>
      <c r="H54" s="53">
        <v>34</v>
      </c>
      <c r="I54" s="53">
        <v>12</v>
      </c>
      <c r="J54" s="53">
        <v>4</v>
      </c>
      <c r="K54" s="53">
        <v>23</v>
      </c>
      <c r="L54" s="53">
        <v>17</v>
      </c>
      <c r="M54" s="53">
        <v>60</v>
      </c>
      <c r="N54" s="53">
        <v>42</v>
      </c>
      <c r="O54" s="56">
        <v>697</v>
      </c>
      <c r="P54" s="52"/>
      <c r="Q54" s="378"/>
    </row>
    <row r="55" spans="1:75">
      <c r="A55" s="52"/>
      <c r="B55" s="52" t="s">
        <v>231</v>
      </c>
      <c r="C55" s="53">
        <v>259</v>
      </c>
      <c r="D55" s="53">
        <v>37</v>
      </c>
      <c r="E55" s="53">
        <v>104</v>
      </c>
      <c r="F55" s="53">
        <v>55</v>
      </c>
      <c r="G55" s="53">
        <v>32</v>
      </c>
      <c r="H55" s="53">
        <v>2</v>
      </c>
      <c r="I55" s="53">
        <v>11</v>
      </c>
      <c r="J55" s="53">
        <v>5</v>
      </c>
      <c r="K55" s="53">
        <v>15</v>
      </c>
      <c r="L55" s="53">
        <v>9</v>
      </c>
      <c r="M55" s="53">
        <v>67</v>
      </c>
      <c r="N55" s="53">
        <v>47</v>
      </c>
      <c r="O55" s="56">
        <v>643</v>
      </c>
      <c r="P55" s="52"/>
      <c r="Q55" s="378"/>
    </row>
    <row r="56" spans="1:75">
      <c r="A56" s="52"/>
      <c r="B56" s="52" t="s">
        <v>241</v>
      </c>
      <c r="C56" s="53">
        <v>267</v>
      </c>
      <c r="D56" s="53">
        <v>47</v>
      </c>
      <c r="E56" s="53">
        <v>118</v>
      </c>
      <c r="F56" s="53">
        <v>78</v>
      </c>
      <c r="G56" s="53">
        <v>29</v>
      </c>
      <c r="H56" s="53">
        <v>0</v>
      </c>
      <c r="I56" s="53">
        <v>14</v>
      </c>
      <c r="J56" s="53">
        <v>4</v>
      </c>
      <c r="K56" s="53">
        <v>13</v>
      </c>
      <c r="L56" s="53">
        <v>22</v>
      </c>
      <c r="M56" s="53">
        <v>44</v>
      </c>
      <c r="N56" s="53">
        <v>41</v>
      </c>
      <c r="O56" s="56">
        <v>677</v>
      </c>
      <c r="P56" s="52"/>
      <c r="Q56" s="378"/>
    </row>
    <row r="57" spans="1:75">
      <c r="A57" s="52"/>
      <c r="B57" s="52" t="s">
        <v>251</v>
      </c>
      <c r="C57" s="53">
        <v>236</v>
      </c>
      <c r="D57" s="53">
        <v>32</v>
      </c>
      <c r="E57" s="53">
        <v>100</v>
      </c>
      <c r="F57" s="53">
        <v>26</v>
      </c>
      <c r="G57" s="53">
        <v>35</v>
      </c>
      <c r="H57" s="53">
        <v>0</v>
      </c>
      <c r="I57" s="53">
        <v>9</v>
      </c>
      <c r="J57" s="53">
        <v>11</v>
      </c>
      <c r="K57" s="53">
        <v>15</v>
      </c>
      <c r="L57" s="53">
        <v>19</v>
      </c>
      <c r="M57" s="53">
        <v>48</v>
      </c>
      <c r="N57" s="53">
        <v>35</v>
      </c>
      <c r="O57" s="56">
        <v>566</v>
      </c>
      <c r="P57" s="52"/>
      <c r="Q57" s="378"/>
    </row>
    <row r="58" spans="1:75">
      <c r="A58" s="52"/>
      <c r="B58" s="52" t="s">
        <v>310</v>
      </c>
      <c r="C58" s="53">
        <v>282</v>
      </c>
      <c r="D58" s="53">
        <v>37</v>
      </c>
      <c r="E58" s="53">
        <v>116</v>
      </c>
      <c r="F58" s="53">
        <v>51</v>
      </c>
      <c r="G58" s="53">
        <v>28</v>
      </c>
      <c r="H58" s="53">
        <v>1</v>
      </c>
      <c r="I58" s="53">
        <v>17</v>
      </c>
      <c r="J58" s="53">
        <v>11</v>
      </c>
      <c r="K58" s="53">
        <v>18</v>
      </c>
      <c r="L58" s="53">
        <v>17</v>
      </c>
      <c r="M58" s="53">
        <v>52</v>
      </c>
      <c r="N58" s="53">
        <v>66</v>
      </c>
      <c r="O58" s="56">
        <v>696</v>
      </c>
      <c r="P58" s="52"/>
      <c r="Q58" s="378"/>
      <c r="T58" s="803"/>
      <c r="U58" s="803"/>
      <c r="V58" s="803"/>
      <c r="W58" s="803"/>
      <c r="X58" s="803"/>
      <c r="Y58" s="803"/>
      <c r="Z58" s="803"/>
      <c r="AA58" s="803"/>
      <c r="AB58" s="803"/>
      <c r="AC58" s="803"/>
      <c r="AD58" s="803"/>
      <c r="AE58" s="803"/>
      <c r="AF58" s="803"/>
      <c r="AG58" s="803"/>
    </row>
    <row r="59" spans="1:75" ht="6" customHeight="1">
      <c r="A59" s="52"/>
      <c r="B59" s="283"/>
      <c r="C59" s="284"/>
      <c r="D59" s="284"/>
      <c r="E59" s="284"/>
      <c r="F59" s="284"/>
      <c r="G59" s="284"/>
      <c r="H59" s="284"/>
      <c r="I59" s="284"/>
      <c r="J59" s="284"/>
      <c r="K59" s="284"/>
      <c r="L59" s="284"/>
      <c r="M59" s="284"/>
      <c r="N59" s="284"/>
      <c r="O59" s="285"/>
      <c r="P59" s="52"/>
      <c r="T59" s="803"/>
      <c r="U59" s="803"/>
      <c r="V59" s="803"/>
      <c r="W59" s="803"/>
      <c r="X59" s="803"/>
      <c r="Y59" s="803"/>
      <c r="Z59" s="803"/>
      <c r="AA59" s="803"/>
      <c r="AB59" s="803"/>
      <c r="AC59" s="803"/>
      <c r="AD59" s="803"/>
      <c r="AE59" s="803"/>
      <c r="AF59" s="803"/>
      <c r="AG59" s="803"/>
    </row>
    <row r="60" spans="1:75" ht="6" customHeight="1">
      <c r="A60" s="52"/>
      <c r="B60" s="52"/>
      <c r="C60" s="53"/>
      <c r="D60" s="53"/>
      <c r="E60" s="53"/>
      <c r="F60" s="53"/>
      <c r="G60" s="53"/>
      <c r="H60" s="53"/>
      <c r="I60" s="53"/>
      <c r="J60" s="53"/>
      <c r="K60" s="53"/>
      <c r="L60" s="53"/>
      <c r="M60" s="53"/>
      <c r="N60" s="53"/>
      <c r="O60" s="54"/>
      <c r="P60" s="52"/>
      <c r="T60" s="803"/>
      <c r="U60" s="803"/>
      <c r="V60" s="803"/>
      <c r="W60" s="803"/>
      <c r="X60" s="803"/>
      <c r="Y60" s="803"/>
      <c r="Z60" s="803"/>
      <c r="AA60" s="803"/>
      <c r="AB60" s="803"/>
      <c r="AC60" s="803"/>
      <c r="AD60" s="803"/>
      <c r="AE60" s="803"/>
      <c r="AF60" s="803"/>
      <c r="AG60" s="803"/>
    </row>
    <row r="61" spans="1:75" ht="14.25" customHeight="1">
      <c r="A61" s="52"/>
      <c r="B61" s="133" t="s">
        <v>256</v>
      </c>
      <c r="C61" s="53"/>
      <c r="D61" s="53"/>
      <c r="E61" s="53"/>
      <c r="F61" s="53"/>
      <c r="G61" s="53"/>
      <c r="H61" s="53"/>
      <c r="I61" s="53"/>
      <c r="J61" s="53"/>
      <c r="K61" s="53"/>
      <c r="L61" s="53"/>
      <c r="M61" s="53"/>
      <c r="N61" s="53"/>
      <c r="O61" s="54"/>
      <c r="P61" s="52"/>
      <c r="T61" s="803"/>
      <c r="U61" s="803"/>
      <c r="V61" s="803"/>
      <c r="W61" s="803"/>
      <c r="X61" s="803"/>
      <c r="Y61" s="803"/>
      <c r="Z61" s="803"/>
      <c r="AA61" s="803"/>
      <c r="AB61" s="803"/>
      <c r="AC61" s="803"/>
      <c r="AD61" s="803"/>
      <c r="AE61" s="803"/>
      <c r="AF61" s="803"/>
      <c r="AG61" s="803"/>
    </row>
    <row r="62" spans="1:75" ht="71.25" customHeight="1">
      <c r="A62" s="52"/>
      <c r="B62" s="767" t="s">
        <v>257</v>
      </c>
      <c r="C62" s="767"/>
      <c r="D62" s="767"/>
      <c r="E62" s="767"/>
      <c r="F62" s="767"/>
      <c r="G62" s="767"/>
      <c r="H62" s="767"/>
      <c r="I62" s="767"/>
      <c r="J62" s="767"/>
      <c r="K62" s="767"/>
      <c r="L62" s="767"/>
      <c r="M62" s="767"/>
      <c r="N62" s="767"/>
      <c r="O62" s="767"/>
      <c r="P62" s="52"/>
      <c r="T62" s="803"/>
      <c r="U62" s="803"/>
      <c r="V62" s="803"/>
      <c r="W62" s="803"/>
      <c r="X62" s="803"/>
      <c r="Y62" s="803"/>
      <c r="Z62" s="803"/>
      <c r="AA62" s="803"/>
      <c r="AB62" s="803"/>
      <c r="AC62" s="803"/>
      <c r="AD62" s="803"/>
      <c r="AE62" s="803"/>
      <c r="AF62" s="803"/>
      <c r="AG62" s="803"/>
    </row>
    <row r="63" spans="1:75" ht="6" customHeight="1">
      <c r="A63" s="52"/>
      <c r="B63" s="361"/>
      <c r="C63" s="361"/>
      <c r="D63" s="361"/>
      <c r="E63" s="361"/>
      <c r="F63" s="361"/>
      <c r="G63" s="361"/>
      <c r="H63" s="361"/>
      <c r="I63" s="361"/>
      <c r="J63" s="361"/>
      <c r="K63" s="361"/>
      <c r="L63" s="361"/>
      <c r="M63" s="361"/>
      <c r="N63" s="361"/>
      <c r="O63" s="361"/>
      <c r="P63" s="52"/>
      <c r="T63" s="803"/>
      <c r="U63" s="803"/>
      <c r="V63" s="803"/>
      <c r="W63" s="803"/>
      <c r="X63" s="803"/>
      <c r="Y63" s="803"/>
      <c r="Z63" s="803"/>
      <c r="AA63" s="803"/>
      <c r="AB63" s="803"/>
      <c r="AC63" s="803"/>
      <c r="AD63" s="803"/>
      <c r="AE63" s="803"/>
      <c r="AF63" s="803"/>
      <c r="AG63" s="803"/>
    </row>
    <row r="64" spans="1:75" s="292" customFormat="1" ht="14.25" customHeight="1">
      <c r="A64" s="288"/>
      <c r="B64" s="289" t="s">
        <v>255</v>
      </c>
      <c r="C64" s="290"/>
      <c r="D64" s="290"/>
      <c r="E64" s="290"/>
      <c r="F64" s="290"/>
      <c r="G64" s="290"/>
      <c r="H64" s="290"/>
      <c r="I64" s="290"/>
      <c r="J64" s="290"/>
      <c r="K64" s="290"/>
      <c r="L64" s="290"/>
      <c r="M64" s="290"/>
      <c r="N64" s="290"/>
      <c r="O64" s="290"/>
      <c r="P64" s="288"/>
      <c r="Q64" s="291"/>
      <c r="R64" s="291"/>
      <c r="S64" s="291"/>
      <c r="T64" s="804"/>
      <c r="U64" s="804"/>
      <c r="V64" s="804"/>
      <c r="W64" s="804"/>
      <c r="X64" s="804"/>
      <c r="Y64" s="804"/>
      <c r="Z64" s="804"/>
      <c r="AA64" s="804"/>
      <c r="AB64" s="804"/>
      <c r="AC64" s="804"/>
      <c r="AD64" s="804"/>
      <c r="AE64" s="804"/>
      <c r="AF64" s="804"/>
      <c r="AG64" s="804"/>
      <c r="AH64" s="291"/>
      <c r="AI64" s="291"/>
      <c r="AJ64" s="291"/>
      <c r="AK64" s="291"/>
      <c r="AL64" s="291"/>
      <c r="AM64" s="291"/>
      <c r="AN64" s="291"/>
      <c r="AO64" s="291"/>
      <c r="AP64" s="291"/>
      <c r="AQ64" s="291"/>
      <c r="AR64" s="291"/>
      <c r="AS64" s="291"/>
      <c r="AT64" s="291"/>
      <c r="AU64" s="291"/>
      <c r="AV64" s="291"/>
      <c r="AW64" s="291"/>
      <c r="AX64" s="291"/>
      <c r="AY64" s="291"/>
      <c r="AZ64" s="291"/>
      <c r="BA64" s="291"/>
      <c r="BB64" s="291"/>
      <c r="BC64" s="291"/>
      <c r="BD64" s="291"/>
      <c r="BE64" s="291"/>
      <c r="BF64" s="291"/>
      <c r="BG64" s="291"/>
      <c r="BH64" s="291"/>
      <c r="BI64" s="291"/>
      <c r="BJ64" s="291"/>
      <c r="BK64" s="291"/>
      <c r="BL64" s="291"/>
      <c r="BM64" s="291"/>
      <c r="BN64" s="291"/>
      <c r="BO64" s="291"/>
      <c r="BP64" s="291"/>
      <c r="BQ64" s="291"/>
      <c r="BR64" s="291"/>
      <c r="BS64" s="291"/>
      <c r="BT64" s="291"/>
      <c r="BU64" s="291"/>
      <c r="BV64" s="291"/>
      <c r="BW64" s="291"/>
    </row>
    <row r="65" spans="1:17" ht="14.25" customHeight="1">
      <c r="A65" s="52"/>
      <c r="B65" s="767" t="s">
        <v>303</v>
      </c>
      <c r="C65" s="767"/>
      <c r="D65" s="767"/>
      <c r="E65" s="767"/>
      <c r="F65" s="767"/>
      <c r="G65" s="767"/>
      <c r="H65" s="767"/>
      <c r="I65" s="767"/>
      <c r="J65" s="767"/>
      <c r="K65" s="767"/>
      <c r="L65" s="767"/>
      <c r="M65" s="767"/>
      <c r="N65" s="767"/>
      <c r="O65" s="767"/>
      <c r="P65" s="52"/>
    </row>
    <row r="66" spans="1:17">
      <c r="A66" s="133"/>
      <c r="B66" s="408" t="s">
        <v>304</v>
      </c>
      <c r="C66" s="293"/>
      <c r="D66" s="293"/>
      <c r="E66" s="293"/>
      <c r="F66" s="293"/>
      <c r="G66" s="293"/>
      <c r="H66" s="293"/>
      <c r="I66" s="293"/>
      <c r="J66" s="293"/>
      <c r="K66" s="293"/>
      <c r="L66" s="293"/>
      <c r="M66" s="293"/>
      <c r="N66" s="293"/>
      <c r="O66" s="293"/>
      <c r="P66" s="354"/>
      <c r="Q66" s="355"/>
    </row>
    <row r="67" spans="1:17">
      <c r="A67" s="52"/>
      <c r="B67" s="394" t="s">
        <v>258</v>
      </c>
      <c r="C67" s="293"/>
      <c r="D67" s="293"/>
      <c r="E67" s="293"/>
      <c r="F67" s="293"/>
      <c r="G67" s="293"/>
      <c r="H67" s="293"/>
      <c r="I67" s="293"/>
      <c r="J67" s="293"/>
      <c r="K67" s="293"/>
      <c r="L67" s="293"/>
      <c r="M67" s="287"/>
      <c r="N67" s="287"/>
      <c r="O67" s="287"/>
      <c r="P67" s="52"/>
    </row>
    <row r="68" spans="1:17" ht="6" customHeight="1">
      <c r="A68" s="52"/>
      <c r="B68" s="412"/>
      <c r="C68" s="293"/>
      <c r="D68" s="293"/>
      <c r="E68" s="293"/>
      <c r="F68" s="293"/>
      <c r="G68" s="293"/>
      <c r="H68" s="293"/>
      <c r="I68" s="293"/>
      <c r="J68" s="293"/>
      <c r="K68" s="293"/>
      <c r="L68" s="293"/>
      <c r="M68" s="287"/>
      <c r="N68" s="287"/>
      <c r="O68" s="287"/>
      <c r="P68" s="52"/>
    </row>
    <row r="69" spans="1:17" ht="13.5" customHeight="1">
      <c r="B69" s="413"/>
      <c r="C69" s="286"/>
      <c r="D69" s="286"/>
      <c r="E69" s="286"/>
      <c r="F69" s="286"/>
      <c r="G69" s="286"/>
      <c r="H69" s="286"/>
      <c r="I69" s="286"/>
      <c r="J69" s="286"/>
      <c r="K69" s="286"/>
      <c r="L69" s="286"/>
      <c r="M69" s="286"/>
      <c r="N69" s="286"/>
      <c r="O69" s="286"/>
    </row>
    <row r="71" spans="1:17">
      <c r="B71" s="128"/>
    </row>
    <row r="72" spans="1:17">
      <c r="B72" s="128"/>
    </row>
    <row r="73" spans="1:17">
      <c r="C73" s="7"/>
      <c r="D73" s="7"/>
      <c r="E73" s="7"/>
      <c r="F73" s="7"/>
      <c r="G73" s="7"/>
      <c r="H73" s="7"/>
      <c r="I73" s="7"/>
      <c r="J73" s="7"/>
      <c r="K73" s="7"/>
      <c r="L73" s="7"/>
      <c r="M73" s="7"/>
      <c r="N73" s="7"/>
    </row>
    <row r="74" spans="1:17">
      <c r="B74" s="127"/>
    </row>
  </sheetData>
  <mergeCells count="2">
    <mergeCell ref="B65:O65"/>
    <mergeCell ref="B62:O62"/>
  </mergeCells>
  <hyperlinks>
    <hyperlink ref="B66" r:id="rId1" xr:uid="{D07903B4-2640-4CD9-AD0F-6F3BA874A5C2}"/>
    <hyperlink ref="B67" r:id="rId2" xr:uid="{9BD53DBB-91E2-4B94-B169-1A3F7976742C}"/>
  </hyperlinks>
  <pageMargins left="0.75" right="0.75" top="1" bottom="1" header="0.5" footer="0.5"/>
  <pageSetup paperSize="9" orientation="portrait" verticalDpi="0"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Z63"/>
  <sheetViews>
    <sheetView showGridLines="0" topLeftCell="A16" zoomScale="85" zoomScaleNormal="85" workbookViewId="0">
      <selection activeCell="AE38" sqref="AE38"/>
    </sheetView>
  </sheetViews>
  <sheetFormatPr defaultColWidth="9.140625" defaultRowHeight="12.75"/>
  <cols>
    <col min="1" max="1" width="1.42578125" style="1" customWidth="1"/>
    <col min="2" max="2" width="19.5703125" style="1" customWidth="1"/>
    <col min="3" max="4" width="0" style="1" hidden="1" customWidth="1"/>
    <col min="5" max="14" width="7.7109375" style="1" hidden="1" customWidth="1"/>
    <col min="15" max="16" width="7.7109375" style="1" customWidth="1"/>
    <col min="17" max="17" width="7.7109375" style="3" customWidth="1"/>
    <col min="18" max="18" width="7.7109375" style="1" customWidth="1"/>
    <col min="19" max="19" width="7.7109375" style="3" customWidth="1"/>
    <col min="20" max="20" width="7.7109375" style="1" customWidth="1"/>
    <col min="21" max="22" width="7.85546875" style="3" customWidth="1"/>
    <col min="23" max="23" width="7.85546875" style="1" customWidth="1"/>
    <col min="24" max="25" width="8" style="1" customWidth="1"/>
    <col min="26" max="26" width="1.42578125" style="1" customWidth="1"/>
    <col min="27" max="16384" width="9.140625" style="1"/>
  </cols>
  <sheetData>
    <row r="1" spans="1:26" ht="6" customHeight="1">
      <c r="A1" s="61"/>
      <c r="B1" s="61"/>
      <c r="C1" s="61"/>
      <c r="D1" s="61"/>
      <c r="E1" s="61"/>
      <c r="F1" s="61"/>
      <c r="G1" s="61"/>
      <c r="H1" s="61"/>
      <c r="I1" s="61"/>
      <c r="J1" s="61"/>
      <c r="K1" s="61"/>
      <c r="L1" s="61"/>
      <c r="M1" s="61"/>
      <c r="N1" s="61"/>
      <c r="O1" s="61"/>
      <c r="P1" s="61"/>
      <c r="Q1" s="61"/>
      <c r="R1" s="61"/>
      <c r="S1" s="61"/>
      <c r="T1" s="61"/>
      <c r="U1" s="61"/>
      <c r="V1" s="61"/>
      <c r="W1" s="61"/>
      <c r="X1" s="61"/>
      <c r="Y1" s="61"/>
      <c r="Z1" s="61"/>
    </row>
    <row r="2" spans="1:26" s="17" customFormat="1" ht="19.5" customHeight="1">
      <c r="A2" s="16"/>
      <c r="B2" s="296" t="s">
        <v>323</v>
      </c>
      <c r="C2" s="16"/>
      <c r="D2" s="16"/>
      <c r="E2" s="16"/>
      <c r="F2" s="16"/>
      <c r="G2" s="16"/>
      <c r="H2" s="16"/>
      <c r="I2" s="16"/>
      <c r="J2" s="16"/>
      <c r="K2" s="16"/>
      <c r="L2" s="16"/>
      <c r="M2" s="16"/>
      <c r="N2" s="16"/>
      <c r="O2" s="16"/>
      <c r="P2" s="16"/>
      <c r="Q2" s="16"/>
      <c r="R2" s="16"/>
      <c r="S2" s="16"/>
      <c r="T2" s="16"/>
      <c r="U2" s="16"/>
      <c r="V2" s="16"/>
      <c r="W2" s="16"/>
      <c r="X2" s="16"/>
      <c r="Y2" s="16"/>
      <c r="Z2" s="16"/>
    </row>
    <row r="3" spans="1:26" ht="15.75" customHeight="1">
      <c r="A3" s="61"/>
      <c r="B3" s="297" t="s">
        <v>259</v>
      </c>
      <c r="C3" s="61"/>
      <c r="D3" s="61"/>
      <c r="E3" s="61"/>
      <c r="F3" s="61"/>
      <c r="G3" s="61"/>
      <c r="H3" s="61"/>
      <c r="I3" s="61"/>
      <c r="J3" s="61"/>
      <c r="K3" s="61"/>
      <c r="L3" s="61"/>
      <c r="M3" s="61"/>
      <c r="N3" s="61"/>
      <c r="O3" s="61"/>
      <c r="P3" s="61"/>
      <c r="Q3" s="61"/>
      <c r="R3" s="61"/>
      <c r="S3" s="61"/>
      <c r="T3" s="61"/>
      <c r="U3" s="61"/>
      <c r="V3" s="61"/>
      <c r="W3" s="61"/>
      <c r="X3" s="61"/>
      <c r="Y3" s="61"/>
      <c r="Z3" s="61"/>
    </row>
    <row r="4" spans="1:26" ht="6" customHeight="1">
      <c r="A4" s="61"/>
      <c r="B4" s="297"/>
      <c r="C4" s="61"/>
      <c r="D4" s="61"/>
      <c r="E4" s="61"/>
      <c r="F4" s="61"/>
      <c r="G4" s="61"/>
      <c r="H4" s="61"/>
      <c r="I4" s="61"/>
      <c r="J4" s="61"/>
      <c r="K4" s="61"/>
      <c r="L4" s="61"/>
      <c r="M4" s="61"/>
      <c r="N4" s="61"/>
      <c r="O4" s="61"/>
      <c r="P4" s="61"/>
      <c r="Q4" s="61"/>
      <c r="R4" s="61"/>
      <c r="S4" s="61"/>
      <c r="T4" s="61"/>
      <c r="U4" s="61"/>
      <c r="V4" s="61"/>
      <c r="W4" s="61"/>
      <c r="X4" s="61"/>
      <c r="Y4" s="61"/>
      <c r="Z4" s="61"/>
    </row>
    <row r="5" spans="1:26" ht="19.5" customHeight="1">
      <c r="A5" s="63"/>
      <c r="B5" s="83"/>
      <c r="C5" s="84" t="s">
        <v>18</v>
      </c>
      <c r="D5" s="84" t="s">
        <v>19</v>
      </c>
      <c r="E5" s="84" t="s">
        <v>21</v>
      </c>
      <c r="F5" s="84" t="s">
        <v>22</v>
      </c>
      <c r="G5" s="84" t="s">
        <v>23</v>
      </c>
      <c r="H5" s="84" t="s">
        <v>24</v>
      </c>
      <c r="I5" s="84" t="s">
        <v>25</v>
      </c>
      <c r="J5" s="84" t="s">
        <v>14</v>
      </c>
      <c r="K5" s="84" t="s">
        <v>34</v>
      </c>
      <c r="L5" s="84" t="s">
        <v>76</v>
      </c>
      <c r="M5" s="84" t="s">
        <v>93</v>
      </c>
      <c r="N5" s="84" t="s">
        <v>98</v>
      </c>
      <c r="O5" s="84" t="s">
        <v>104</v>
      </c>
      <c r="P5" s="85" t="s">
        <v>132</v>
      </c>
      <c r="Q5" s="85" t="s">
        <v>143</v>
      </c>
      <c r="R5" s="85" t="s">
        <v>144</v>
      </c>
      <c r="S5" s="85" t="s">
        <v>145</v>
      </c>
      <c r="T5" s="85" t="s">
        <v>146</v>
      </c>
      <c r="U5" s="84" t="s">
        <v>170</v>
      </c>
      <c r="V5" s="84" t="s">
        <v>218</v>
      </c>
      <c r="W5" s="85" t="s">
        <v>231</v>
      </c>
      <c r="X5" s="85" t="s">
        <v>241</v>
      </c>
      <c r="Y5" s="449" t="s">
        <v>251</v>
      </c>
      <c r="Z5" s="63"/>
    </row>
    <row r="6" spans="1:26" ht="16.5" customHeight="1">
      <c r="A6" s="63"/>
      <c r="B6" s="298" t="s">
        <v>16</v>
      </c>
      <c r="C6" s="75"/>
      <c r="D6" s="75"/>
      <c r="E6" s="75"/>
      <c r="F6" s="75"/>
      <c r="G6" s="75"/>
      <c r="H6" s="75"/>
      <c r="I6" s="75"/>
      <c r="J6" s="75"/>
      <c r="K6" s="75"/>
      <c r="L6" s="75"/>
      <c r="M6" s="75"/>
      <c r="N6" s="75"/>
      <c r="O6" s="75"/>
      <c r="P6" s="75"/>
      <c r="Q6" s="75"/>
      <c r="R6" s="75"/>
      <c r="S6" s="75"/>
      <c r="T6" s="75"/>
      <c r="U6" s="75"/>
      <c r="V6" s="75"/>
      <c r="W6" s="65"/>
      <c r="X6" s="63"/>
      <c r="Y6" s="63"/>
      <c r="Z6" s="63"/>
    </row>
    <row r="7" spans="1:26" ht="13.5" customHeight="1">
      <c r="A7" s="63"/>
      <c r="B7" s="300" t="s">
        <v>28</v>
      </c>
      <c r="C7" s="75">
        <v>137</v>
      </c>
      <c r="D7" s="75">
        <v>151</v>
      </c>
      <c r="E7" s="75">
        <v>156</v>
      </c>
      <c r="F7" s="75">
        <v>194</v>
      </c>
      <c r="G7" s="75">
        <v>180</v>
      </c>
      <c r="H7" s="75">
        <v>183</v>
      </c>
      <c r="I7" s="71">
        <v>191</v>
      </c>
      <c r="J7" s="65">
        <v>166</v>
      </c>
      <c r="K7" s="65">
        <v>193</v>
      </c>
      <c r="L7" s="65">
        <v>209</v>
      </c>
      <c r="M7" s="65">
        <v>180</v>
      </c>
      <c r="N7" s="65">
        <v>148</v>
      </c>
      <c r="O7" s="65">
        <v>154</v>
      </c>
      <c r="P7" s="65">
        <v>143</v>
      </c>
      <c r="Q7" s="65">
        <v>137</v>
      </c>
      <c r="R7" s="65">
        <v>135</v>
      </c>
      <c r="S7" s="65">
        <v>116</v>
      </c>
      <c r="T7" s="65">
        <v>151</v>
      </c>
      <c r="U7" s="75">
        <v>165</v>
      </c>
      <c r="V7" s="75">
        <v>218</v>
      </c>
      <c r="W7" s="65">
        <v>198</v>
      </c>
      <c r="X7" s="75">
        <v>221</v>
      </c>
      <c r="Y7" s="75">
        <v>183</v>
      </c>
      <c r="Z7" s="63"/>
    </row>
    <row r="8" spans="1:26" ht="14.25">
      <c r="A8" s="63"/>
      <c r="B8" s="300" t="s">
        <v>29</v>
      </c>
      <c r="C8" s="75">
        <v>47</v>
      </c>
      <c r="D8" s="75">
        <v>41</v>
      </c>
      <c r="E8" s="75">
        <v>50</v>
      </c>
      <c r="F8" s="75">
        <v>36</v>
      </c>
      <c r="G8" s="75">
        <v>26</v>
      </c>
      <c r="H8" s="75">
        <v>55</v>
      </c>
      <c r="I8" s="71">
        <v>49</v>
      </c>
      <c r="J8" s="65">
        <v>38</v>
      </c>
      <c r="K8" s="65">
        <v>38</v>
      </c>
      <c r="L8" s="65">
        <v>45</v>
      </c>
      <c r="M8" s="65">
        <v>41</v>
      </c>
      <c r="N8" s="65">
        <v>29</v>
      </c>
      <c r="O8" s="65">
        <v>38</v>
      </c>
      <c r="P8" s="65">
        <v>36</v>
      </c>
      <c r="Q8" s="65">
        <v>34</v>
      </c>
      <c r="R8" s="65">
        <v>21</v>
      </c>
      <c r="S8" s="65">
        <v>26</v>
      </c>
      <c r="T8" s="65">
        <v>27</v>
      </c>
      <c r="U8" s="75">
        <v>31</v>
      </c>
      <c r="V8" s="75">
        <v>27</v>
      </c>
      <c r="W8" s="65">
        <v>24</v>
      </c>
      <c r="X8" s="75">
        <v>29</v>
      </c>
      <c r="Y8" s="75">
        <v>15</v>
      </c>
      <c r="Z8" s="63"/>
    </row>
    <row r="9" spans="1:26" ht="14.25">
      <c r="A9" s="63"/>
      <c r="B9" s="300" t="s">
        <v>30</v>
      </c>
      <c r="C9" s="75">
        <v>79</v>
      </c>
      <c r="D9" s="75">
        <v>76</v>
      </c>
      <c r="E9" s="75">
        <v>86</v>
      </c>
      <c r="F9" s="75">
        <v>120</v>
      </c>
      <c r="G9" s="75">
        <v>110</v>
      </c>
      <c r="H9" s="75">
        <v>110</v>
      </c>
      <c r="I9" s="71">
        <v>110</v>
      </c>
      <c r="J9" s="65">
        <v>93</v>
      </c>
      <c r="K9" s="65">
        <v>112</v>
      </c>
      <c r="L9" s="65">
        <v>138</v>
      </c>
      <c r="M9" s="65">
        <v>122</v>
      </c>
      <c r="N9" s="65">
        <v>108</v>
      </c>
      <c r="O9" s="65">
        <v>106</v>
      </c>
      <c r="P9" s="65">
        <v>79</v>
      </c>
      <c r="Q9" s="65">
        <v>94</v>
      </c>
      <c r="R9" s="65">
        <v>81</v>
      </c>
      <c r="S9" s="65">
        <v>81</v>
      </c>
      <c r="T9" s="65">
        <v>79</v>
      </c>
      <c r="U9" s="75">
        <v>93</v>
      </c>
      <c r="V9" s="75">
        <v>89</v>
      </c>
      <c r="W9" s="65">
        <v>74</v>
      </c>
      <c r="X9" s="75">
        <v>95</v>
      </c>
      <c r="Y9" s="75">
        <v>87</v>
      </c>
      <c r="Z9" s="63"/>
    </row>
    <row r="10" spans="1:26" ht="15.75">
      <c r="A10" s="63"/>
      <c r="B10" s="300" t="s">
        <v>261</v>
      </c>
      <c r="C10" s="75">
        <v>12</v>
      </c>
      <c r="D10" s="75">
        <v>27</v>
      </c>
      <c r="E10" s="75">
        <v>83</v>
      </c>
      <c r="F10" s="75">
        <v>18</v>
      </c>
      <c r="G10" s="75">
        <v>20</v>
      </c>
      <c r="H10" s="75">
        <v>17</v>
      </c>
      <c r="I10" s="71">
        <v>16</v>
      </c>
      <c r="J10" s="65">
        <v>14</v>
      </c>
      <c r="K10" s="65">
        <v>22</v>
      </c>
      <c r="L10" s="65">
        <v>16</v>
      </c>
      <c r="M10" s="65">
        <v>12</v>
      </c>
      <c r="N10" s="65">
        <v>13</v>
      </c>
      <c r="O10" s="65">
        <v>21</v>
      </c>
      <c r="P10" s="65">
        <v>15</v>
      </c>
      <c r="Q10" s="65">
        <v>15</v>
      </c>
      <c r="R10" s="65">
        <v>19</v>
      </c>
      <c r="S10" s="65">
        <v>17</v>
      </c>
      <c r="T10" s="65">
        <v>15</v>
      </c>
      <c r="U10" s="75">
        <v>101</v>
      </c>
      <c r="V10" s="75">
        <v>15</v>
      </c>
      <c r="W10" s="65">
        <v>15</v>
      </c>
      <c r="X10" s="75">
        <v>47</v>
      </c>
      <c r="Y10" s="75">
        <v>10</v>
      </c>
      <c r="Z10" s="63"/>
    </row>
    <row r="11" spans="1:26" ht="15.75">
      <c r="A11" s="63"/>
      <c r="B11" s="300" t="s">
        <v>262</v>
      </c>
      <c r="C11" s="75">
        <v>45</v>
      </c>
      <c r="D11" s="75">
        <v>42</v>
      </c>
      <c r="E11" s="75">
        <v>62</v>
      </c>
      <c r="F11" s="75">
        <v>90</v>
      </c>
      <c r="G11" s="75">
        <v>57</v>
      </c>
      <c r="H11" s="75">
        <v>61</v>
      </c>
      <c r="I11" s="71">
        <v>62</v>
      </c>
      <c r="J11" s="65">
        <v>38</v>
      </c>
      <c r="K11" s="65">
        <v>52</v>
      </c>
      <c r="L11" s="65">
        <v>47</v>
      </c>
      <c r="M11" s="65">
        <v>35</v>
      </c>
      <c r="N11" s="65">
        <v>33</v>
      </c>
      <c r="O11" s="65">
        <v>53</v>
      </c>
      <c r="P11" s="65">
        <v>33</v>
      </c>
      <c r="Q11" s="65">
        <v>20</v>
      </c>
      <c r="R11" s="65">
        <v>21</v>
      </c>
      <c r="S11" s="65">
        <v>16</v>
      </c>
      <c r="T11" s="65">
        <v>22</v>
      </c>
      <c r="U11" s="75">
        <v>27</v>
      </c>
      <c r="V11" s="75">
        <v>23</v>
      </c>
      <c r="W11" s="65">
        <v>28</v>
      </c>
      <c r="X11" s="75">
        <v>23</v>
      </c>
      <c r="Y11" s="75">
        <v>31</v>
      </c>
      <c r="Z11" s="63"/>
    </row>
    <row r="12" spans="1:26" ht="15.75">
      <c r="A12" s="63"/>
      <c r="B12" s="300" t="s">
        <v>263</v>
      </c>
      <c r="C12" s="75">
        <v>1</v>
      </c>
      <c r="D12" s="75">
        <v>2</v>
      </c>
      <c r="E12" s="76">
        <v>2</v>
      </c>
      <c r="F12" s="76" t="s">
        <v>91</v>
      </c>
      <c r="G12" s="76">
        <v>2</v>
      </c>
      <c r="H12" s="76" t="s">
        <v>91</v>
      </c>
      <c r="I12" s="71">
        <v>2</v>
      </c>
      <c r="J12" s="65">
        <v>24</v>
      </c>
      <c r="K12" s="65">
        <v>0</v>
      </c>
      <c r="L12" s="65">
        <v>0</v>
      </c>
      <c r="M12" s="65">
        <v>2</v>
      </c>
      <c r="N12" s="65">
        <v>0</v>
      </c>
      <c r="O12" s="65">
        <v>0</v>
      </c>
      <c r="P12" s="65">
        <v>1</v>
      </c>
      <c r="Q12" s="65">
        <v>2</v>
      </c>
      <c r="R12" s="65">
        <v>1</v>
      </c>
      <c r="S12" s="65">
        <v>0</v>
      </c>
      <c r="T12" s="65">
        <v>0</v>
      </c>
      <c r="U12" s="75">
        <v>2</v>
      </c>
      <c r="V12" s="75">
        <v>13</v>
      </c>
      <c r="W12" s="65">
        <v>0</v>
      </c>
      <c r="X12" s="75">
        <v>0</v>
      </c>
      <c r="Y12" s="75">
        <v>0</v>
      </c>
      <c r="Z12" s="63"/>
    </row>
    <row r="13" spans="1:26" ht="14.25">
      <c r="A13" s="63"/>
      <c r="B13" s="300" t="s">
        <v>26</v>
      </c>
      <c r="C13" s="75">
        <v>15</v>
      </c>
      <c r="D13" s="75">
        <v>13</v>
      </c>
      <c r="E13" s="75">
        <v>8</v>
      </c>
      <c r="F13" s="75">
        <v>15</v>
      </c>
      <c r="G13" s="75">
        <v>7</v>
      </c>
      <c r="H13" s="75">
        <v>19</v>
      </c>
      <c r="I13" s="71">
        <v>18</v>
      </c>
      <c r="J13" s="65">
        <v>15</v>
      </c>
      <c r="K13" s="65">
        <v>13</v>
      </c>
      <c r="L13" s="65">
        <v>12</v>
      </c>
      <c r="M13" s="65">
        <v>11</v>
      </c>
      <c r="N13" s="65">
        <v>10</v>
      </c>
      <c r="O13" s="65">
        <v>8</v>
      </c>
      <c r="P13" s="65">
        <v>9</v>
      </c>
      <c r="Q13" s="65">
        <v>15</v>
      </c>
      <c r="R13" s="65">
        <v>9</v>
      </c>
      <c r="S13" s="65">
        <v>8</v>
      </c>
      <c r="T13" s="65">
        <v>8</v>
      </c>
      <c r="U13" s="75">
        <v>5</v>
      </c>
      <c r="V13" s="75">
        <v>5</v>
      </c>
      <c r="W13" s="65">
        <v>6</v>
      </c>
      <c r="X13" s="75">
        <v>6</v>
      </c>
      <c r="Y13" s="75">
        <v>6</v>
      </c>
      <c r="Z13" s="63"/>
    </row>
    <row r="14" spans="1:26" ht="14.25">
      <c r="A14" s="63"/>
      <c r="B14" s="300" t="s">
        <v>140</v>
      </c>
      <c r="C14" s="75">
        <v>5</v>
      </c>
      <c r="D14" s="75">
        <v>3</v>
      </c>
      <c r="E14" s="75">
        <v>7</v>
      </c>
      <c r="F14" s="75">
        <v>9</v>
      </c>
      <c r="G14" s="75">
        <v>4</v>
      </c>
      <c r="H14" s="75">
        <v>20</v>
      </c>
      <c r="I14" s="71">
        <v>8</v>
      </c>
      <c r="J14" s="65">
        <v>3</v>
      </c>
      <c r="K14" s="65">
        <v>8</v>
      </c>
      <c r="L14" s="65">
        <v>4</v>
      </c>
      <c r="M14" s="65">
        <v>3</v>
      </c>
      <c r="N14" s="65">
        <v>2</v>
      </c>
      <c r="O14" s="65">
        <v>4</v>
      </c>
      <c r="P14" s="65">
        <v>4</v>
      </c>
      <c r="Q14" s="65">
        <v>6</v>
      </c>
      <c r="R14" s="65">
        <v>4</v>
      </c>
      <c r="S14" s="65">
        <v>3</v>
      </c>
      <c r="T14" s="65">
        <v>3</v>
      </c>
      <c r="U14" s="75">
        <v>2</v>
      </c>
      <c r="V14" s="75">
        <v>2</v>
      </c>
      <c r="W14" s="65">
        <v>2</v>
      </c>
      <c r="X14" s="75">
        <v>3</v>
      </c>
      <c r="Y14" s="75">
        <v>8</v>
      </c>
      <c r="Z14" s="63"/>
    </row>
    <row r="15" spans="1:26" ht="14.25">
      <c r="A15" s="63"/>
      <c r="B15" s="300" t="s">
        <v>141</v>
      </c>
      <c r="C15" s="75">
        <v>12</v>
      </c>
      <c r="D15" s="75">
        <v>24</v>
      </c>
      <c r="E15" s="75">
        <v>22</v>
      </c>
      <c r="F15" s="75">
        <v>18</v>
      </c>
      <c r="G15" s="75">
        <v>66</v>
      </c>
      <c r="H15" s="75">
        <v>11</v>
      </c>
      <c r="I15" s="71">
        <v>19</v>
      </c>
      <c r="J15" s="65">
        <v>18</v>
      </c>
      <c r="K15" s="65">
        <v>18</v>
      </c>
      <c r="L15" s="65">
        <v>15</v>
      </c>
      <c r="M15" s="65">
        <v>8</v>
      </c>
      <c r="N15" s="65">
        <v>11</v>
      </c>
      <c r="O15" s="65">
        <v>12</v>
      </c>
      <c r="P15" s="65">
        <v>3</v>
      </c>
      <c r="Q15" s="65">
        <v>8</v>
      </c>
      <c r="R15" s="65">
        <v>10</v>
      </c>
      <c r="S15" s="65">
        <v>14</v>
      </c>
      <c r="T15" s="65">
        <v>15</v>
      </c>
      <c r="U15" s="75">
        <v>12</v>
      </c>
      <c r="V15" s="75">
        <v>10</v>
      </c>
      <c r="W15" s="65">
        <v>4</v>
      </c>
      <c r="X15" s="75">
        <v>8</v>
      </c>
      <c r="Y15" s="75">
        <v>11</v>
      </c>
      <c r="Z15" s="63"/>
    </row>
    <row r="16" spans="1:26" ht="15.75">
      <c r="A16" s="63"/>
      <c r="B16" s="300" t="s">
        <v>264</v>
      </c>
      <c r="C16" s="75">
        <v>12</v>
      </c>
      <c r="D16" s="75">
        <v>11</v>
      </c>
      <c r="E16" s="75">
        <v>11</v>
      </c>
      <c r="F16" s="75">
        <v>15</v>
      </c>
      <c r="G16" s="75">
        <v>18</v>
      </c>
      <c r="H16" s="75">
        <v>14</v>
      </c>
      <c r="I16" s="71">
        <v>17</v>
      </c>
      <c r="J16" s="65">
        <v>10</v>
      </c>
      <c r="K16" s="65">
        <v>3</v>
      </c>
      <c r="L16" s="65">
        <v>9</v>
      </c>
      <c r="M16" s="65">
        <v>7</v>
      </c>
      <c r="N16" s="65">
        <v>15</v>
      </c>
      <c r="O16" s="65">
        <v>7</v>
      </c>
      <c r="P16" s="65">
        <v>5</v>
      </c>
      <c r="Q16" s="65">
        <v>4</v>
      </c>
      <c r="R16" s="65">
        <v>9</v>
      </c>
      <c r="S16" s="65">
        <v>8</v>
      </c>
      <c r="T16" s="65">
        <v>8</v>
      </c>
      <c r="U16" s="75">
        <v>17</v>
      </c>
      <c r="V16" s="75">
        <v>11</v>
      </c>
      <c r="W16" s="65">
        <v>9</v>
      </c>
      <c r="X16" s="75">
        <v>20</v>
      </c>
      <c r="Y16" s="75">
        <v>16</v>
      </c>
      <c r="Z16" s="63"/>
    </row>
    <row r="17" spans="1:26" ht="14.25">
      <c r="A17" s="63"/>
      <c r="B17" s="300" t="s">
        <v>8</v>
      </c>
      <c r="C17" s="75">
        <v>26</v>
      </c>
      <c r="D17" s="75">
        <v>26</v>
      </c>
      <c r="E17" s="75">
        <v>41</v>
      </c>
      <c r="F17" s="75">
        <v>22</v>
      </c>
      <c r="G17" s="75">
        <v>27</v>
      </c>
      <c r="H17" s="75">
        <v>20</v>
      </c>
      <c r="I17" s="71">
        <v>28</v>
      </c>
      <c r="J17" s="65">
        <v>16</v>
      </c>
      <c r="K17" s="65">
        <v>23</v>
      </c>
      <c r="L17" s="65">
        <v>23</v>
      </c>
      <c r="M17" s="65">
        <v>15</v>
      </c>
      <c r="N17" s="65">
        <v>15</v>
      </c>
      <c r="O17" s="65">
        <v>21</v>
      </c>
      <c r="P17" s="65">
        <v>18</v>
      </c>
      <c r="Q17" s="65">
        <v>25</v>
      </c>
      <c r="R17" s="65">
        <v>17</v>
      </c>
      <c r="S17" s="65">
        <v>22</v>
      </c>
      <c r="T17" s="65">
        <v>24</v>
      </c>
      <c r="U17" s="75">
        <v>29</v>
      </c>
      <c r="V17" s="75">
        <v>45</v>
      </c>
      <c r="W17" s="65">
        <v>32</v>
      </c>
      <c r="X17" s="75">
        <v>25</v>
      </c>
      <c r="Y17" s="75">
        <v>26</v>
      </c>
      <c r="Z17" s="63"/>
    </row>
    <row r="18" spans="1:26" ht="14.25">
      <c r="A18" s="63"/>
      <c r="B18" s="300" t="s">
        <v>31</v>
      </c>
      <c r="C18" s="75">
        <v>9</v>
      </c>
      <c r="D18" s="75">
        <v>12</v>
      </c>
      <c r="E18" s="75">
        <v>9</v>
      </c>
      <c r="F18" s="75">
        <v>12</v>
      </c>
      <c r="G18" s="75">
        <v>18</v>
      </c>
      <c r="H18" s="75">
        <v>40</v>
      </c>
      <c r="I18" s="71">
        <v>28</v>
      </c>
      <c r="J18" s="65">
        <v>32</v>
      </c>
      <c r="K18" s="65">
        <v>32</v>
      </c>
      <c r="L18" s="65">
        <v>12</v>
      </c>
      <c r="M18" s="65">
        <v>6</v>
      </c>
      <c r="N18" s="65">
        <v>18</v>
      </c>
      <c r="O18" s="65">
        <v>8</v>
      </c>
      <c r="P18" s="65">
        <v>8</v>
      </c>
      <c r="Q18" s="65">
        <v>15</v>
      </c>
      <c r="R18" s="65">
        <v>10</v>
      </c>
      <c r="S18" s="65">
        <v>8</v>
      </c>
      <c r="T18" s="65">
        <v>17</v>
      </c>
      <c r="U18" s="75">
        <v>19</v>
      </c>
      <c r="V18" s="75">
        <v>20</v>
      </c>
      <c r="W18" s="65">
        <v>24</v>
      </c>
      <c r="X18" s="75">
        <v>18</v>
      </c>
      <c r="Y18" s="75">
        <v>23</v>
      </c>
      <c r="Z18" s="63"/>
    </row>
    <row r="19" spans="1:26" s="2" customFormat="1" ht="14.25" customHeight="1">
      <c r="A19" s="64"/>
      <c r="B19" s="302" t="s">
        <v>27</v>
      </c>
      <c r="C19" s="78">
        <v>400</v>
      </c>
      <c r="D19" s="77">
        <v>428</v>
      </c>
      <c r="E19" s="77">
        <v>537</v>
      </c>
      <c r="F19" s="77">
        <v>549</v>
      </c>
      <c r="G19" s="77">
        <v>535</v>
      </c>
      <c r="H19" s="77">
        <v>550</v>
      </c>
      <c r="I19" s="72">
        <v>548</v>
      </c>
      <c r="J19" s="66">
        <v>467</v>
      </c>
      <c r="K19" s="66">
        <v>514</v>
      </c>
      <c r="L19" s="66">
        <v>530</v>
      </c>
      <c r="M19" s="66">
        <v>442</v>
      </c>
      <c r="N19" s="66">
        <v>402</v>
      </c>
      <c r="O19" s="66">
        <v>432</v>
      </c>
      <c r="P19" s="66">
        <v>354</v>
      </c>
      <c r="Q19" s="66">
        <v>375</v>
      </c>
      <c r="R19" s="66">
        <v>337</v>
      </c>
      <c r="S19" s="66">
        <v>319</v>
      </c>
      <c r="T19" s="66">
        <v>369</v>
      </c>
      <c r="U19" s="66">
        <v>503</v>
      </c>
      <c r="V19" s="66">
        <v>478</v>
      </c>
      <c r="W19" s="66">
        <v>416</v>
      </c>
      <c r="X19" s="66">
        <v>495</v>
      </c>
      <c r="Y19" s="66">
        <v>416</v>
      </c>
      <c r="Z19" s="64"/>
    </row>
    <row r="20" spans="1:26" ht="28.5">
      <c r="A20" s="63"/>
      <c r="B20" s="301" t="s">
        <v>33</v>
      </c>
      <c r="C20" s="79">
        <v>0.34250000000000003</v>
      </c>
      <c r="D20" s="79">
        <v>0.35280373831775702</v>
      </c>
      <c r="E20" s="80">
        <v>0.29050279329608941</v>
      </c>
      <c r="F20" s="80">
        <v>0.3533697632058288</v>
      </c>
      <c r="G20" s="80">
        <v>0.3364485981308411</v>
      </c>
      <c r="H20" s="80">
        <v>0.3327272727272727</v>
      </c>
      <c r="I20" s="80">
        <v>0.34790528233151186</v>
      </c>
      <c r="J20" s="80">
        <v>0.35546038543897218</v>
      </c>
      <c r="K20" s="80">
        <v>0.37403100775193798</v>
      </c>
      <c r="L20" s="80">
        <v>0.39212007504690433</v>
      </c>
      <c r="M20" s="80">
        <v>0.40358744394618834</v>
      </c>
      <c r="N20" s="80">
        <v>0.3583535108958838</v>
      </c>
      <c r="O20" s="80">
        <v>0.35648148148148145</v>
      </c>
      <c r="P20" s="80">
        <v>0.403954802259887</v>
      </c>
      <c r="Q20" s="80">
        <v>0.36533333333333334</v>
      </c>
      <c r="R20" s="80">
        <v>0.40059347181008903</v>
      </c>
      <c r="S20" s="80">
        <v>0.36363636363636365</v>
      </c>
      <c r="T20" s="80">
        <v>0.40921409214092141</v>
      </c>
      <c r="U20" s="80">
        <v>0.32803180914512925</v>
      </c>
      <c r="V20" s="80">
        <v>0.45606694560669458</v>
      </c>
      <c r="W20" s="67">
        <v>0.47596153846153844</v>
      </c>
      <c r="X20" s="80">
        <v>0.44646464646464645</v>
      </c>
      <c r="Y20" s="80">
        <v>0.43990384615384615</v>
      </c>
      <c r="Z20" s="63"/>
    </row>
    <row r="21" spans="1:26" ht="6" customHeight="1">
      <c r="A21" s="63"/>
      <c r="B21" s="299"/>
      <c r="C21" s="76"/>
      <c r="D21" s="75"/>
      <c r="E21" s="75"/>
      <c r="F21" s="75"/>
      <c r="G21" s="75"/>
      <c r="H21" s="75"/>
      <c r="I21" s="75"/>
      <c r="J21" s="75"/>
      <c r="K21" s="75"/>
      <c r="L21" s="75"/>
      <c r="M21" s="75"/>
      <c r="N21" s="75"/>
      <c r="O21" s="75"/>
      <c r="P21" s="75"/>
      <c r="Q21" s="75"/>
      <c r="R21" s="75"/>
      <c r="S21" s="75"/>
      <c r="T21" s="75"/>
      <c r="U21" s="75"/>
      <c r="V21" s="75"/>
      <c r="W21" s="66"/>
      <c r="X21" s="63"/>
      <c r="Y21" s="63"/>
      <c r="Z21" s="63"/>
    </row>
    <row r="22" spans="1:26" ht="14.25">
      <c r="A22" s="63"/>
      <c r="B22" s="298" t="s">
        <v>17</v>
      </c>
      <c r="C22" s="76"/>
      <c r="D22" s="75"/>
      <c r="E22" s="75"/>
      <c r="F22" s="75"/>
      <c r="G22" s="75"/>
      <c r="H22" s="75"/>
      <c r="I22" s="75"/>
      <c r="J22" s="75"/>
      <c r="K22" s="75"/>
      <c r="L22" s="75"/>
      <c r="M22" s="75"/>
      <c r="N22" s="75"/>
      <c r="O22" s="75"/>
      <c r="P22" s="75"/>
      <c r="Q22" s="75"/>
      <c r="R22" s="75"/>
      <c r="S22" s="75"/>
      <c r="T22" s="75"/>
      <c r="U22" s="75"/>
      <c r="V22" s="75"/>
      <c r="W22" s="65"/>
      <c r="X22" s="63"/>
      <c r="Y22" s="63"/>
      <c r="Z22" s="63"/>
    </row>
    <row r="23" spans="1:26" ht="14.25" customHeight="1">
      <c r="A23" s="63"/>
      <c r="B23" s="300" t="s">
        <v>28</v>
      </c>
      <c r="C23" s="75">
        <v>65</v>
      </c>
      <c r="D23" s="75">
        <v>50</v>
      </c>
      <c r="E23" s="75">
        <v>57</v>
      </c>
      <c r="F23" s="75">
        <v>67</v>
      </c>
      <c r="G23" s="75">
        <v>83</v>
      </c>
      <c r="H23" s="75">
        <v>59</v>
      </c>
      <c r="I23" s="75">
        <v>71</v>
      </c>
      <c r="J23" s="65">
        <v>60</v>
      </c>
      <c r="K23" s="65">
        <v>79</v>
      </c>
      <c r="L23" s="65">
        <v>59</v>
      </c>
      <c r="M23" s="65">
        <v>76</v>
      </c>
      <c r="N23" s="65">
        <v>62</v>
      </c>
      <c r="O23" s="65">
        <v>82</v>
      </c>
      <c r="P23" s="65">
        <v>65</v>
      </c>
      <c r="Q23" s="65">
        <v>58</v>
      </c>
      <c r="R23" s="65">
        <v>68</v>
      </c>
      <c r="S23" s="65">
        <v>70</v>
      </c>
      <c r="T23" s="65">
        <v>60</v>
      </c>
      <c r="U23" s="75">
        <v>51</v>
      </c>
      <c r="V23" s="75">
        <v>63</v>
      </c>
      <c r="W23" s="65">
        <v>62</v>
      </c>
      <c r="X23" s="75">
        <v>48</v>
      </c>
      <c r="Y23" s="75">
        <v>52</v>
      </c>
      <c r="Z23" s="63"/>
    </row>
    <row r="24" spans="1:26" ht="14.25">
      <c r="A24" s="63"/>
      <c r="B24" s="300" t="s">
        <v>29</v>
      </c>
      <c r="C24" s="75">
        <v>21</v>
      </c>
      <c r="D24" s="75">
        <v>24</v>
      </c>
      <c r="E24" s="75">
        <v>27</v>
      </c>
      <c r="F24" s="75">
        <v>24</v>
      </c>
      <c r="G24" s="75">
        <v>22</v>
      </c>
      <c r="H24" s="75">
        <v>20</v>
      </c>
      <c r="I24" s="75">
        <v>18</v>
      </c>
      <c r="J24" s="65">
        <v>21</v>
      </c>
      <c r="K24" s="65">
        <v>13</v>
      </c>
      <c r="L24" s="65">
        <v>22</v>
      </c>
      <c r="M24" s="65">
        <v>18</v>
      </c>
      <c r="N24" s="65">
        <v>20</v>
      </c>
      <c r="O24" s="65">
        <v>23</v>
      </c>
      <c r="P24" s="65">
        <v>15</v>
      </c>
      <c r="Q24" s="65">
        <v>15</v>
      </c>
      <c r="R24" s="65">
        <v>16</v>
      </c>
      <c r="S24" s="65">
        <v>15</v>
      </c>
      <c r="T24" s="65">
        <v>18</v>
      </c>
      <c r="U24" s="75">
        <v>18</v>
      </c>
      <c r="V24" s="75">
        <v>10</v>
      </c>
      <c r="W24" s="65">
        <v>13</v>
      </c>
      <c r="X24" s="75">
        <v>19</v>
      </c>
      <c r="Y24" s="75">
        <v>17</v>
      </c>
      <c r="Z24" s="63"/>
    </row>
    <row r="25" spans="1:26" ht="14.25">
      <c r="A25" s="63"/>
      <c r="B25" s="300" t="s">
        <v>30</v>
      </c>
      <c r="C25" s="75">
        <v>24</v>
      </c>
      <c r="D25" s="75">
        <v>12</v>
      </c>
      <c r="E25" s="75">
        <v>16</v>
      </c>
      <c r="F25" s="75">
        <v>25</v>
      </c>
      <c r="G25" s="75">
        <v>38</v>
      </c>
      <c r="H25" s="75">
        <v>26</v>
      </c>
      <c r="I25" s="75">
        <v>16</v>
      </c>
      <c r="J25" s="65">
        <v>19</v>
      </c>
      <c r="K25" s="65">
        <v>16</v>
      </c>
      <c r="L25" s="65">
        <v>23</v>
      </c>
      <c r="M25" s="65">
        <v>26</v>
      </c>
      <c r="N25" s="65">
        <v>18</v>
      </c>
      <c r="O25" s="65">
        <v>11</v>
      </c>
      <c r="P25" s="65">
        <v>9</v>
      </c>
      <c r="Q25" s="65">
        <v>12</v>
      </c>
      <c r="R25" s="65">
        <v>23</v>
      </c>
      <c r="S25" s="65">
        <v>11</v>
      </c>
      <c r="T25" s="65">
        <v>21</v>
      </c>
      <c r="U25" s="75">
        <v>19</v>
      </c>
      <c r="V25" s="75">
        <v>14</v>
      </c>
      <c r="W25" s="65">
        <v>26</v>
      </c>
      <c r="X25" s="75">
        <v>18</v>
      </c>
      <c r="Y25" s="75">
        <v>20</v>
      </c>
      <c r="Z25" s="63"/>
    </row>
    <row r="26" spans="1:26" ht="15.75">
      <c r="A26" s="63"/>
      <c r="B26" s="300" t="s">
        <v>261</v>
      </c>
      <c r="C26" s="75">
        <v>50</v>
      </c>
      <c r="D26" s="75">
        <v>49</v>
      </c>
      <c r="E26" s="75">
        <v>63</v>
      </c>
      <c r="F26" s="75">
        <v>60</v>
      </c>
      <c r="G26" s="75">
        <v>46</v>
      </c>
      <c r="H26" s="75">
        <v>50</v>
      </c>
      <c r="I26" s="75">
        <v>50</v>
      </c>
      <c r="J26" s="65">
        <v>44</v>
      </c>
      <c r="K26" s="65">
        <v>34</v>
      </c>
      <c r="L26" s="65">
        <v>41</v>
      </c>
      <c r="M26" s="65">
        <v>33</v>
      </c>
      <c r="N26" s="65">
        <v>40</v>
      </c>
      <c r="O26" s="65">
        <v>40</v>
      </c>
      <c r="P26" s="65">
        <v>45</v>
      </c>
      <c r="Q26" s="65">
        <v>26</v>
      </c>
      <c r="R26" s="65">
        <v>34</v>
      </c>
      <c r="S26" s="65">
        <v>35</v>
      </c>
      <c r="T26" s="65">
        <v>33</v>
      </c>
      <c r="U26" s="75">
        <v>34</v>
      </c>
      <c r="V26" s="75">
        <v>37</v>
      </c>
      <c r="W26" s="65">
        <v>40</v>
      </c>
      <c r="X26" s="75">
        <v>31</v>
      </c>
      <c r="Y26" s="75">
        <v>17</v>
      </c>
      <c r="Z26" s="63"/>
    </row>
    <row r="27" spans="1:26" ht="15.75">
      <c r="A27" s="63"/>
      <c r="B27" s="300" t="s">
        <v>265</v>
      </c>
      <c r="C27" s="75">
        <v>7</v>
      </c>
      <c r="D27" s="75">
        <v>4</v>
      </c>
      <c r="E27" s="75">
        <v>9</v>
      </c>
      <c r="F27" s="75">
        <v>6</v>
      </c>
      <c r="G27" s="75">
        <v>20</v>
      </c>
      <c r="H27" s="75">
        <v>6</v>
      </c>
      <c r="I27" s="75">
        <v>11</v>
      </c>
      <c r="J27" s="65">
        <v>12</v>
      </c>
      <c r="K27" s="65">
        <v>6</v>
      </c>
      <c r="L27" s="65">
        <v>6</v>
      </c>
      <c r="M27" s="65">
        <v>4</v>
      </c>
      <c r="N27" s="65">
        <v>8</v>
      </c>
      <c r="O27" s="65">
        <v>8</v>
      </c>
      <c r="P27" s="65">
        <v>7</v>
      </c>
      <c r="Q27" s="65">
        <v>9</v>
      </c>
      <c r="R27" s="65">
        <v>8</v>
      </c>
      <c r="S27" s="65">
        <v>4</v>
      </c>
      <c r="T27" s="65">
        <v>3</v>
      </c>
      <c r="U27" s="75">
        <v>5</v>
      </c>
      <c r="V27" s="75">
        <v>4</v>
      </c>
      <c r="W27" s="65">
        <v>4</v>
      </c>
      <c r="X27" s="75">
        <v>7</v>
      </c>
      <c r="Y27" s="75">
        <v>4</v>
      </c>
      <c r="Z27" s="63"/>
    </row>
    <row r="28" spans="1:26" ht="15.75">
      <c r="A28" s="63"/>
      <c r="B28" s="300" t="s">
        <v>263</v>
      </c>
      <c r="C28" s="81">
        <v>0</v>
      </c>
      <c r="D28" s="76" t="s">
        <v>91</v>
      </c>
      <c r="E28" s="76" t="s">
        <v>91</v>
      </c>
      <c r="F28" s="76">
        <v>1</v>
      </c>
      <c r="G28" s="76" t="s">
        <v>91</v>
      </c>
      <c r="H28" s="76" t="s">
        <v>91</v>
      </c>
      <c r="I28" s="76" t="s">
        <v>91</v>
      </c>
      <c r="J28" s="65">
        <v>29</v>
      </c>
      <c r="K28" s="65">
        <v>0</v>
      </c>
      <c r="L28" s="65">
        <v>0</v>
      </c>
      <c r="M28" s="65">
        <v>0</v>
      </c>
      <c r="N28" s="65">
        <v>0</v>
      </c>
      <c r="O28" s="65">
        <v>0</v>
      </c>
      <c r="P28" s="65">
        <v>0</v>
      </c>
      <c r="Q28" s="65">
        <v>0</v>
      </c>
      <c r="R28" s="65">
        <v>0</v>
      </c>
      <c r="S28" s="65">
        <v>0</v>
      </c>
      <c r="T28" s="65">
        <v>0</v>
      </c>
      <c r="U28" s="75">
        <v>0</v>
      </c>
      <c r="V28" s="75">
        <v>21</v>
      </c>
      <c r="W28" s="65">
        <v>0</v>
      </c>
      <c r="X28" s="75">
        <v>0</v>
      </c>
      <c r="Y28" s="75">
        <v>0</v>
      </c>
      <c r="Z28" s="63"/>
    </row>
    <row r="29" spans="1:26" ht="14.25">
      <c r="A29" s="63"/>
      <c r="B29" s="300" t="s">
        <v>26</v>
      </c>
      <c r="C29" s="75">
        <v>13</v>
      </c>
      <c r="D29" s="75">
        <v>19</v>
      </c>
      <c r="E29" s="75">
        <v>9</v>
      </c>
      <c r="F29" s="75">
        <v>14</v>
      </c>
      <c r="G29" s="75">
        <v>15</v>
      </c>
      <c r="H29" s="75">
        <v>9</v>
      </c>
      <c r="I29" s="75">
        <v>16</v>
      </c>
      <c r="J29" s="65">
        <v>11</v>
      </c>
      <c r="K29" s="65">
        <v>16</v>
      </c>
      <c r="L29" s="65">
        <v>14</v>
      </c>
      <c r="M29" s="65">
        <v>10</v>
      </c>
      <c r="N29" s="65">
        <v>11</v>
      </c>
      <c r="O29" s="65">
        <v>13</v>
      </c>
      <c r="P29" s="65">
        <v>8</v>
      </c>
      <c r="Q29" s="65">
        <v>11</v>
      </c>
      <c r="R29" s="65">
        <v>8</v>
      </c>
      <c r="S29" s="65">
        <v>1</v>
      </c>
      <c r="T29" s="65">
        <v>5</v>
      </c>
      <c r="U29" s="75">
        <v>2</v>
      </c>
      <c r="V29" s="75">
        <v>7</v>
      </c>
      <c r="W29" s="65">
        <v>5</v>
      </c>
      <c r="X29" s="75">
        <v>7</v>
      </c>
      <c r="Y29" s="75">
        <v>2</v>
      </c>
      <c r="Z29" s="63"/>
    </row>
    <row r="30" spans="1:26" ht="14.25">
      <c r="A30" s="63"/>
      <c r="B30" s="300" t="s">
        <v>140</v>
      </c>
      <c r="C30" s="82">
        <v>1</v>
      </c>
      <c r="D30" s="75">
        <v>3</v>
      </c>
      <c r="E30" s="75">
        <v>2</v>
      </c>
      <c r="F30" s="75">
        <v>4</v>
      </c>
      <c r="G30" s="75">
        <v>2</v>
      </c>
      <c r="H30" s="75">
        <v>4</v>
      </c>
      <c r="I30" s="75">
        <v>4</v>
      </c>
      <c r="J30" s="65">
        <v>1</v>
      </c>
      <c r="K30" s="65">
        <v>1</v>
      </c>
      <c r="L30" s="65">
        <v>1</v>
      </c>
      <c r="M30" s="65">
        <v>1</v>
      </c>
      <c r="N30" s="65">
        <v>1</v>
      </c>
      <c r="O30" s="65">
        <v>2</v>
      </c>
      <c r="P30" s="65">
        <v>0</v>
      </c>
      <c r="Q30" s="65">
        <v>1</v>
      </c>
      <c r="R30" s="65">
        <v>0</v>
      </c>
      <c r="S30" s="65">
        <v>0</v>
      </c>
      <c r="T30" s="65">
        <v>3</v>
      </c>
      <c r="U30" s="75">
        <v>3</v>
      </c>
      <c r="V30" s="75">
        <v>2</v>
      </c>
      <c r="W30" s="65">
        <v>3</v>
      </c>
      <c r="X30" s="75">
        <v>0</v>
      </c>
      <c r="Y30" s="75">
        <v>2</v>
      </c>
      <c r="Z30" s="63"/>
    </row>
    <row r="31" spans="1:26" ht="14.25">
      <c r="A31" s="63"/>
      <c r="B31" s="300" t="s">
        <v>141</v>
      </c>
      <c r="C31" s="75">
        <v>5</v>
      </c>
      <c r="D31" s="75">
        <v>23</v>
      </c>
      <c r="E31" s="75">
        <v>12</v>
      </c>
      <c r="F31" s="75">
        <v>13</v>
      </c>
      <c r="G31" s="75">
        <v>134</v>
      </c>
      <c r="H31" s="75">
        <v>9</v>
      </c>
      <c r="I31" s="75">
        <v>9</v>
      </c>
      <c r="J31" s="65">
        <v>10</v>
      </c>
      <c r="K31" s="65">
        <v>1</v>
      </c>
      <c r="L31" s="65">
        <v>4</v>
      </c>
      <c r="M31" s="65">
        <v>9</v>
      </c>
      <c r="N31" s="65">
        <v>4</v>
      </c>
      <c r="O31" s="65">
        <v>8</v>
      </c>
      <c r="P31" s="65">
        <v>5</v>
      </c>
      <c r="Q31" s="65">
        <v>0</v>
      </c>
      <c r="R31" s="65">
        <v>4</v>
      </c>
      <c r="S31" s="65">
        <v>11</v>
      </c>
      <c r="T31" s="65">
        <v>2</v>
      </c>
      <c r="U31" s="75">
        <v>3</v>
      </c>
      <c r="V31" s="75">
        <v>12</v>
      </c>
      <c r="W31" s="65">
        <v>9</v>
      </c>
      <c r="X31" s="75">
        <v>3</v>
      </c>
      <c r="Y31" s="75">
        <v>5</v>
      </c>
      <c r="Z31" s="63"/>
    </row>
    <row r="32" spans="1:26" ht="15.75">
      <c r="A32" s="63"/>
      <c r="B32" s="300" t="s">
        <v>264</v>
      </c>
      <c r="C32" s="75">
        <v>1</v>
      </c>
      <c r="D32" s="75">
        <v>2</v>
      </c>
      <c r="E32" s="75">
        <v>5</v>
      </c>
      <c r="F32" s="75">
        <v>4</v>
      </c>
      <c r="G32" s="75">
        <v>3</v>
      </c>
      <c r="H32" s="75">
        <v>7</v>
      </c>
      <c r="I32" s="75">
        <v>5</v>
      </c>
      <c r="J32" s="65">
        <v>2</v>
      </c>
      <c r="K32" s="65">
        <v>3</v>
      </c>
      <c r="L32" s="65">
        <v>3</v>
      </c>
      <c r="M32" s="65">
        <v>3</v>
      </c>
      <c r="N32" s="65">
        <v>3</v>
      </c>
      <c r="O32" s="65">
        <v>0</v>
      </c>
      <c r="P32" s="65">
        <v>0</v>
      </c>
      <c r="Q32" s="65">
        <v>2</v>
      </c>
      <c r="R32" s="65">
        <v>0</v>
      </c>
      <c r="S32" s="65">
        <v>0</v>
      </c>
      <c r="T32" s="65">
        <v>0</v>
      </c>
      <c r="U32" s="75">
        <v>5</v>
      </c>
      <c r="V32" s="75">
        <v>6</v>
      </c>
      <c r="W32" s="65">
        <v>1</v>
      </c>
      <c r="X32" s="75">
        <v>3</v>
      </c>
      <c r="Y32" s="75">
        <v>4</v>
      </c>
      <c r="Z32" s="63"/>
    </row>
    <row r="33" spans="1:26" ht="14.25">
      <c r="A33" s="63"/>
      <c r="B33" s="300" t="s">
        <v>8</v>
      </c>
      <c r="C33" s="75">
        <v>12</v>
      </c>
      <c r="D33" s="75">
        <v>17</v>
      </c>
      <c r="E33" s="75">
        <v>22</v>
      </c>
      <c r="F33" s="75">
        <v>13</v>
      </c>
      <c r="G33" s="75">
        <v>21</v>
      </c>
      <c r="H33" s="75">
        <v>15</v>
      </c>
      <c r="I33" s="75">
        <v>13</v>
      </c>
      <c r="J33" s="65">
        <v>6</v>
      </c>
      <c r="K33" s="65">
        <v>13</v>
      </c>
      <c r="L33" s="65">
        <v>14</v>
      </c>
      <c r="M33" s="65">
        <v>11</v>
      </c>
      <c r="N33" s="65">
        <v>18</v>
      </c>
      <c r="O33" s="65">
        <v>4</v>
      </c>
      <c r="P33" s="65">
        <v>7</v>
      </c>
      <c r="Q33" s="65">
        <v>14</v>
      </c>
      <c r="R33" s="65">
        <v>15</v>
      </c>
      <c r="S33" s="65">
        <v>19</v>
      </c>
      <c r="T33" s="65">
        <v>14</v>
      </c>
      <c r="U33" s="75">
        <v>19</v>
      </c>
      <c r="V33" s="75">
        <v>17</v>
      </c>
      <c r="W33" s="65">
        <v>35</v>
      </c>
      <c r="X33" s="75">
        <v>16</v>
      </c>
      <c r="Y33" s="75">
        <v>26</v>
      </c>
      <c r="Z33" s="63"/>
    </row>
    <row r="34" spans="1:26" ht="14.25">
      <c r="A34" s="63"/>
      <c r="B34" s="300" t="s">
        <v>31</v>
      </c>
      <c r="C34" s="75">
        <v>10</v>
      </c>
      <c r="D34" s="75">
        <v>11</v>
      </c>
      <c r="E34" s="75">
        <v>5</v>
      </c>
      <c r="F34" s="75">
        <v>13</v>
      </c>
      <c r="G34" s="75">
        <v>23</v>
      </c>
      <c r="H34" s="75">
        <v>17</v>
      </c>
      <c r="I34" s="75">
        <v>18</v>
      </c>
      <c r="J34" s="65">
        <v>26</v>
      </c>
      <c r="K34" s="65">
        <v>14</v>
      </c>
      <c r="L34" s="65">
        <v>12</v>
      </c>
      <c r="M34" s="65">
        <v>5</v>
      </c>
      <c r="N34" s="65">
        <v>8</v>
      </c>
      <c r="O34" s="65">
        <v>9</v>
      </c>
      <c r="P34" s="65">
        <v>9</v>
      </c>
      <c r="Q34" s="65">
        <v>19</v>
      </c>
      <c r="R34" s="65">
        <v>8</v>
      </c>
      <c r="S34" s="65">
        <v>18</v>
      </c>
      <c r="T34" s="65">
        <v>11</v>
      </c>
      <c r="U34" s="75">
        <v>13</v>
      </c>
      <c r="V34" s="75">
        <v>25</v>
      </c>
      <c r="W34" s="65">
        <v>21</v>
      </c>
      <c r="X34" s="75">
        <v>25</v>
      </c>
      <c r="Y34" s="75">
        <v>28</v>
      </c>
      <c r="Z34" s="63"/>
    </row>
    <row r="35" spans="1:26" ht="14.25">
      <c r="A35" s="63"/>
      <c r="B35" s="302" t="s">
        <v>27</v>
      </c>
      <c r="C35" s="76"/>
      <c r="D35" s="75"/>
      <c r="E35" s="75"/>
      <c r="F35" s="75"/>
      <c r="G35" s="75"/>
      <c r="H35" s="75"/>
      <c r="I35" s="75"/>
      <c r="J35" s="75"/>
      <c r="K35" s="75"/>
      <c r="L35" s="75"/>
      <c r="M35" s="75"/>
      <c r="N35" s="75"/>
      <c r="O35" s="77">
        <v>200</v>
      </c>
      <c r="P35" s="77">
        <v>170</v>
      </c>
      <c r="Q35" s="77">
        <v>167</v>
      </c>
      <c r="R35" s="77">
        <v>184</v>
      </c>
      <c r="S35" s="77">
        <v>184</v>
      </c>
      <c r="T35" s="77">
        <v>170</v>
      </c>
      <c r="U35" s="77">
        <v>172</v>
      </c>
      <c r="V35" s="77">
        <v>218</v>
      </c>
      <c r="W35" s="77">
        <v>219</v>
      </c>
      <c r="X35" s="77">
        <v>177</v>
      </c>
      <c r="Y35" s="77">
        <v>177</v>
      </c>
      <c r="Z35" s="63"/>
    </row>
    <row r="36" spans="1:26" s="2" customFormat="1" ht="27.75" customHeight="1">
      <c r="A36" s="64"/>
      <c r="B36" s="301" t="s">
        <v>33</v>
      </c>
      <c r="C36" s="78">
        <v>209</v>
      </c>
      <c r="D36" s="77">
        <v>214</v>
      </c>
      <c r="E36" s="77">
        <v>227</v>
      </c>
      <c r="F36" s="77">
        <v>244</v>
      </c>
      <c r="G36" s="77">
        <v>407</v>
      </c>
      <c r="H36" s="77">
        <v>299</v>
      </c>
      <c r="I36" s="77">
        <v>231</v>
      </c>
      <c r="J36" s="66">
        <v>241</v>
      </c>
      <c r="K36" s="66">
        <v>196</v>
      </c>
      <c r="L36" s="66">
        <v>199</v>
      </c>
      <c r="M36" s="66">
        <v>196</v>
      </c>
      <c r="N36" s="66">
        <v>193</v>
      </c>
      <c r="O36" s="80">
        <v>0.41</v>
      </c>
      <c r="P36" s="80">
        <v>0.38235294117647056</v>
      </c>
      <c r="Q36" s="80">
        <v>0.3473053892215569</v>
      </c>
      <c r="R36" s="80">
        <v>0.36956521739130432</v>
      </c>
      <c r="S36" s="80">
        <v>0.38043478260869568</v>
      </c>
      <c r="T36" s="80">
        <v>0.35294117647058826</v>
      </c>
      <c r="U36" s="80">
        <v>0.29651162790697677</v>
      </c>
      <c r="V36" s="80">
        <v>0.28899082568807338</v>
      </c>
      <c r="W36" s="80">
        <v>0.28310502283105021</v>
      </c>
      <c r="X36" s="80">
        <v>0.2711864406779661</v>
      </c>
      <c r="Y36" s="80">
        <v>0.29378531073446329</v>
      </c>
      <c r="Z36" s="64"/>
    </row>
    <row r="37" spans="1:26" ht="6" customHeight="1">
      <c r="A37" s="63"/>
      <c r="B37" s="299"/>
      <c r="C37" s="79">
        <v>0.31100478468899523</v>
      </c>
      <c r="D37" s="79">
        <v>0.23364485981308411</v>
      </c>
      <c r="E37" s="80">
        <v>0.25110132158590309</v>
      </c>
      <c r="F37" s="80">
        <v>0.27459016393442626</v>
      </c>
      <c r="G37" s="80">
        <v>0.20393120393120392</v>
      </c>
      <c r="H37" s="80">
        <v>0.26576576576576577</v>
      </c>
      <c r="I37" s="80">
        <v>0.30735930735930733</v>
      </c>
      <c r="J37" s="80">
        <v>0.24481327800829875</v>
      </c>
      <c r="K37" s="80">
        <v>0.40306122448979592</v>
      </c>
      <c r="L37" s="80">
        <v>0.28855721393034828</v>
      </c>
      <c r="M37" s="80">
        <v>0.39175257731958762</v>
      </c>
      <c r="N37" s="80">
        <v>0.31794871794871793</v>
      </c>
      <c r="O37" s="80"/>
      <c r="P37" s="80"/>
      <c r="Q37" s="80"/>
      <c r="R37" s="80"/>
      <c r="S37" s="80"/>
      <c r="T37" s="80"/>
      <c r="U37" s="80"/>
      <c r="V37" s="80"/>
      <c r="W37" s="67"/>
      <c r="X37" s="63"/>
      <c r="Y37" s="63"/>
      <c r="Z37" s="63"/>
    </row>
    <row r="38" spans="1:26" ht="14.25">
      <c r="A38" s="63"/>
      <c r="B38" s="298" t="s">
        <v>32</v>
      </c>
      <c r="C38" s="76"/>
      <c r="D38" s="75"/>
      <c r="E38" s="75"/>
      <c r="F38" s="75"/>
      <c r="G38" s="75"/>
      <c r="H38" s="75"/>
      <c r="I38" s="75"/>
      <c r="J38" s="75"/>
      <c r="K38" s="75"/>
      <c r="L38" s="75"/>
      <c r="M38" s="75"/>
      <c r="N38" s="75"/>
      <c r="O38" s="75"/>
      <c r="P38" s="75"/>
      <c r="Q38" s="75"/>
      <c r="R38" s="75"/>
      <c r="S38" s="75"/>
      <c r="T38" s="75"/>
      <c r="U38" s="75"/>
      <c r="V38" s="75"/>
      <c r="W38" s="65"/>
      <c r="X38" s="63"/>
      <c r="Y38" s="63"/>
      <c r="Z38" s="63"/>
    </row>
    <row r="39" spans="1:26" ht="14.25">
      <c r="A39" s="63"/>
      <c r="B39" s="299" t="s">
        <v>28</v>
      </c>
      <c r="C39" s="76"/>
      <c r="D39" s="75"/>
      <c r="E39" s="75"/>
      <c r="F39" s="75"/>
      <c r="G39" s="75"/>
      <c r="H39" s="75"/>
      <c r="I39" s="75"/>
      <c r="J39" s="75"/>
      <c r="K39" s="75"/>
      <c r="L39" s="75"/>
      <c r="M39" s="75"/>
      <c r="N39" s="75"/>
      <c r="O39" s="75">
        <v>236</v>
      </c>
      <c r="P39" s="75">
        <v>208</v>
      </c>
      <c r="Q39" s="75">
        <v>195</v>
      </c>
      <c r="R39" s="75">
        <v>203</v>
      </c>
      <c r="S39" s="75">
        <v>186</v>
      </c>
      <c r="T39" s="75">
        <v>211</v>
      </c>
      <c r="U39" s="75">
        <v>216</v>
      </c>
      <c r="V39" s="75">
        <v>281</v>
      </c>
      <c r="W39" s="65">
        <v>260</v>
      </c>
      <c r="X39" s="75">
        <v>270</v>
      </c>
      <c r="Y39" s="75">
        <v>235</v>
      </c>
      <c r="Z39" s="63"/>
    </row>
    <row r="40" spans="1:26" ht="13.5" customHeight="1">
      <c r="A40" s="63"/>
      <c r="B40" s="299" t="s">
        <v>29</v>
      </c>
      <c r="C40" s="75">
        <v>202</v>
      </c>
      <c r="D40" s="75">
        <v>201</v>
      </c>
      <c r="E40" s="75">
        <v>213</v>
      </c>
      <c r="F40" s="75">
        <v>261</v>
      </c>
      <c r="G40" s="75">
        <v>263</v>
      </c>
      <c r="H40" s="75">
        <v>242</v>
      </c>
      <c r="I40" s="71">
        <v>262</v>
      </c>
      <c r="J40" s="73">
        <v>226</v>
      </c>
      <c r="K40" s="73">
        <v>272</v>
      </c>
      <c r="L40" s="73">
        <v>268</v>
      </c>
      <c r="M40" s="73">
        <v>256</v>
      </c>
      <c r="N40" s="73">
        <v>210</v>
      </c>
      <c r="O40" s="73">
        <v>61</v>
      </c>
      <c r="P40" s="73">
        <v>51</v>
      </c>
      <c r="Q40" s="73">
        <v>49</v>
      </c>
      <c r="R40" s="73">
        <v>37</v>
      </c>
      <c r="S40" s="73">
        <v>41</v>
      </c>
      <c r="T40" s="73">
        <v>45</v>
      </c>
      <c r="U40" s="75">
        <v>49</v>
      </c>
      <c r="V40" s="75">
        <v>37</v>
      </c>
      <c r="W40" s="68">
        <v>37</v>
      </c>
      <c r="X40" s="75">
        <v>48</v>
      </c>
      <c r="Y40" s="75">
        <v>32</v>
      </c>
      <c r="Z40" s="63"/>
    </row>
    <row r="41" spans="1:26" ht="14.25">
      <c r="A41" s="63"/>
      <c r="B41" s="299" t="s">
        <v>30</v>
      </c>
      <c r="C41" s="75">
        <v>68</v>
      </c>
      <c r="D41" s="75">
        <v>65</v>
      </c>
      <c r="E41" s="75">
        <v>77</v>
      </c>
      <c r="F41" s="75">
        <v>60</v>
      </c>
      <c r="G41" s="75">
        <v>48</v>
      </c>
      <c r="H41" s="75">
        <v>75</v>
      </c>
      <c r="I41" s="71">
        <v>67</v>
      </c>
      <c r="J41" s="73">
        <v>59</v>
      </c>
      <c r="K41" s="73">
        <v>51</v>
      </c>
      <c r="L41" s="73">
        <v>67</v>
      </c>
      <c r="M41" s="73">
        <v>59</v>
      </c>
      <c r="N41" s="73">
        <v>49</v>
      </c>
      <c r="O41" s="73">
        <v>117</v>
      </c>
      <c r="P41" s="73">
        <v>89</v>
      </c>
      <c r="Q41" s="73">
        <v>106</v>
      </c>
      <c r="R41" s="73">
        <v>104</v>
      </c>
      <c r="S41" s="73">
        <v>92</v>
      </c>
      <c r="T41" s="73">
        <v>100</v>
      </c>
      <c r="U41" s="75">
        <v>112</v>
      </c>
      <c r="V41" s="75">
        <v>103</v>
      </c>
      <c r="W41" s="68">
        <v>100</v>
      </c>
      <c r="X41" s="75">
        <v>113</v>
      </c>
      <c r="Y41" s="75">
        <v>107</v>
      </c>
      <c r="Z41" s="63"/>
    </row>
    <row r="42" spans="1:26" ht="15.75">
      <c r="A42" s="63"/>
      <c r="B42" s="299" t="s">
        <v>261</v>
      </c>
      <c r="C42" s="75">
        <v>103</v>
      </c>
      <c r="D42" s="75">
        <v>88</v>
      </c>
      <c r="E42" s="75">
        <v>102</v>
      </c>
      <c r="F42" s="75">
        <v>145</v>
      </c>
      <c r="G42" s="75">
        <v>148</v>
      </c>
      <c r="H42" s="75">
        <v>136</v>
      </c>
      <c r="I42" s="71">
        <v>126</v>
      </c>
      <c r="J42" s="73">
        <v>112</v>
      </c>
      <c r="K42" s="73">
        <v>128</v>
      </c>
      <c r="L42" s="73">
        <v>161</v>
      </c>
      <c r="M42" s="73">
        <v>148</v>
      </c>
      <c r="N42" s="73">
        <v>126</v>
      </c>
      <c r="O42" s="73">
        <v>61</v>
      </c>
      <c r="P42" s="73">
        <v>60</v>
      </c>
      <c r="Q42" s="73">
        <v>41</v>
      </c>
      <c r="R42" s="73">
        <v>53</v>
      </c>
      <c r="S42" s="73">
        <v>52</v>
      </c>
      <c r="T42" s="73">
        <v>48</v>
      </c>
      <c r="U42" s="75">
        <v>135</v>
      </c>
      <c r="V42" s="75">
        <v>52</v>
      </c>
      <c r="W42" s="68">
        <v>55</v>
      </c>
      <c r="X42" s="75">
        <v>78</v>
      </c>
      <c r="Y42" s="75">
        <v>27</v>
      </c>
      <c r="Z42" s="63"/>
    </row>
    <row r="43" spans="1:26" ht="15.75">
      <c r="A43" s="63"/>
      <c r="B43" s="299" t="s">
        <v>265</v>
      </c>
      <c r="C43" s="75">
        <v>62</v>
      </c>
      <c r="D43" s="75">
        <v>76</v>
      </c>
      <c r="E43" s="75">
        <v>146</v>
      </c>
      <c r="F43" s="75">
        <v>78</v>
      </c>
      <c r="G43" s="75">
        <v>66</v>
      </c>
      <c r="H43" s="75">
        <v>67</v>
      </c>
      <c r="I43" s="71">
        <v>66</v>
      </c>
      <c r="J43" s="73">
        <v>58</v>
      </c>
      <c r="K43" s="73">
        <v>56</v>
      </c>
      <c r="L43" s="73">
        <v>57</v>
      </c>
      <c r="M43" s="73">
        <v>45</v>
      </c>
      <c r="N43" s="73">
        <v>53</v>
      </c>
      <c r="O43" s="73">
        <v>61</v>
      </c>
      <c r="P43" s="73">
        <v>40</v>
      </c>
      <c r="Q43" s="73">
        <v>29</v>
      </c>
      <c r="R43" s="73">
        <v>29</v>
      </c>
      <c r="S43" s="73">
        <v>20</v>
      </c>
      <c r="T43" s="73">
        <v>25</v>
      </c>
      <c r="U43" s="75">
        <v>32</v>
      </c>
      <c r="V43" s="75">
        <v>27</v>
      </c>
      <c r="W43" s="68">
        <v>32</v>
      </c>
      <c r="X43" s="75">
        <v>30</v>
      </c>
      <c r="Y43" s="75">
        <v>35</v>
      </c>
      <c r="Z43" s="63"/>
    </row>
    <row r="44" spans="1:26" ht="15.75">
      <c r="A44" s="63"/>
      <c r="B44" s="299" t="s">
        <v>263</v>
      </c>
      <c r="C44" s="75">
        <v>52</v>
      </c>
      <c r="D44" s="75">
        <v>46</v>
      </c>
      <c r="E44" s="75">
        <v>71</v>
      </c>
      <c r="F44" s="75">
        <v>96</v>
      </c>
      <c r="G44" s="75">
        <v>77</v>
      </c>
      <c r="H44" s="75">
        <v>67</v>
      </c>
      <c r="I44" s="71">
        <v>73</v>
      </c>
      <c r="J44" s="73">
        <v>50</v>
      </c>
      <c r="K44" s="73">
        <v>58</v>
      </c>
      <c r="L44" s="73">
        <v>53</v>
      </c>
      <c r="M44" s="73">
        <v>39</v>
      </c>
      <c r="N44" s="73">
        <v>41</v>
      </c>
      <c r="O44" s="73">
        <v>0</v>
      </c>
      <c r="P44" s="73">
        <v>1</v>
      </c>
      <c r="Q44" s="73">
        <v>2</v>
      </c>
      <c r="R44" s="73">
        <v>1</v>
      </c>
      <c r="S44" s="73">
        <v>0</v>
      </c>
      <c r="T44" s="73">
        <v>0</v>
      </c>
      <c r="U44" s="75">
        <v>2</v>
      </c>
      <c r="V44" s="75">
        <v>34</v>
      </c>
      <c r="W44" s="68">
        <v>0</v>
      </c>
      <c r="X44" s="75">
        <v>0</v>
      </c>
      <c r="Y44" s="75">
        <v>0</v>
      </c>
      <c r="Z44" s="63"/>
    </row>
    <row r="45" spans="1:26" ht="14.25">
      <c r="A45" s="63"/>
      <c r="B45" s="299" t="s">
        <v>26</v>
      </c>
      <c r="C45" s="75">
        <v>1</v>
      </c>
      <c r="D45" s="75">
        <v>2</v>
      </c>
      <c r="E45" s="76">
        <v>2</v>
      </c>
      <c r="F45" s="76">
        <v>1</v>
      </c>
      <c r="G45" s="76">
        <v>2</v>
      </c>
      <c r="H45" s="76" t="s">
        <v>91</v>
      </c>
      <c r="I45" s="71">
        <v>2</v>
      </c>
      <c r="J45" s="73">
        <v>53</v>
      </c>
      <c r="K45" s="73">
        <v>0</v>
      </c>
      <c r="L45" s="73">
        <v>0</v>
      </c>
      <c r="M45" s="73">
        <v>2</v>
      </c>
      <c r="N45" s="73">
        <v>0</v>
      </c>
      <c r="O45" s="73">
        <v>21</v>
      </c>
      <c r="P45" s="73">
        <v>17</v>
      </c>
      <c r="Q45" s="73">
        <v>26</v>
      </c>
      <c r="R45" s="73">
        <v>17</v>
      </c>
      <c r="S45" s="73">
        <v>9</v>
      </c>
      <c r="T45" s="73">
        <v>13</v>
      </c>
      <c r="U45" s="75">
        <v>7</v>
      </c>
      <c r="V45" s="75">
        <v>12</v>
      </c>
      <c r="W45" s="68">
        <v>11</v>
      </c>
      <c r="X45" s="75">
        <v>13</v>
      </c>
      <c r="Y45" s="75">
        <v>8</v>
      </c>
      <c r="Z45" s="63"/>
    </row>
    <row r="46" spans="1:26" ht="14.25">
      <c r="A46" s="63"/>
      <c r="B46" s="299" t="s">
        <v>140</v>
      </c>
      <c r="C46" s="75">
        <v>28</v>
      </c>
      <c r="D46" s="75">
        <v>32</v>
      </c>
      <c r="E46" s="75">
        <v>17</v>
      </c>
      <c r="F46" s="75">
        <v>29</v>
      </c>
      <c r="G46" s="75">
        <v>22</v>
      </c>
      <c r="H46" s="75">
        <v>28</v>
      </c>
      <c r="I46" s="71">
        <v>34</v>
      </c>
      <c r="J46" s="73">
        <v>26</v>
      </c>
      <c r="K46" s="73">
        <v>29</v>
      </c>
      <c r="L46" s="73">
        <v>26</v>
      </c>
      <c r="M46" s="73">
        <v>21</v>
      </c>
      <c r="N46" s="73">
        <v>21</v>
      </c>
      <c r="O46" s="73">
        <v>6</v>
      </c>
      <c r="P46" s="73">
        <v>4</v>
      </c>
      <c r="Q46" s="73">
        <v>7</v>
      </c>
      <c r="R46" s="73">
        <v>4</v>
      </c>
      <c r="S46" s="73">
        <v>3</v>
      </c>
      <c r="T46" s="73">
        <v>6</v>
      </c>
      <c r="U46" s="75">
        <v>5</v>
      </c>
      <c r="V46" s="75">
        <v>4</v>
      </c>
      <c r="W46" s="68">
        <v>5</v>
      </c>
      <c r="X46" s="75">
        <v>3</v>
      </c>
      <c r="Y46" s="75">
        <v>10</v>
      </c>
      <c r="Z46" s="63"/>
    </row>
    <row r="47" spans="1:26" ht="14.25">
      <c r="A47" s="63"/>
      <c r="B47" s="299" t="s">
        <v>141</v>
      </c>
      <c r="C47" s="75">
        <v>6</v>
      </c>
      <c r="D47" s="75">
        <v>6</v>
      </c>
      <c r="E47" s="75">
        <v>9</v>
      </c>
      <c r="F47" s="75">
        <v>13</v>
      </c>
      <c r="G47" s="75">
        <v>6</v>
      </c>
      <c r="H47" s="75">
        <v>24</v>
      </c>
      <c r="I47" s="71">
        <v>12</v>
      </c>
      <c r="J47" s="73">
        <v>4</v>
      </c>
      <c r="K47" s="73">
        <v>9</v>
      </c>
      <c r="L47" s="73">
        <v>5</v>
      </c>
      <c r="M47" s="73">
        <v>4</v>
      </c>
      <c r="N47" s="73">
        <v>3</v>
      </c>
      <c r="O47" s="73">
        <v>20</v>
      </c>
      <c r="P47" s="73">
        <v>8</v>
      </c>
      <c r="Q47" s="73">
        <v>8</v>
      </c>
      <c r="R47" s="73">
        <v>14</v>
      </c>
      <c r="S47" s="73">
        <v>25</v>
      </c>
      <c r="T47" s="73">
        <v>17</v>
      </c>
      <c r="U47" s="75">
        <v>15</v>
      </c>
      <c r="V47" s="75">
        <v>22</v>
      </c>
      <c r="W47" s="68">
        <v>13</v>
      </c>
      <c r="X47" s="75">
        <v>11</v>
      </c>
      <c r="Y47" s="75">
        <v>16</v>
      </c>
      <c r="Z47" s="63"/>
    </row>
    <row r="48" spans="1:26" ht="15.75">
      <c r="A48" s="63"/>
      <c r="B48" s="299" t="s">
        <v>264</v>
      </c>
      <c r="C48" s="75">
        <v>17</v>
      </c>
      <c r="D48" s="75">
        <v>47</v>
      </c>
      <c r="E48" s="75">
        <v>34</v>
      </c>
      <c r="F48" s="75">
        <v>31</v>
      </c>
      <c r="G48" s="75">
        <v>200</v>
      </c>
      <c r="H48" s="75">
        <v>20</v>
      </c>
      <c r="I48" s="71">
        <v>28</v>
      </c>
      <c r="J48" s="73">
        <v>28</v>
      </c>
      <c r="K48" s="73">
        <v>19</v>
      </c>
      <c r="L48" s="73">
        <v>19</v>
      </c>
      <c r="M48" s="73">
        <v>17</v>
      </c>
      <c r="N48" s="73">
        <v>15</v>
      </c>
      <c r="O48" s="73">
        <v>7</v>
      </c>
      <c r="P48" s="73">
        <v>5</v>
      </c>
      <c r="Q48" s="73">
        <v>6</v>
      </c>
      <c r="R48" s="73">
        <v>9</v>
      </c>
      <c r="S48" s="73">
        <v>8</v>
      </c>
      <c r="T48" s="73">
        <v>8</v>
      </c>
      <c r="U48" s="75">
        <v>22</v>
      </c>
      <c r="V48" s="75">
        <v>17</v>
      </c>
      <c r="W48" s="68">
        <v>10</v>
      </c>
      <c r="X48" s="75">
        <v>23</v>
      </c>
      <c r="Y48" s="75">
        <v>20</v>
      </c>
      <c r="Z48" s="63"/>
    </row>
    <row r="49" spans="1:26" ht="14.25">
      <c r="A49" s="63"/>
      <c r="B49" s="299" t="s">
        <v>8</v>
      </c>
      <c r="C49" s="75">
        <v>13</v>
      </c>
      <c r="D49" s="75">
        <v>13</v>
      </c>
      <c r="E49" s="75">
        <v>16</v>
      </c>
      <c r="F49" s="75">
        <v>19</v>
      </c>
      <c r="G49" s="75">
        <v>21</v>
      </c>
      <c r="H49" s="75">
        <v>21</v>
      </c>
      <c r="I49" s="71">
        <v>22</v>
      </c>
      <c r="J49" s="73">
        <v>12</v>
      </c>
      <c r="K49" s="73">
        <v>6</v>
      </c>
      <c r="L49" s="73">
        <v>12</v>
      </c>
      <c r="M49" s="73">
        <v>10</v>
      </c>
      <c r="N49" s="73">
        <v>18</v>
      </c>
      <c r="O49" s="73">
        <v>25</v>
      </c>
      <c r="P49" s="73">
        <v>25</v>
      </c>
      <c r="Q49" s="73">
        <v>39</v>
      </c>
      <c r="R49" s="73">
        <v>32</v>
      </c>
      <c r="S49" s="73">
        <v>41</v>
      </c>
      <c r="T49" s="73">
        <v>38</v>
      </c>
      <c r="U49" s="75">
        <v>48</v>
      </c>
      <c r="V49" s="75">
        <v>62</v>
      </c>
      <c r="W49" s="68">
        <v>67</v>
      </c>
      <c r="X49" s="75">
        <v>41</v>
      </c>
      <c r="Y49" s="75">
        <v>52</v>
      </c>
      <c r="Z49" s="63"/>
    </row>
    <row r="50" spans="1:26" ht="14.25">
      <c r="A50" s="63"/>
      <c r="B50" s="299" t="s">
        <v>31</v>
      </c>
      <c r="C50" s="75">
        <v>38</v>
      </c>
      <c r="D50" s="75">
        <v>43</v>
      </c>
      <c r="E50" s="75">
        <v>63</v>
      </c>
      <c r="F50" s="75">
        <v>35</v>
      </c>
      <c r="G50" s="75">
        <v>48</v>
      </c>
      <c r="H50" s="75">
        <v>35</v>
      </c>
      <c r="I50" s="71">
        <v>41</v>
      </c>
      <c r="J50" s="73">
        <v>22</v>
      </c>
      <c r="K50" s="73">
        <v>36</v>
      </c>
      <c r="L50" s="73">
        <v>37</v>
      </c>
      <c r="M50" s="73">
        <v>26</v>
      </c>
      <c r="N50" s="73">
        <v>33</v>
      </c>
      <c r="O50" s="73">
        <v>17</v>
      </c>
      <c r="P50" s="73">
        <v>17</v>
      </c>
      <c r="Q50" s="73">
        <v>34</v>
      </c>
      <c r="R50" s="73">
        <v>18</v>
      </c>
      <c r="S50" s="73">
        <v>27</v>
      </c>
      <c r="T50" s="73">
        <v>29</v>
      </c>
      <c r="U50" s="75">
        <v>32</v>
      </c>
      <c r="V50" s="75">
        <v>45</v>
      </c>
      <c r="W50" s="68">
        <v>46</v>
      </c>
      <c r="X50" s="75">
        <v>43</v>
      </c>
      <c r="Y50" s="75">
        <v>52</v>
      </c>
      <c r="Z50" s="63"/>
    </row>
    <row r="51" spans="1:26" ht="15.75">
      <c r="A51" s="63"/>
      <c r="B51" s="298" t="s">
        <v>309</v>
      </c>
      <c r="C51" s="75">
        <v>19</v>
      </c>
      <c r="D51" s="75">
        <v>23</v>
      </c>
      <c r="E51" s="75">
        <v>14</v>
      </c>
      <c r="F51" s="75">
        <v>25</v>
      </c>
      <c r="G51" s="75">
        <v>41</v>
      </c>
      <c r="H51" s="75">
        <v>57</v>
      </c>
      <c r="I51" s="71">
        <v>46</v>
      </c>
      <c r="J51" s="73">
        <v>58</v>
      </c>
      <c r="K51" s="73">
        <v>46</v>
      </c>
      <c r="L51" s="73">
        <v>24</v>
      </c>
      <c r="M51" s="73">
        <v>11</v>
      </c>
      <c r="N51" s="73">
        <v>26</v>
      </c>
      <c r="O51" s="303">
        <v>632</v>
      </c>
      <c r="P51" s="303">
        <v>525</v>
      </c>
      <c r="Q51" s="303">
        <v>542</v>
      </c>
      <c r="R51" s="303">
        <v>521</v>
      </c>
      <c r="S51" s="303">
        <v>504</v>
      </c>
      <c r="T51" s="303">
        <v>540</v>
      </c>
      <c r="U51" s="303">
        <v>675</v>
      </c>
      <c r="V51" s="303">
        <v>696</v>
      </c>
      <c r="W51" s="303">
        <v>636</v>
      </c>
      <c r="X51" s="303">
        <v>673</v>
      </c>
      <c r="Y51" s="303">
        <v>594</v>
      </c>
      <c r="Z51" s="63"/>
    </row>
    <row r="52" spans="1:26" s="2" customFormat="1" ht="27.75" customHeight="1">
      <c r="A52" s="64"/>
      <c r="B52" s="301" t="s">
        <v>33</v>
      </c>
      <c r="C52" s="78">
        <v>609</v>
      </c>
      <c r="D52" s="77">
        <v>642</v>
      </c>
      <c r="E52" s="77">
        <v>764</v>
      </c>
      <c r="F52" s="77">
        <v>793</v>
      </c>
      <c r="G52" s="77">
        <v>942</v>
      </c>
      <c r="H52" s="77">
        <v>772</v>
      </c>
      <c r="I52" s="77">
        <f>SUM(I40:I51)</f>
        <v>779</v>
      </c>
      <c r="J52" s="74">
        <v>708</v>
      </c>
      <c r="K52" s="74">
        <v>710</v>
      </c>
      <c r="L52" s="74">
        <v>729</v>
      </c>
      <c r="M52" s="74">
        <v>638</v>
      </c>
      <c r="N52" s="74">
        <v>595</v>
      </c>
      <c r="O52" s="67">
        <v>0.37341772151898733</v>
      </c>
      <c r="P52" s="67">
        <v>0.3961904761904762</v>
      </c>
      <c r="Q52" s="67">
        <v>0.35977859778597787</v>
      </c>
      <c r="R52" s="67">
        <v>0.38963531669865642</v>
      </c>
      <c r="S52" s="67">
        <v>0.36904761904761907</v>
      </c>
      <c r="T52" s="67">
        <v>0.39074074074074072</v>
      </c>
      <c r="U52" s="80">
        <v>0.32</v>
      </c>
      <c r="V52" s="80">
        <v>0.40373563218390807</v>
      </c>
      <c r="W52" s="69">
        <v>0.4088050314465409</v>
      </c>
      <c r="X52" s="80">
        <v>0.40118870728083211</v>
      </c>
      <c r="Y52" s="80">
        <v>0.3956228956228956</v>
      </c>
      <c r="Z52" s="64"/>
    </row>
    <row r="53" spans="1:26" ht="6" customHeight="1">
      <c r="A53" s="63"/>
      <c r="B53" s="304"/>
      <c r="C53" s="304"/>
      <c r="D53" s="304"/>
      <c r="E53" s="304"/>
      <c r="F53" s="304"/>
      <c r="G53" s="304"/>
      <c r="H53" s="304"/>
      <c r="I53" s="304"/>
      <c r="J53" s="304"/>
      <c r="K53" s="304"/>
      <c r="L53" s="304"/>
      <c r="M53" s="304"/>
      <c r="N53" s="304"/>
      <c r="O53" s="304"/>
      <c r="P53" s="304"/>
      <c r="Q53" s="304"/>
      <c r="R53" s="304"/>
      <c r="S53" s="304"/>
      <c r="T53" s="304"/>
      <c r="U53" s="304"/>
      <c r="V53" s="304"/>
      <c r="W53" s="304"/>
      <c r="X53" s="304"/>
      <c r="Y53" s="63"/>
      <c r="Z53" s="63"/>
    </row>
    <row r="54" spans="1:26" ht="6"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5.75" customHeight="1">
      <c r="A55" s="63"/>
      <c r="B55" s="324" t="s">
        <v>219</v>
      </c>
      <c r="C55" s="305"/>
      <c r="D55" s="305"/>
      <c r="E55" s="305"/>
      <c r="F55" s="305"/>
      <c r="G55" s="305"/>
      <c r="H55" s="305"/>
      <c r="I55" s="305"/>
      <c r="J55" s="305"/>
      <c r="K55" s="305"/>
      <c r="L55" s="305"/>
      <c r="M55" s="305"/>
      <c r="N55" s="305"/>
      <c r="O55" s="305"/>
      <c r="P55" s="63"/>
      <c r="Q55" s="63"/>
      <c r="R55" s="63"/>
      <c r="S55" s="63"/>
      <c r="T55" s="63"/>
      <c r="U55" s="63"/>
      <c r="V55" s="63"/>
      <c r="W55" s="63"/>
      <c r="X55" s="63"/>
      <c r="Y55" s="63"/>
      <c r="Z55" s="63"/>
    </row>
    <row r="56" spans="1:26" ht="126" customHeight="1">
      <c r="A56" s="63"/>
      <c r="B56" s="768" t="s">
        <v>266</v>
      </c>
      <c r="C56" s="768"/>
      <c r="D56" s="768"/>
      <c r="E56" s="768"/>
      <c r="F56" s="768"/>
      <c r="G56" s="768"/>
      <c r="H56" s="768"/>
      <c r="I56" s="768"/>
      <c r="J56" s="768"/>
      <c r="K56" s="768"/>
      <c r="L56" s="768"/>
      <c r="M56" s="768"/>
      <c r="N56" s="768"/>
      <c r="O56" s="768"/>
      <c r="P56" s="768"/>
      <c r="Q56" s="768"/>
      <c r="R56" s="768"/>
      <c r="S56" s="768"/>
      <c r="T56" s="768"/>
      <c r="U56" s="768"/>
      <c r="V56" s="768"/>
      <c r="W56" s="768"/>
      <c r="X56" s="768"/>
      <c r="Y56" s="768"/>
      <c r="Z56" s="768"/>
    </row>
    <row r="57" spans="1:26" ht="6" customHeight="1">
      <c r="A57" s="63"/>
      <c r="B57" s="362"/>
      <c r="C57" s="362"/>
      <c r="D57" s="362"/>
      <c r="E57" s="362"/>
      <c r="F57" s="362"/>
      <c r="G57" s="362"/>
      <c r="H57" s="362"/>
      <c r="I57" s="362"/>
      <c r="J57" s="362"/>
      <c r="K57" s="362"/>
      <c r="L57" s="362"/>
      <c r="M57" s="362"/>
      <c r="N57" s="362"/>
      <c r="O57" s="362"/>
      <c r="P57" s="362"/>
      <c r="Q57" s="362"/>
      <c r="R57" s="362"/>
      <c r="S57" s="362"/>
      <c r="T57" s="362"/>
      <c r="U57" s="362"/>
      <c r="V57" s="362"/>
      <c r="W57" s="362"/>
      <c r="X57" s="362"/>
      <c r="Y57" s="447"/>
      <c r="Z57" s="362"/>
    </row>
    <row r="58" spans="1:26" ht="14.25">
      <c r="A58" s="63"/>
      <c r="B58" s="75" t="s">
        <v>244</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4.25">
      <c r="A59" s="414"/>
      <c r="B59" s="415" t="s">
        <v>260</v>
      </c>
      <c r="C59" s="416"/>
      <c r="D59" s="416"/>
      <c r="E59" s="416"/>
      <c r="F59" s="416"/>
      <c r="G59" s="416"/>
      <c r="H59" s="416"/>
      <c r="I59" s="416"/>
      <c r="J59" s="416"/>
      <c r="K59" s="416"/>
      <c r="L59" s="416"/>
      <c r="M59" s="416"/>
      <c r="N59" s="416"/>
      <c r="O59" s="416"/>
      <c r="P59" s="416"/>
      <c r="Q59" s="416"/>
      <c r="R59" s="306"/>
      <c r="S59" s="306"/>
      <c r="T59" s="306"/>
      <c r="U59" s="306"/>
      <c r="V59" s="306"/>
      <c r="W59" s="63"/>
      <c r="X59" s="63"/>
      <c r="Y59" s="63"/>
      <c r="Z59" s="63"/>
    </row>
    <row r="60" spans="1:26" ht="6" customHeight="1">
      <c r="A60" s="414"/>
      <c r="B60" s="416"/>
      <c r="C60" s="416"/>
      <c r="D60" s="416"/>
      <c r="E60" s="416"/>
      <c r="F60" s="416"/>
      <c r="G60" s="416"/>
      <c r="H60" s="417"/>
      <c r="I60" s="417"/>
      <c r="J60" s="416"/>
      <c r="K60" s="416"/>
      <c r="L60" s="416"/>
      <c r="M60" s="416"/>
      <c r="N60" s="416"/>
      <c r="O60" s="416"/>
      <c r="P60" s="416"/>
      <c r="Q60" s="416"/>
      <c r="R60" s="306"/>
      <c r="S60" s="306"/>
      <c r="T60" s="306"/>
      <c r="U60" s="306"/>
      <c r="V60" s="306"/>
      <c r="W60" s="63"/>
      <c r="X60" s="63"/>
      <c r="Y60" s="63"/>
      <c r="Z60" s="63"/>
    </row>
    <row r="61" spans="1:26">
      <c r="A61" s="418"/>
      <c r="B61" s="418"/>
      <c r="C61" s="418"/>
      <c r="D61" s="418"/>
      <c r="E61" s="418"/>
      <c r="F61" s="418"/>
      <c r="G61" s="418"/>
      <c r="H61" s="418"/>
      <c r="I61" s="418"/>
      <c r="J61" s="418"/>
      <c r="K61" s="418"/>
      <c r="L61" s="418"/>
      <c r="M61" s="418"/>
      <c r="N61" s="418"/>
      <c r="O61" s="418"/>
      <c r="P61" s="418"/>
      <c r="Q61" s="419"/>
    </row>
    <row r="62" spans="1:26">
      <c r="A62" s="418"/>
      <c r="B62" s="418"/>
      <c r="C62" s="418"/>
      <c r="D62" s="418"/>
      <c r="E62" s="418"/>
      <c r="F62" s="418"/>
      <c r="G62" s="418"/>
      <c r="H62" s="418"/>
      <c r="I62" s="418"/>
      <c r="J62" s="418"/>
      <c r="K62" s="418"/>
      <c r="L62" s="418"/>
      <c r="M62" s="418"/>
      <c r="N62" s="418"/>
      <c r="O62" s="418"/>
      <c r="P62" s="418"/>
      <c r="Q62" s="419"/>
    </row>
    <row r="63" spans="1:26">
      <c r="A63" s="418"/>
      <c r="B63" s="418"/>
      <c r="C63" s="418"/>
      <c r="D63" s="418"/>
      <c r="E63" s="418"/>
      <c r="F63" s="418"/>
      <c r="G63" s="418"/>
      <c r="H63" s="418"/>
      <c r="I63" s="418"/>
      <c r="J63" s="418"/>
      <c r="K63" s="418"/>
      <c r="L63" s="418"/>
      <c r="M63" s="418"/>
      <c r="N63" s="418"/>
      <c r="O63" s="418"/>
      <c r="P63" s="418"/>
      <c r="Q63" s="419"/>
    </row>
  </sheetData>
  <mergeCells count="1">
    <mergeCell ref="B56:Z56"/>
  </mergeCells>
  <phoneticPr fontId="14" type="noConversion"/>
  <hyperlinks>
    <hyperlink ref="B59" r:id="rId1" xr:uid="{F83E5531-A8A0-40E9-9A8C-2D0F831D1D9B}"/>
  </hyperlinks>
  <pageMargins left="0.75" right="0.75" top="1" bottom="1" header="0.5" footer="0.5"/>
  <pageSetup paperSize="9" scale="67"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D22B-23E9-4983-B91D-021D6E1AB72C}">
  <sheetPr>
    <tabColor theme="4"/>
  </sheetPr>
  <dimension ref="A1:AE88"/>
  <sheetViews>
    <sheetView showGridLines="0" workbookViewId="0">
      <pane xSplit="2" ySplit="6" topLeftCell="C7" activePane="bottomRight" state="frozen"/>
      <selection pane="topRight" activeCell="C1" sqref="C1"/>
      <selection pane="bottomLeft" activeCell="A7" sqref="A7"/>
      <selection pane="bottomRight"/>
    </sheetView>
  </sheetViews>
  <sheetFormatPr defaultColWidth="8.85546875" defaultRowHeight="15"/>
  <cols>
    <col min="1" max="1" width="1.42578125" style="463" customWidth="1"/>
    <col min="2" max="2" width="35.42578125" style="463" customWidth="1"/>
    <col min="3" max="3" width="9.42578125" style="463" bestFit="1" customWidth="1"/>
    <col min="4" max="4" width="9.5703125" style="463" customWidth="1"/>
    <col min="5" max="5" width="1.42578125" style="463" customWidth="1"/>
    <col min="6" max="6" width="8.85546875" style="463"/>
    <col min="7" max="7" width="9.5703125" style="463" customWidth="1"/>
    <col min="8" max="8" width="1.42578125" style="463" customWidth="1"/>
    <col min="9" max="9" width="8.85546875" style="463"/>
    <col min="10" max="10" width="9.28515625" style="463" customWidth="1"/>
    <col min="11" max="11" width="1.42578125" style="463" customWidth="1"/>
    <col min="12" max="12" width="8.85546875" style="463"/>
    <col min="13" max="13" width="9.140625" style="463" customWidth="1"/>
    <col min="14" max="14" width="1.42578125" style="463" customWidth="1"/>
    <col min="15" max="15" width="8.85546875" style="463"/>
    <col min="16" max="16" width="9.5703125" style="463" customWidth="1"/>
    <col min="17" max="17" width="1.42578125" style="463" customWidth="1"/>
    <col min="18" max="18" width="8.85546875" style="463"/>
    <col min="19" max="19" width="9.140625" style="463" customWidth="1"/>
    <col min="20" max="20" width="1.42578125" style="463" customWidth="1"/>
    <col min="21" max="21" width="8.85546875" style="463"/>
    <col min="22" max="22" width="9.140625" style="463" customWidth="1"/>
    <col min="23" max="23" width="1.42578125" style="463" customWidth="1"/>
    <col min="24" max="24" width="8.85546875" style="463"/>
    <col min="25" max="25" width="9.28515625" style="463" customWidth="1"/>
    <col min="26" max="26" width="1.42578125" style="463" customWidth="1"/>
    <col min="27" max="27" width="10" style="463" customWidth="1"/>
    <col min="28" max="28" width="10.5703125" style="463" customWidth="1"/>
    <col min="29" max="29" width="1.42578125" style="463" customWidth="1"/>
    <col min="30" max="16384" width="8.85546875" style="463"/>
  </cols>
  <sheetData>
    <row r="1" spans="1:29" ht="6" customHeight="1">
      <c r="A1" s="462"/>
      <c r="B1" s="462"/>
      <c r="C1" s="462"/>
      <c r="D1" s="462"/>
      <c r="E1" s="462"/>
      <c r="F1" s="462"/>
      <c r="G1" s="462"/>
      <c r="H1" s="462"/>
      <c r="I1" s="462"/>
      <c r="J1" s="462"/>
      <c r="K1" s="462"/>
      <c r="L1" s="462"/>
      <c r="M1" s="462"/>
      <c r="N1" s="462"/>
      <c r="O1" s="462"/>
      <c r="P1" s="462"/>
      <c r="Q1" s="462"/>
      <c r="R1" s="462"/>
      <c r="S1" s="462"/>
      <c r="T1" s="462"/>
      <c r="U1" s="462"/>
      <c r="V1" s="462"/>
      <c r="W1" s="462"/>
      <c r="X1" s="462"/>
      <c r="Y1" s="462"/>
      <c r="Z1" s="462"/>
      <c r="AA1" s="462"/>
      <c r="AB1" s="462"/>
      <c r="AC1" s="462"/>
    </row>
    <row r="2" spans="1:29" ht="19.5" customHeight="1">
      <c r="A2" s="462"/>
      <c r="B2" s="464" t="s">
        <v>377</v>
      </c>
      <c r="C2" s="462"/>
      <c r="D2" s="462"/>
      <c r="E2" s="462"/>
      <c r="F2" s="462"/>
      <c r="G2" s="462"/>
      <c r="H2" s="462"/>
      <c r="I2" s="462"/>
      <c r="J2" s="462"/>
      <c r="K2" s="462"/>
      <c r="L2" s="462"/>
      <c r="M2" s="462"/>
      <c r="N2" s="462"/>
      <c r="O2" s="462"/>
      <c r="P2" s="462"/>
      <c r="Q2" s="462"/>
      <c r="R2" s="462"/>
      <c r="S2" s="462"/>
      <c r="T2" s="462"/>
      <c r="U2" s="462"/>
      <c r="V2" s="462"/>
      <c r="W2" s="462"/>
      <c r="X2" s="462"/>
      <c r="Y2" s="462"/>
      <c r="Z2" s="462"/>
      <c r="AA2" s="462"/>
      <c r="AB2" s="462"/>
      <c r="AC2" s="462"/>
    </row>
    <row r="3" spans="1:29" ht="15" customHeight="1">
      <c r="A3" s="462"/>
      <c r="B3" s="465" t="s">
        <v>324</v>
      </c>
      <c r="C3" s="462"/>
      <c r="D3" s="462"/>
      <c r="E3" s="462"/>
      <c r="F3" s="462"/>
      <c r="G3" s="462"/>
      <c r="H3" s="462"/>
      <c r="I3" s="462"/>
      <c r="J3" s="462"/>
      <c r="K3" s="462"/>
      <c r="L3" s="462"/>
      <c r="M3" s="462"/>
      <c r="N3" s="462"/>
      <c r="O3" s="462"/>
      <c r="P3" s="462"/>
      <c r="Q3" s="462"/>
      <c r="R3" s="462"/>
      <c r="S3" s="462"/>
      <c r="T3" s="462"/>
      <c r="U3" s="462"/>
      <c r="V3" s="462"/>
      <c r="W3" s="462"/>
      <c r="X3" s="462"/>
      <c r="Y3" s="462"/>
      <c r="Z3" s="462"/>
      <c r="AA3" s="462"/>
      <c r="AB3" s="462"/>
      <c r="AC3" s="462"/>
    </row>
    <row r="4" spans="1:29" ht="6" customHeight="1">
      <c r="A4" s="462"/>
      <c r="B4" s="462"/>
      <c r="C4" s="462"/>
      <c r="D4" s="462"/>
      <c r="E4" s="462"/>
      <c r="F4" s="462"/>
      <c r="G4" s="462"/>
      <c r="H4" s="462"/>
      <c r="I4" s="462"/>
      <c r="J4" s="462"/>
      <c r="K4" s="462"/>
      <c r="L4" s="462"/>
      <c r="M4" s="462"/>
      <c r="N4" s="462"/>
      <c r="O4" s="462"/>
      <c r="P4" s="462"/>
      <c r="Q4" s="462"/>
      <c r="R4" s="462"/>
      <c r="S4" s="462"/>
      <c r="T4" s="462"/>
      <c r="U4" s="462"/>
      <c r="V4" s="462"/>
      <c r="W4" s="462"/>
      <c r="X4" s="462"/>
      <c r="Y4" s="462"/>
      <c r="Z4" s="462"/>
      <c r="AA4" s="462"/>
      <c r="AB4" s="462"/>
      <c r="AC4" s="462"/>
    </row>
    <row r="5" spans="1:29" ht="56.25" customHeight="1">
      <c r="A5" s="466"/>
      <c r="B5" s="467"/>
      <c r="C5" s="770" t="s">
        <v>146</v>
      </c>
      <c r="D5" s="770"/>
      <c r="E5" s="468"/>
      <c r="F5" s="770" t="s">
        <v>170</v>
      </c>
      <c r="G5" s="770"/>
      <c r="H5" s="468"/>
      <c r="I5" s="770" t="s">
        <v>218</v>
      </c>
      <c r="J5" s="770"/>
      <c r="K5" s="468"/>
      <c r="L5" s="770" t="s">
        <v>231</v>
      </c>
      <c r="M5" s="770"/>
      <c r="N5" s="468"/>
      <c r="O5" s="770" t="s">
        <v>241</v>
      </c>
      <c r="P5" s="770"/>
      <c r="Q5" s="468"/>
      <c r="R5" s="770" t="s">
        <v>251</v>
      </c>
      <c r="S5" s="770"/>
      <c r="T5" s="468"/>
      <c r="U5" s="770" t="s">
        <v>310</v>
      </c>
      <c r="V5" s="770"/>
      <c r="W5" s="468"/>
      <c r="X5" s="770" t="s">
        <v>331</v>
      </c>
      <c r="Y5" s="770"/>
      <c r="Z5" s="467"/>
      <c r="AA5" s="771" t="s">
        <v>333</v>
      </c>
      <c r="AB5" s="771"/>
      <c r="AC5" s="466"/>
    </row>
    <row r="6" spans="1:29" ht="66" customHeight="1">
      <c r="A6" s="466"/>
      <c r="B6" s="469"/>
      <c r="C6" s="470" t="s">
        <v>35</v>
      </c>
      <c r="D6" s="471" t="s">
        <v>156</v>
      </c>
      <c r="E6" s="470"/>
      <c r="F6" s="470" t="s">
        <v>35</v>
      </c>
      <c r="G6" s="471" t="s">
        <v>156</v>
      </c>
      <c r="H6" s="470"/>
      <c r="I6" s="470" t="s">
        <v>35</v>
      </c>
      <c r="J6" s="471" t="s">
        <v>156</v>
      </c>
      <c r="K6" s="470"/>
      <c r="L6" s="470" t="s">
        <v>35</v>
      </c>
      <c r="M6" s="471" t="s">
        <v>156</v>
      </c>
      <c r="N6" s="470"/>
      <c r="O6" s="472" t="s">
        <v>35</v>
      </c>
      <c r="P6" s="471" t="s">
        <v>156</v>
      </c>
      <c r="Q6" s="470"/>
      <c r="R6" s="470" t="s">
        <v>35</v>
      </c>
      <c r="S6" s="471" t="s">
        <v>314</v>
      </c>
      <c r="T6" s="470"/>
      <c r="U6" s="470" t="s">
        <v>35</v>
      </c>
      <c r="V6" s="471" t="s">
        <v>314</v>
      </c>
      <c r="W6" s="470"/>
      <c r="X6" s="470" t="s">
        <v>35</v>
      </c>
      <c r="Y6" s="471" t="s">
        <v>314</v>
      </c>
      <c r="Z6" s="469"/>
      <c r="AA6" s="471" t="s">
        <v>334</v>
      </c>
      <c r="AB6" s="471" t="s">
        <v>335</v>
      </c>
      <c r="AC6" s="466"/>
    </row>
    <row r="7" spans="1:29" ht="15.75">
      <c r="A7" s="466"/>
      <c r="B7" s="467" t="s">
        <v>37</v>
      </c>
      <c r="C7" s="473">
        <v>471</v>
      </c>
      <c r="D7" s="474">
        <v>83.792919409357765</v>
      </c>
      <c r="E7" s="468"/>
      <c r="F7" s="473">
        <v>502</v>
      </c>
      <c r="G7" s="474">
        <v>88.912504427913561</v>
      </c>
      <c r="H7" s="468"/>
      <c r="I7" s="473">
        <v>620</v>
      </c>
      <c r="J7" s="474">
        <v>109.50194277640411</v>
      </c>
      <c r="K7" s="468"/>
      <c r="L7" s="473">
        <v>601</v>
      </c>
      <c r="M7" s="474">
        <v>105.86577417650167</v>
      </c>
      <c r="N7" s="468"/>
      <c r="O7" s="473">
        <v>708</v>
      </c>
      <c r="P7" s="474">
        <v>124.40695835529783</v>
      </c>
      <c r="Q7" s="468"/>
      <c r="R7" s="473">
        <v>695</v>
      </c>
      <c r="S7" s="474">
        <v>121.97262197262198</v>
      </c>
      <c r="T7" s="468"/>
      <c r="U7" s="473">
        <v>767</v>
      </c>
      <c r="V7" s="474">
        <v>134.57297206251064</v>
      </c>
      <c r="W7" s="468"/>
      <c r="X7" s="473">
        <v>905</v>
      </c>
      <c r="Y7" s="474">
        <v>158.78557981300148</v>
      </c>
      <c r="Z7" s="467"/>
      <c r="AA7" s="475">
        <v>24.212607750490832</v>
      </c>
      <c r="AB7" s="476">
        <v>0.17992177314211211</v>
      </c>
      <c r="AC7" s="466"/>
    </row>
    <row r="8" spans="1:29" ht="15.75">
      <c r="A8" s="466"/>
      <c r="B8" s="467" t="s">
        <v>38</v>
      </c>
      <c r="C8" s="473">
        <v>379</v>
      </c>
      <c r="D8" s="474">
        <v>60.630299152135663</v>
      </c>
      <c r="E8" s="468"/>
      <c r="F8" s="473">
        <v>368</v>
      </c>
      <c r="G8" s="474">
        <v>58.589396592899213</v>
      </c>
      <c r="H8" s="468"/>
      <c r="I8" s="473">
        <v>628</v>
      </c>
      <c r="J8" s="474">
        <v>99.682539682539684</v>
      </c>
      <c r="K8" s="468"/>
      <c r="L8" s="473">
        <v>452</v>
      </c>
      <c r="M8" s="474">
        <v>71.34964483030781</v>
      </c>
      <c r="N8" s="468"/>
      <c r="O8" s="473">
        <v>328</v>
      </c>
      <c r="P8" s="474">
        <v>51.499450463181034</v>
      </c>
      <c r="Q8" s="468"/>
      <c r="R8" s="473">
        <v>278</v>
      </c>
      <c r="S8" s="474">
        <v>43.396815485482357</v>
      </c>
      <c r="T8" s="468"/>
      <c r="U8" s="473">
        <v>299</v>
      </c>
      <c r="V8" s="474">
        <v>47.492884009352444</v>
      </c>
      <c r="W8" s="468"/>
      <c r="X8" s="473">
        <v>341</v>
      </c>
      <c r="Y8" s="474">
        <v>54.1641252414354</v>
      </c>
      <c r="Z8" s="467"/>
      <c r="AA8" s="475">
        <v>6.6712412320829557</v>
      </c>
      <c r="AB8" s="476">
        <v>0.14046822742474929</v>
      </c>
      <c r="AC8" s="466"/>
    </row>
    <row r="9" spans="1:29" ht="15.75">
      <c r="A9" s="466"/>
      <c r="B9" s="467" t="s">
        <v>267</v>
      </c>
      <c r="C9" s="473">
        <v>524</v>
      </c>
      <c r="D9" s="474">
        <v>36.452173913043481</v>
      </c>
      <c r="E9" s="468"/>
      <c r="F9" s="473">
        <v>528</v>
      </c>
      <c r="G9" s="474">
        <v>36.56762933721172</v>
      </c>
      <c r="H9" s="468"/>
      <c r="I9" s="473">
        <v>800</v>
      </c>
      <c r="J9" s="474">
        <v>55.22573519259975</v>
      </c>
      <c r="K9" s="468"/>
      <c r="L9" s="473">
        <v>927</v>
      </c>
      <c r="M9" s="474">
        <v>63.641356583825349</v>
      </c>
      <c r="N9" s="468"/>
      <c r="O9" s="473">
        <v>791</v>
      </c>
      <c r="P9" s="474">
        <v>54.033745474417657</v>
      </c>
      <c r="Q9" s="468"/>
      <c r="R9" s="473">
        <v>853</v>
      </c>
      <c r="S9" s="474">
        <v>58.011425462459201</v>
      </c>
      <c r="T9" s="468"/>
      <c r="U9" s="473">
        <v>912</v>
      </c>
      <c r="V9" s="474">
        <v>63.015934325235463</v>
      </c>
      <c r="W9" s="468"/>
      <c r="X9" s="473">
        <v>1061</v>
      </c>
      <c r="Y9" s="474">
        <v>73.311300788459235</v>
      </c>
      <c r="Z9" s="467"/>
      <c r="AA9" s="475">
        <v>10.295366463223772</v>
      </c>
      <c r="AB9" s="476">
        <v>0.16337719298245612</v>
      </c>
      <c r="AC9" s="466"/>
    </row>
    <row r="10" spans="1:29" ht="15.75">
      <c r="A10" s="466"/>
      <c r="B10" s="477" t="s">
        <v>336</v>
      </c>
      <c r="C10" s="478">
        <v>1374</v>
      </c>
      <c r="D10" s="479">
        <v>52.348839867413417</v>
      </c>
      <c r="E10" s="480"/>
      <c r="F10" s="478">
        <v>1398</v>
      </c>
      <c r="G10" s="479">
        <v>53.022832435712665</v>
      </c>
      <c r="H10" s="480"/>
      <c r="I10" s="478">
        <v>2048</v>
      </c>
      <c r="J10" s="479">
        <v>77.434966727162731</v>
      </c>
      <c r="K10" s="480"/>
      <c r="L10" s="478">
        <v>1980</v>
      </c>
      <c r="M10" s="479">
        <v>74.497704868688388</v>
      </c>
      <c r="N10" s="480"/>
      <c r="O10" s="478">
        <v>1827</v>
      </c>
      <c r="P10" s="479">
        <v>68.429529195850037</v>
      </c>
      <c r="Q10" s="480"/>
      <c r="R10" s="478">
        <v>1826</v>
      </c>
      <c r="S10" s="479">
        <v>68.113995822142641</v>
      </c>
      <c r="T10" s="480"/>
      <c r="U10" s="478">
        <v>1978</v>
      </c>
      <c r="V10" s="479">
        <v>74.732542130565079</v>
      </c>
      <c r="W10" s="480"/>
      <c r="X10" s="478">
        <v>2307</v>
      </c>
      <c r="Y10" s="479">
        <v>87.162777904556947</v>
      </c>
      <c r="Z10" s="477"/>
      <c r="AA10" s="481">
        <v>12.430235773991868</v>
      </c>
      <c r="AB10" s="482">
        <v>0.16632962588473199</v>
      </c>
      <c r="AC10" s="466"/>
    </row>
    <row r="11" spans="1:29" ht="6" customHeight="1">
      <c r="A11" s="466"/>
      <c r="B11" s="467"/>
      <c r="C11" s="473"/>
      <c r="D11" s="474"/>
      <c r="E11" s="468"/>
      <c r="F11" s="473"/>
      <c r="G11" s="474"/>
      <c r="H11" s="468"/>
      <c r="I11" s="473"/>
      <c r="J11" s="474"/>
      <c r="K11" s="468"/>
      <c r="L11" s="473"/>
      <c r="M11" s="474"/>
      <c r="N11" s="468"/>
      <c r="O11" s="473"/>
      <c r="P11" s="474"/>
      <c r="Q11" s="468"/>
      <c r="R11" s="473"/>
      <c r="S11" s="474"/>
      <c r="T11" s="468"/>
      <c r="U11" s="473"/>
      <c r="V11" s="474"/>
      <c r="W11" s="468"/>
      <c r="X11" s="473"/>
      <c r="Y11" s="474"/>
      <c r="Z11" s="467"/>
      <c r="AA11" s="475"/>
      <c r="AB11" s="476"/>
      <c r="AC11" s="466"/>
    </row>
    <row r="12" spans="1:29" ht="15.75">
      <c r="A12" s="466"/>
      <c r="B12" s="467" t="s">
        <v>39</v>
      </c>
      <c r="C12" s="473">
        <v>391</v>
      </c>
      <c r="D12" s="474">
        <v>37.470052707235268</v>
      </c>
      <c r="E12" s="468"/>
      <c r="F12" s="473">
        <v>437</v>
      </c>
      <c r="G12" s="474">
        <v>41.646812160487947</v>
      </c>
      <c r="H12" s="468"/>
      <c r="I12" s="473">
        <v>602</v>
      </c>
      <c r="J12" s="474">
        <v>57.110331088132057</v>
      </c>
      <c r="K12" s="468"/>
      <c r="L12" s="473">
        <v>595</v>
      </c>
      <c r="M12" s="474">
        <v>56.169168318701033</v>
      </c>
      <c r="N12" s="468"/>
      <c r="O12" s="473">
        <v>646</v>
      </c>
      <c r="P12" s="474">
        <v>60.566285392837045</v>
      </c>
      <c r="Q12" s="468"/>
      <c r="R12" s="473">
        <v>562</v>
      </c>
      <c r="S12" s="474">
        <v>52.543006731488404</v>
      </c>
      <c r="T12" s="468"/>
      <c r="U12" s="473">
        <v>533</v>
      </c>
      <c r="V12" s="474">
        <v>48.541434622519766</v>
      </c>
      <c r="W12" s="468"/>
      <c r="X12" s="473">
        <v>523</v>
      </c>
      <c r="Y12" s="474">
        <v>47.630713522660102</v>
      </c>
      <c r="Z12" s="467"/>
      <c r="AA12" s="475">
        <v>-0.91072109985966421</v>
      </c>
      <c r="AB12" s="476">
        <v>-1.8761726078799335E-2</v>
      </c>
      <c r="AC12" s="466"/>
    </row>
    <row r="13" spans="1:29" ht="15.75">
      <c r="A13" s="466"/>
      <c r="B13" s="467" t="s">
        <v>40</v>
      </c>
      <c r="C13" s="473">
        <v>116</v>
      </c>
      <c r="D13" s="474">
        <v>23.293172690763051</v>
      </c>
      <c r="E13" s="468"/>
      <c r="F13" s="473">
        <v>118</v>
      </c>
      <c r="G13" s="474">
        <v>23.656776263031276</v>
      </c>
      <c r="H13" s="468"/>
      <c r="I13" s="473">
        <v>143</v>
      </c>
      <c r="J13" s="474">
        <v>28.691813804173353</v>
      </c>
      <c r="K13" s="468"/>
      <c r="L13" s="473">
        <v>162</v>
      </c>
      <c r="M13" s="474">
        <v>32.471437161755865</v>
      </c>
      <c r="N13" s="468"/>
      <c r="O13" s="473">
        <v>206</v>
      </c>
      <c r="P13" s="474">
        <v>41.199999999999996</v>
      </c>
      <c r="Q13" s="468"/>
      <c r="R13" s="473">
        <v>186</v>
      </c>
      <c r="S13" s="474">
        <v>37.214885954381749</v>
      </c>
      <c r="T13" s="468"/>
      <c r="U13" s="473">
        <v>215</v>
      </c>
      <c r="V13" s="474">
        <v>42.929509744998711</v>
      </c>
      <c r="W13" s="468"/>
      <c r="X13" s="473">
        <v>203</v>
      </c>
      <c r="Y13" s="474">
        <v>40.533444084812736</v>
      </c>
      <c r="Z13" s="467"/>
      <c r="AA13" s="475">
        <v>-2.3960656601859753</v>
      </c>
      <c r="AB13" s="476">
        <v>-5.5813953488372148E-2</v>
      </c>
      <c r="AC13" s="466"/>
    </row>
    <row r="14" spans="1:29" ht="15.75">
      <c r="A14" s="466"/>
      <c r="B14" s="467" t="s">
        <v>337</v>
      </c>
      <c r="C14" s="473">
        <v>1797</v>
      </c>
      <c r="D14" s="474">
        <v>65.198461650097954</v>
      </c>
      <c r="E14" s="468"/>
      <c r="F14" s="473">
        <v>1657</v>
      </c>
      <c r="G14" s="474">
        <v>59.587169159953966</v>
      </c>
      <c r="H14" s="468"/>
      <c r="I14" s="473">
        <v>1952</v>
      </c>
      <c r="J14" s="474">
        <v>69.744176075460913</v>
      </c>
      <c r="K14" s="468"/>
      <c r="L14" s="473">
        <v>3169</v>
      </c>
      <c r="M14" s="474">
        <v>112.4855799094862</v>
      </c>
      <c r="N14" s="468"/>
      <c r="O14" s="473">
        <v>3185</v>
      </c>
      <c r="P14" s="474">
        <v>112.31794618612689</v>
      </c>
      <c r="Q14" s="468"/>
      <c r="R14" s="473">
        <v>3051</v>
      </c>
      <c r="S14" s="474">
        <v>107.11652564687709</v>
      </c>
      <c r="T14" s="468"/>
      <c r="U14" s="473">
        <v>3655</v>
      </c>
      <c r="V14" s="474">
        <v>127.42353106467155</v>
      </c>
      <c r="W14" s="468"/>
      <c r="X14" s="473">
        <v>3197</v>
      </c>
      <c r="Y14" s="474">
        <v>111.45636903249108</v>
      </c>
      <c r="Z14" s="467"/>
      <c r="AA14" s="475">
        <v>-15.967162032180468</v>
      </c>
      <c r="AB14" s="476">
        <v>-0.12530779753761978</v>
      </c>
      <c r="AC14" s="466"/>
    </row>
    <row r="15" spans="1:29" ht="15.75">
      <c r="A15" s="466"/>
      <c r="B15" s="467" t="s">
        <v>41</v>
      </c>
      <c r="C15" s="473">
        <v>543</v>
      </c>
      <c r="D15" s="474">
        <v>36.736350720519589</v>
      </c>
      <c r="E15" s="468"/>
      <c r="F15" s="473">
        <v>707</v>
      </c>
      <c r="G15" s="474">
        <v>47.644719994608799</v>
      </c>
      <c r="H15" s="468"/>
      <c r="I15" s="473">
        <v>755</v>
      </c>
      <c r="J15" s="474">
        <v>50.654142905065413</v>
      </c>
      <c r="K15" s="468"/>
      <c r="L15" s="473">
        <v>1000</v>
      </c>
      <c r="M15" s="474">
        <v>66.742307949008875</v>
      </c>
      <c r="N15" s="468"/>
      <c r="O15" s="473">
        <v>974</v>
      </c>
      <c r="P15" s="474">
        <v>64.550334680893357</v>
      </c>
      <c r="Q15" s="468"/>
      <c r="R15" s="473">
        <v>880</v>
      </c>
      <c r="S15" s="474">
        <v>58.066644671725506</v>
      </c>
      <c r="T15" s="468"/>
      <c r="U15" s="473">
        <v>1021</v>
      </c>
      <c r="V15" s="474">
        <v>66.648780510094909</v>
      </c>
      <c r="W15" s="468"/>
      <c r="X15" s="473">
        <v>1009</v>
      </c>
      <c r="Y15" s="474">
        <v>65.865445185784282</v>
      </c>
      <c r="Z15" s="467"/>
      <c r="AA15" s="475">
        <v>-0.78333532431062736</v>
      </c>
      <c r="AB15" s="476">
        <v>-1.1753183153770941E-2</v>
      </c>
      <c r="AC15" s="466"/>
    </row>
    <row r="16" spans="1:29" ht="15.75">
      <c r="A16" s="466"/>
      <c r="B16" s="467" t="s">
        <v>42</v>
      </c>
      <c r="C16" s="473">
        <v>716</v>
      </c>
      <c r="D16" s="474">
        <v>51.216022889842634</v>
      </c>
      <c r="E16" s="468"/>
      <c r="F16" s="473">
        <v>797</v>
      </c>
      <c r="G16" s="474">
        <v>56.476757369614518</v>
      </c>
      <c r="H16" s="468"/>
      <c r="I16" s="473">
        <v>948</v>
      </c>
      <c r="J16" s="474">
        <v>66.911349520045178</v>
      </c>
      <c r="K16" s="468"/>
      <c r="L16" s="473">
        <v>1399</v>
      </c>
      <c r="M16" s="474">
        <v>98.306513948422449</v>
      </c>
      <c r="N16" s="468"/>
      <c r="O16" s="473">
        <v>1555</v>
      </c>
      <c r="P16" s="474">
        <v>108.74886355689208</v>
      </c>
      <c r="Q16" s="468"/>
      <c r="R16" s="473">
        <v>1235</v>
      </c>
      <c r="S16" s="474">
        <v>86.104720072509238</v>
      </c>
      <c r="T16" s="468"/>
      <c r="U16" s="473">
        <v>1559</v>
      </c>
      <c r="V16" s="474">
        <v>109.54611090226224</v>
      </c>
      <c r="W16" s="468"/>
      <c r="X16" s="473">
        <v>1274</v>
      </c>
      <c r="Y16" s="474">
        <v>89.520041879077681</v>
      </c>
      <c r="Z16" s="467"/>
      <c r="AA16" s="475">
        <v>-20.026069023184562</v>
      </c>
      <c r="AB16" s="476">
        <v>-0.18280949326491336</v>
      </c>
      <c r="AC16" s="466"/>
    </row>
    <row r="17" spans="1:29" ht="15.75">
      <c r="A17" s="466"/>
      <c r="B17" s="483" t="s">
        <v>268</v>
      </c>
      <c r="C17" s="484">
        <v>3563</v>
      </c>
      <c r="D17" s="485">
        <v>49.666843235105524</v>
      </c>
      <c r="E17" s="486"/>
      <c r="F17" s="484">
        <v>3716</v>
      </c>
      <c r="G17" s="485">
        <v>51.43964562569213</v>
      </c>
      <c r="H17" s="486"/>
      <c r="I17" s="484">
        <v>4400</v>
      </c>
      <c r="J17" s="485">
        <v>60.61774997933486</v>
      </c>
      <c r="K17" s="486"/>
      <c r="L17" s="484">
        <v>6325</v>
      </c>
      <c r="M17" s="485">
        <v>86.68123916484511</v>
      </c>
      <c r="N17" s="486"/>
      <c r="O17" s="484">
        <v>6566</v>
      </c>
      <c r="P17" s="485">
        <v>89.441636811921924</v>
      </c>
      <c r="Q17" s="486"/>
      <c r="R17" s="484">
        <v>5914</v>
      </c>
      <c r="S17" s="485">
        <v>80.271462504241597</v>
      </c>
      <c r="T17" s="486"/>
      <c r="U17" s="484">
        <v>6983</v>
      </c>
      <c r="V17" s="485">
        <v>94.08141282447005</v>
      </c>
      <c r="W17" s="486"/>
      <c r="X17" s="484">
        <v>6206</v>
      </c>
      <c r="Y17" s="485">
        <v>83.612952597545629</v>
      </c>
      <c r="Z17" s="483"/>
      <c r="AA17" s="487">
        <v>-10.468460226924421</v>
      </c>
      <c r="AB17" s="488">
        <v>-0.11127022769583272</v>
      </c>
      <c r="AC17" s="466"/>
    </row>
    <row r="18" spans="1:29" ht="15.75">
      <c r="A18" s="466"/>
      <c r="B18" s="477" t="s">
        <v>338</v>
      </c>
      <c r="C18" s="478">
        <v>1766</v>
      </c>
      <c r="D18" s="479">
        <v>39.976457805143063</v>
      </c>
      <c r="E18" s="480"/>
      <c r="F18" s="478">
        <v>2059</v>
      </c>
      <c r="G18" s="479">
        <v>46.340475333093266</v>
      </c>
      <c r="H18" s="480"/>
      <c r="I18" s="478">
        <v>2448</v>
      </c>
      <c r="J18" s="479">
        <v>54.8903538275259</v>
      </c>
      <c r="K18" s="480"/>
      <c r="L18" s="478">
        <v>3156</v>
      </c>
      <c r="M18" s="479">
        <v>70.452718992767217</v>
      </c>
      <c r="N18" s="480"/>
      <c r="O18" s="478">
        <v>3381</v>
      </c>
      <c r="P18" s="479">
        <v>75.043281395658539</v>
      </c>
      <c r="Q18" s="480"/>
      <c r="R18" s="478">
        <v>2863</v>
      </c>
      <c r="S18" s="479">
        <v>63.351920693928129</v>
      </c>
      <c r="T18" s="480"/>
      <c r="U18" s="478">
        <v>3328</v>
      </c>
      <c r="V18" s="479">
        <v>73.08008857447274</v>
      </c>
      <c r="W18" s="480"/>
      <c r="X18" s="478">
        <v>3009</v>
      </c>
      <c r="Y18" s="479">
        <v>66.07511614200375</v>
      </c>
      <c r="Z18" s="477"/>
      <c r="AA18" s="481">
        <v>-7.004972432468989</v>
      </c>
      <c r="AB18" s="482">
        <v>-9.5853365384615308E-2</v>
      </c>
      <c r="AC18" s="466"/>
    </row>
    <row r="19" spans="1:29" ht="6" customHeight="1">
      <c r="A19" s="466"/>
      <c r="B19" s="467"/>
      <c r="C19" s="473"/>
      <c r="D19" s="474"/>
      <c r="E19" s="468"/>
      <c r="F19" s="473"/>
      <c r="G19" s="474"/>
      <c r="H19" s="468"/>
      <c r="I19" s="473"/>
      <c r="J19" s="474"/>
      <c r="K19" s="468"/>
      <c r="L19" s="473"/>
      <c r="M19" s="474"/>
      <c r="N19" s="468"/>
      <c r="O19" s="473"/>
      <c r="P19" s="474"/>
      <c r="Q19" s="468"/>
      <c r="R19" s="473"/>
      <c r="S19" s="474"/>
      <c r="T19" s="468"/>
      <c r="U19" s="473"/>
      <c r="V19" s="474"/>
      <c r="W19" s="468"/>
      <c r="X19" s="473"/>
      <c r="Y19" s="474"/>
      <c r="Z19" s="467"/>
      <c r="AA19" s="475"/>
      <c r="AB19" s="476"/>
      <c r="AC19" s="466"/>
    </row>
    <row r="20" spans="1:29" ht="15.75">
      <c r="A20" s="466"/>
      <c r="B20" s="467" t="s">
        <v>43</v>
      </c>
      <c r="C20" s="473">
        <v>666</v>
      </c>
      <c r="D20" s="474">
        <v>71.992217057615392</v>
      </c>
      <c r="E20" s="468"/>
      <c r="F20" s="473">
        <v>588</v>
      </c>
      <c r="G20" s="474">
        <v>63.327948303715665</v>
      </c>
      <c r="H20" s="468"/>
      <c r="I20" s="473">
        <v>783</v>
      </c>
      <c r="J20" s="474">
        <v>84.202602430368856</v>
      </c>
      <c r="K20" s="468"/>
      <c r="L20" s="473">
        <v>897</v>
      </c>
      <c r="M20" s="474">
        <v>96.23430962343096</v>
      </c>
      <c r="N20" s="468"/>
      <c r="O20" s="473">
        <v>873</v>
      </c>
      <c r="P20" s="474">
        <v>93.589193825042884</v>
      </c>
      <c r="Q20" s="468"/>
      <c r="R20" s="473">
        <v>714</v>
      </c>
      <c r="S20" s="474">
        <v>76.412671232876704</v>
      </c>
      <c r="T20" s="468"/>
      <c r="U20" s="473">
        <v>802</v>
      </c>
      <c r="V20" s="474">
        <v>85.615798570152108</v>
      </c>
      <c r="W20" s="468"/>
      <c r="X20" s="473">
        <v>823</v>
      </c>
      <c r="Y20" s="474">
        <v>87.857608757151112</v>
      </c>
      <c r="Z20" s="467"/>
      <c r="AA20" s="475">
        <v>2.2418101869990039</v>
      </c>
      <c r="AB20" s="476">
        <v>2.6184538653366785E-2</v>
      </c>
      <c r="AC20" s="466"/>
    </row>
    <row r="21" spans="1:29" ht="15.75">
      <c r="A21" s="466"/>
      <c r="B21" s="467" t="s">
        <v>44</v>
      </c>
      <c r="C21" s="473">
        <v>178</v>
      </c>
      <c r="D21" s="474">
        <v>21.999752811766161</v>
      </c>
      <c r="E21" s="468"/>
      <c r="F21" s="473">
        <v>170</v>
      </c>
      <c r="G21" s="474">
        <v>20.820575627679119</v>
      </c>
      <c r="H21" s="468"/>
      <c r="I21" s="473">
        <v>189</v>
      </c>
      <c r="J21" s="474">
        <v>23.054403513051966</v>
      </c>
      <c r="K21" s="468"/>
      <c r="L21" s="473">
        <v>244</v>
      </c>
      <c r="M21" s="474">
        <v>29.597282872392039</v>
      </c>
      <c r="N21" s="468"/>
      <c r="O21" s="473">
        <v>263</v>
      </c>
      <c r="P21" s="474">
        <v>31.736454688065649</v>
      </c>
      <c r="Q21" s="468"/>
      <c r="R21" s="473">
        <v>292</v>
      </c>
      <c r="S21" s="474">
        <v>35.113035113035117</v>
      </c>
      <c r="T21" s="468"/>
      <c r="U21" s="473">
        <v>324</v>
      </c>
      <c r="V21" s="474">
        <v>39.487202612005326</v>
      </c>
      <c r="W21" s="468"/>
      <c r="X21" s="473">
        <v>289</v>
      </c>
      <c r="Y21" s="474">
        <v>35.221609737251669</v>
      </c>
      <c r="Z21" s="467"/>
      <c r="AA21" s="475">
        <v>-4.2655928747536578</v>
      </c>
      <c r="AB21" s="476">
        <v>-0.10802469135802462</v>
      </c>
      <c r="AC21" s="466"/>
    </row>
    <row r="22" spans="1:29" ht="15.75">
      <c r="A22" s="466"/>
      <c r="B22" s="467" t="s">
        <v>45</v>
      </c>
      <c r="C22" s="473">
        <v>1031</v>
      </c>
      <c r="D22" s="474">
        <v>74.998181421401043</v>
      </c>
      <c r="E22" s="468"/>
      <c r="F22" s="473">
        <v>1500</v>
      </c>
      <c r="G22" s="474">
        <v>108.27197921177999</v>
      </c>
      <c r="H22" s="468"/>
      <c r="I22" s="473">
        <v>1772</v>
      </c>
      <c r="J22" s="474">
        <v>127.17094875843262</v>
      </c>
      <c r="K22" s="468"/>
      <c r="L22" s="473">
        <v>1754</v>
      </c>
      <c r="M22" s="474">
        <v>125.02673034428683</v>
      </c>
      <c r="N22" s="468"/>
      <c r="O22" s="473">
        <v>1620</v>
      </c>
      <c r="P22" s="474">
        <v>114.97515968772178</v>
      </c>
      <c r="Q22" s="468"/>
      <c r="R22" s="473">
        <v>1311</v>
      </c>
      <c r="S22" s="474">
        <v>92.643629425482303</v>
      </c>
      <c r="T22" s="468"/>
      <c r="U22" s="473">
        <v>1566</v>
      </c>
      <c r="V22" s="474">
        <v>113.9587041600021</v>
      </c>
      <c r="W22" s="468"/>
      <c r="X22" s="473">
        <v>1635</v>
      </c>
      <c r="Y22" s="474">
        <v>118.97987311724357</v>
      </c>
      <c r="Z22" s="467"/>
      <c r="AA22" s="475">
        <v>5.0211689572414713</v>
      </c>
      <c r="AB22" s="476">
        <v>4.4061302681992265E-2</v>
      </c>
      <c r="AC22" s="466"/>
    </row>
    <row r="23" spans="1:29" ht="15.75">
      <c r="A23" s="466"/>
      <c r="B23" s="467" t="s">
        <v>46</v>
      </c>
      <c r="C23" s="473">
        <v>1580</v>
      </c>
      <c r="D23" s="474">
        <v>69.24661436648114</v>
      </c>
      <c r="E23" s="468"/>
      <c r="F23" s="473">
        <v>2023</v>
      </c>
      <c r="G23" s="474">
        <v>88.148148148148152</v>
      </c>
      <c r="H23" s="468"/>
      <c r="I23" s="473">
        <v>2600</v>
      </c>
      <c r="J23" s="474">
        <v>112.70047680970957</v>
      </c>
      <c r="K23" s="468"/>
      <c r="L23" s="473">
        <v>2807</v>
      </c>
      <c r="M23" s="474">
        <v>120.98094991811051</v>
      </c>
      <c r="N23" s="468"/>
      <c r="O23" s="473">
        <v>2529</v>
      </c>
      <c r="P23" s="474">
        <v>108.42443729903538</v>
      </c>
      <c r="Q23" s="468"/>
      <c r="R23" s="473">
        <v>2196</v>
      </c>
      <c r="S23" s="474">
        <v>93.638069247825342</v>
      </c>
      <c r="T23" s="468"/>
      <c r="U23" s="473">
        <v>2397</v>
      </c>
      <c r="V23" s="474">
        <v>102.00056425844059</v>
      </c>
      <c r="W23" s="468"/>
      <c r="X23" s="473">
        <v>2299</v>
      </c>
      <c r="Y23" s="474">
        <v>97.830328423093391</v>
      </c>
      <c r="Z23" s="467"/>
      <c r="AA23" s="475">
        <v>-4.1702358353471993</v>
      </c>
      <c r="AB23" s="476">
        <v>-4.0884438881936047E-2</v>
      </c>
      <c r="AC23" s="466"/>
    </row>
    <row r="24" spans="1:29" ht="15.75">
      <c r="A24" s="466"/>
      <c r="B24" s="477" t="s">
        <v>269</v>
      </c>
      <c r="C24" s="478">
        <v>3455</v>
      </c>
      <c r="D24" s="479">
        <v>64.093050866322855</v>
      </c>
      <c r="E24" s="480"/>
      <c r="F24" s="478">
        <v>4281</v>
      </c>
      <c r="G24" s="479">
        <v>78.906624396357884</v>
      </c>
      <c r="H24" s="480"/>
      <c r="I24" s="478">
        <v>5344</v>
      </c>
      <c r="J24" s="479">
        <v>98.053246729417808</v>
      </c>
      <c r="K24" s="480"/>
      <c r="L24" s="478">
        <v>5702</v>
      </c>
      <c r="M24" s="479">
        <v>104.05869041535877</v>
      </c>
      <c r="N24" s="480"/>
      <c r="O24" s="478">
        <v>5285</v>
      </c>
      <c r="P24" s="479">
        <v>96.03852444121388</v>
      </c>
      <c r="Q24" s="480"/>
      <c r="R24" s="478">
        <v>4513</v>
      </c>
      <c r="S24" s="479">
        <v>81.662565141864505</v>
      </c>
      <c r="T24" s="480"/>
      <c r="U24" s="478">
        <v>5089</v>
      </c>
      <c r="V24" s="479">
        <v>92.840719877710768</v>
      </c>
      <c r="W24" s="480"/>
      <c r="X24" s="478">
        <v>5046</v>
      </c>
      <c r="Y24" s="479">
        <v>92.056253193737192</v>
      </c>
      <c r="Z24" s="477"/>
      <c r="AA24" s="481">
        <v>-0.78446668397357655</v>
      </c>
      <c r="AB24" s="482">
        <v>-8.4495971703674178E-3</v>
      </c>
      <c r="AC24" s="466"/>
    </row>
    <row r="25" spans="1:29" ht="6" customHeight="1">
      <c r="A25" s="466"/>
      <c r="B25" s="467"/>
      <c r="C25" s="473"/>
      <c r="D25" s="474"/>
      <c r="E25" s="468"/>
      <c r="F25" s="473"/>
      <c r="G25" s="474"/>
      <c r="H25" s="468"/>
      <c r="I25" s="473"/>
      <c r="J25" s="474"/>
      <c r="K25" s="468"/>
      <c r="L25" s="473"/>
      <c r="M25" s="474"/>
      <c r="N25" s="468"/>
      <c r="O25" s="473"/>
      <c r="P25" s="474"/>
      <c r="Q25" s="468"/>
      <c r="R25" s="473"/>
      <c r="S25" s="474"/>
      <c r="T25" s="468"/>
      <c r="U25" s="473"/>
      <c r="V25" s="474"/>
      <c r="W25" s="468"/>
      <c r="X25" s="473"/>
      <c r="Y25" s="474"/>
      <c r="Z25" s="467"/>
      <c r="AA25" s="475"/>
      <c r="AB25" s="476"/>
      <c r="AC25" s="466"/>
    </row>
    <row r="26" spans="1:29" ht="15.75">
      <c r="A26" s="466"/>
      <c r="B26" s="467" t="s">
        <v>47</v>
      </c>
      <c r="C26" s="473">
        <v>346</v>
      </c>
      <c r="D26" s="474">
        <v>33.378352305614513</v>
      </c>
      <c r="E26" s="468"/>
      <c r="F26" s="473">
        <v>395</v>
      </c>
      <c r="G26" s="474">
        <v>37.875155815514432</v>
      </c>
      <c r="H26" s="468"/>
      <c r="I26" s="473">
        <v>484</v>
      </c>
      <c r="J26" s="474">
        <v>46.139180171591988</v>
      </c>
      <c r="K26" s="468"/>
      <c r="L26" s="473">
        <v>653</v>
      </c>
      <c r="M26" s="474">
        <v>61.99563277318903</v>
      </c>
      <c r="N26" s="468"/>
      <c r="O26" s="473">
        <v>824</v>
      </c>
      <c r="P26" s="474">
        <v>77.735849056603769</v>
      </c>
      <c r="Q26" s="468"/>
      <c r="R26" s="473">
        <v>722</v>
      </c>
      <c r="S26" s="474">
        <v>67.857142857142861</v>
      </c>
      <c r="T26" s="468"/>
      <c r="U26" s="473">
        <v>754</v>
      </c>
      <c r="V26" s="474">
        <v>71.267685775669364</v>
      </c>
      <c r="W26" s="468"/>
      <c r="X26" s="473">
        <v>726</v>
      </c>
      <c r="Y26" s="474">
        <v>68.621140415299678</v>
      </c>
      <c r="Z26" s="467"/>
      <c r="AA26" s="475">
        <v>-2.6465453603696858</v>
      </c>
      <c r="AB26" s="476">
        <v>-3.7135278514588865E-2</v>
      </c>
      <c r="AC26" s="466"/>
    </row>
    <row r="27" spans="1:29" ht="15.75">
      <c r="A27" s="466"/>
      <c r="B27" s="467" t="s">
        <v>48</v>
      </c>
      <c r="C27" s="473">
        <v>389</v>
      </c>
      <c r="D27" s="474">
        <v>36.837121212121211</v>
      </c>
      <c r="E27" s="468"/>
      <c r="F27" s="473">
        <v>490</v>
      </c>
      <c r="G27" s="474">
        <v>45.841519318925997</v>
      </c>
      <c r="H27" s="468"/>
      <c r="I27" s="473">
        <v>712</v>
      </c>
      <c r="J27" s="474">
        <v>65.73116691285081</v>
      </c>
      <c r="K27" s="468"/>
      <c r="L27" s="473">
        <v>942</v>
      </c>
      <c r="M27" s="474">
        <v>86.169045005488471</v>
      </c>
      <c r="N27" s="468"/>
      <c r="O27" s="473">
        <v>853</v>
      </c>
      <c r="P27" s="474">
        <v>77.524311551395073</v>
      </c>
      <c r="Q27" s="468"/>
      <c r="R27" s="473">
        <v>795</v>
      </c>
      <c r="S27" s="474">
        <v>71.776814734561214</v>
      </c>
      <c r="T27" s="468"/>
      <c r="U27" s="473">
        <v>808</v>
      </c>
      <c r="V27" s="474">
        <v>72.144725175919731</v>
      </c>
      <c r="W27" s="468"/>
      <c r="X27" s="473">
        <v>873</v>
      </c>
      <c r="Y27" s="474">
        <v>77.948446879428133</v>
      </c>
      <c r="Z27" s="467"/>
      <c r="AA27" s="475">
        <v>5.8037217035084012</v>
      </c>
      <c r="AB27" s="476">
        <v>8.0445544554455628E-2</v>
      </c>
      <c r="AC27" s="466"/>
    </row>
    <row r="28" spans="1:29" ht="15.75">
      <c r="A28" s="466"/>
      <c r="B28" s="467" t="s">
        <v>49</v>
      </c>
      <c r="C28" s="473">
        <v>261</v>
      </c>
      <c r="D28" s="474">
        <v>35.428261164653186</v>
      </c>
      <c r="E28" s="468"/>
      <c r="F28" s="473">
        <v>228</v>
      </c>
      <c r="G28" s="474">
        <v>30.612244897959183</v>
      </c>
      <c r="H28" s="468"/>
      <c r="I28" s="473">
        <v>288</v>
      </c>
      <c r="J28" s="474">
        <v>38.33865814696486</v>
      </c>
      <c r="K28" s="468"/>
      <c r="L28" s="473">
        <v>328</v>
      </c>
      <c r="M28" s="474">
        <v>43.397724265678754</v>
      </c>
      <c r="N28" s="468"/>
      <c r="O28" s="473">
        <v>424</v>
      </c>
      <c r="P28" s="474">
        <v>55.701523909616398</v>
      </c>
      <c r="Q28" s="468"/>
      <c r="R28" s="473">
        <v>371</v>
      </c>
      <c r="S28" s="474">
        <v>48.414459089129586</v>
      </c>
      <c r="T28" s="468"/>
      <c r="U28" s="473">
        <v>482</v>
      </c>
      <c r="V28" s="474">
        <v>62.64019317091936</v>
      </c>
      <c r="W28" s="468"/>
      <c r="X28" s="473">
        <v>483</v>
      </c>
      <c r="Y28" s="474">
        <v>62.770152077912961</v>
      </c>
      <c r="Z28" s="467"/>
      <c r="AA28" s="489" t="s">
        <v>339</v>
      </c>
      <c r="AB28" s="490" t="s">
        <v>339</v>
      </c>
      <c r="AC28" s="466"/>
    </row>
    <row r="29" spans="1:29" ht="15.75">
      <c r="A29" s="466"/>
      <c r="B29" s="467" t="s">
        <v>50</v>
      </c>
      <c r="C29" s="473">
        <v>387</v>
      </c>
      <c r="D29" s="474">
        <v>53.526970954356841</v>
      </c>
      <c r="E29" s="468"/>
      <c r="F29" s="473">
        <v>469</v>
      </c>
      <c r="G29" s="474">
        <v>64.027303754266214</v>
      </c>
      <c r="H29" s="468"/>
      <c r="I29" s="473">
        <v>505</v>
      </c>
      <c r="J29" s="474">
        <v>68.132757690232054</v>
      </c>
      <c r="K29" s="468"/>
      <c r="L29" s="473">
        <v>602</v>
      </c>
      <c r="M29" s="474">
        <v>80.524344569288388</v>
      </c>
      <c r="N29" s="468"/>
      <c r="O29" s="473">
        <v>717</v>
      </c>
      <c r="P29" s="474">
        <v>95.181202708084427</v>
      </c>
      <c r="Q29" s="468"/>
      <c r="R29" s="473">
        <v>723</v>
      </c>
      <c r="S29" s="474">
        <v>95.483359746434232</v>
      </c>
      <c r="T29" s="468"/>
      <c r="U29" s="473">
        <v>664</v>
      </c>
      <c r="V29" s="474">
        <v>84.387863906776829</v>
      </c>
      <c r="W29" s="468"/>
      <c r="X29" s="473">
        <v>605</v>
      </c>
      <c r="Y29" s="474">
        <v>76.889544674096356</v>
      </c>
      <c r="Z29" s="467"/>
      <c r="AA29" s="475">
        <v>-7.4983192326804726</v>
      </c>
      <c r="AB29" s="476">
        <v>-8.8855421686746983E-2</v>
      </c>
      <c r="AC29" s="466"/>
    </row>
    <row r="30" spans="1:29" ht="15.75">
      <c r="A30" s="466"/>
      <c r="B30" s="467" t="s">
        <v>51</v>
      </c>
      <c r="C30" s="473">
        <v>665</v>
      </c>
      <c r="D30" s="474">
        <v>59.126878278652086</v>
      </c>
      <c r="E30" s="468"/>
      <c r="F30" s="473">
        <v>839</v>
      </c>
      <c r="G30" s="474">
        <v>73.836134823550125</v>
      </c>
      <c r="H30" s="468"/>
      <c r="I30" s="473">
        <v>942</v>
      </c>
      <c r="J30" s="474">
        <v>82.120129021009504</v>
      </c>
      <c r="K30" s="468"/>
      <c r="L30" s="473">
        <v>1016</v>
      </c>
      <c r="M30" s="474">
        <v>88.026338589499218</v>
      </c>
      <c r="N30" s="468"/>
      <c r="O30" s="473">
        <v>891</v>
      </c>
      <c r="P30" s="474">
        <v>76.737576436138141</v>
      </c>
      <c r="Q30" s="468"/>
      <c r="R30" s="473">
        <v>754</v>
      </c>
      <c r="S30" s="474">
        <v>64.416915847928237</v>
      </c>
      <c r="T30" s="468"/>
      <c r="U30" s="473">
        <v>828</v>
      </c>
      <c r="V30" s="474">
        <v>72.262469857909991</v>
      </c>
      <c r="W30" s="468"/>
      <c r="X30" s="473">
        <v>811</v>
      </c>
      <c r="Y30" s="474">
        <v>70.778820114450497</v>
      </c>
      <c r="Z30" s="467"/>
      <c r="AA30" s="475">
        <v>-1.4836497434594946</v>
      </c>
      <c r="AB30" s="476">
        <v>-2.0531400966183444E-2</v>
      </c>
      <c r="AC30" s="466"/>
    </row>
    <row r="31" spans="1:29" ht="15.75">
      <c r="A31" s="466"/>
      <c r="B31" s="477" t="s">
        <v>270</v>
      </c>
      <c r="C31" s="478">
        <v>2048</v>
      </c>
      <c r="D31" s="479">
        <v>43.788753474449429</v>
      </c>
      <c r="E31" s="480"/>
      <c r="F31" s="478">
        <v>2421</v>
      </c>
      <c r="G31" s="479">
        <v>51.233757988741694</v>
      </c>
      <c r="H31" s="480"/>
      <c r="I31" s="478">
        <v>2931</v>
      </c>
      <c r="J31" s="479">
        <v>61.424649495986749</v>
      </c>
      <c r="K31" s="480"/>
      <c r="L31" s="478">
        <v>3541</v>
      </c>
      <c r="M31" s="479">
        <v>73.707874523844225</v>
      </c>
      <c r="N31" s="480"/>
      <c r="O31" s="478">
        <v>3709</v>
      </c>
      <c r="P31" s="479">
        <v>76.697202175396512</v>
      </c>
      <c r="Q31" s="480"/>
      <c r="R31" s="478">
        <v>3365</v>
      </c>
      <c r="S31" s="479">
        <v>69.158993752055238</v>
      </c>
      <c r="T31" s="480"/>
      <c r="U31" s="478">
        <v>3536</v>
      </c>
      <c r="V31" s="479">
        <v>72.457620693371879</v>
      </c>
      <c r="W31" s="480"/>
      <c r="X31" s="478">
        <v>3498</v>
      </c>
      <c r="Y31" s="479">
        <v>71.678947167820951</v>
      </c>
      <c r="Z31" s="477"/>
      <c r="AA31" s="481">
        <v>-0.7786735255509285</v>
      </c>
      <c r="AB31" s="482">
        <v>-1.074660633484148E-2</v>
      </c>
      <c r="AC31" s="466"/>
    </row>
    <row r="32" spans="1:29" ht="6" customHeight="1">
      <c r="A32" s="466"/>
      <c r="B32" s="467"/>
      <c r="C32" s="473"/>
      <c r="D32" s="474"/>
      <c r="E32" s="468"/>
      <c r="F32" s="473"/>
      <c r="G32" s="474"/>
      <c r="H32" s="468"/>
      <c r="I32" s="473"/>
      <c r="J32" s="474"/>
      <c r="K32" s="468"/>
      <c r="L32" s="473"/>
      <c r="M32" s="474"/>
      <c r="N32" s="468"/>
      <c r="O32" s="473"/>
      <c r="P32" s="474"/>
      <c r="Q32" s="468"/>
      <c r="R32" s="473"/>
      <c r="S32" s="474"/>
      <c r="T32" s="468"/>
      <c r="U32" s="473"/>
      <c r="V32" s="474"/>
      <c r="W32" s="468"/>
      <c r="X32" s="473"/>
      <c r="Y32" s="474"/>
      <c r="Z32" s="467"/>
      <c r="AA32" s="475"/>
      <c r="AB32" s="476"/>
      <c r="AC32" s="466"/>
    </row>
    <row r="33" spans="1:29" ht="15.75">
      <c r="A33" s="466"/>
      <c r="B33" s="467" t="s">
        <v>52</v>
      </c>
      <c r="C33" s="473">
        <v>515</v>
      </c>
      <c r="D33" s="474">
        <v>46.221504218273203</v>
      </c>
      <c r="E33" s="468"/>
      <c r="F33" s="473">
        <v>600</v>
      </c>
      <c r="G33" s="474">
        <v>53.566645835193285</v>
      </c>
      <c r="H33" s="468"/>
      <c r="I33" s="473">
        <v>739</v>
      </c>
      <c r="J33" s="474">
        <v>65.618895400461724</v>
      </c>
      <c r="K33" s="468"/>
      <c r="L33" s="473">
        <v>673</v>
      </c>
      <c r="M33" s="474">
        <v>59.499602157192108</v>
      </c>
      <c r="N33" s="468"/>
      <c r="O33" s="473">
        <v>598</v>
      </c>
      <c r="P33" s="474">
        <v>52.645479355577081</v>
      </c>
      <c r="Q33" s="468"/>
      <c r="R33" s="473">
        <v>603</v>
      </c>
      <c r="S33" s="474">
        <v>52.904018248815582</v>
      </c>
      <c r="T33" s="468"/>
      <c r="U33" s="473">
        <v>692</v>
      </c>
      <c r="V33" s="474">
        <v>60.921231137087737</v>
      </c>
      <c r="W33" s="468"/>
      <c r="X33" s="473">
        <v>873</v>
      </c>
      <c r="Y33" s="474">
        <v>76.855830610805782</v>
      </c>
      <c r="Z33" s="467"/>
      <c r="AA33" s="475">
        <v>15.934599473718045</v>
      </c>
      <c r="AB33" s="476">
        <v>0.2615606936416186</v>
      </c>
      <c r="AC33" s="466"/>
    </row>
    <row r="34" spans="1:29" ht="15.75">
      <c r="A34" s="466"/>
      <c r="B34" s="467" t="s">
        <v>53</v>
      </c>
      <c r="C34" s="473">
        <v>204</v>
      </c>
      <c r="D34" s="474">
        <v>36.823104693140792</v>
      </c>
      <c r="E34" s="468"/>
      <c r="F34" s="473">
        <v>258</v>
      </c>
      <c r="G34" s="474">
        <v>46.153846153846153</v>
      </c>
      <c r="H34" s="468"/>
      <c r="I34" s="473">
        <v>300</v>
      </c>
      <c r="J34" s="474">
        <v>53.13496280552603</v>
      </c>
      <c r="K34" s="468"/>
      <c r="L34" s="473">
        <v>320</v>
      </c>
      <c r="M34" s="474">
        <v>56.042031523642727</v>
      </c>
      <c r="N34" s="468"/>
      <c r="O34" s="473">
        <v>412</v>
      </c>
      <c r="P34" s="474">
        <v>71.29261117840457</v>
      </c>
      <c r="Q34" s="468"/>
      <c r="R34" s="473">
        <v>360</v>
      </c>
      <c r="S34" s="474">
        <v>61.664953751284685</v>
      </c>
      <c r="T34" s="468"/>
      <c r="U34" s="473">
        <v>413</v>
      </c>
      <c r="V34" s="474">
        <v>68.930640420727258</v>
      </c>
      <c r="W34" s="468"/>
      <c r="X34" s="473">
        <v>403</v>
      </c>
      <c r="Y34" s="474">
        <v>67.261617650249605</v>
      </c>
      <c r="Z34" s="467"/>
      <c r="AA34" s="475">
        <v>-1.6690227704776532</v>
      </c>
      <c r="AB34" s="476">
        <v>-2.4213075060532607E-2</v>
      </c>
      <c r="AC34" s="466"/>
    </row>
    <row r="35" spans="1:29" ht="15.75">
      <c r="A35" s="466"/>
      <c r="B35" s="467" t="s">
        <v>54</v>
      </c>
      <c r="C35" s="473">
        <v>444</v>
      </c>
      <c r="D35" s="474">
        <v>35.542747358309313</v>
      </c>
      <c r="E35" s="468"/>
      <c r="F35" s="473">
        <v>470</v>
      </c>
      <c r="G35" s="474">
        <v>37.26905082864166</v>
      </c>
      <c r="H35" s="468"/>
      <c r="I35" s="473">
        <v>453</v>
      </c>
      <c r="J35" s="474">
        <v>35.596416784535592</v>
      </c>
      <c r="K35" s="468"/>
      <c r="L35" s="473">
        <v>534</v>
      </c>
      <c r="M35" s="474">
        <v>41.647168928404305</v>
      </c>
      <c r="N35" s="468"/>
      <c r="O35" s="473">
        <v>732</v>
      </c>
      <c r="P35" s="474">
        <v>56.673892846082374</v>
      </c>
      <c r="Q35" s="468"/>
      <c r="R35" s="473">
        <v>629</v>
      </c>
      <c r="S35" s="474">
        <v>48.444239063462724</v>
      </c>
      <c r="T35" s="468"/>
      <c r="U35" s="473">
        <v>602</v>
      </c>
      <c r="V35" s="474">
        <v>46.198876185476976</v>
      </c>
      <c r="W35" s="468"/>
      <c r="X35" s="473">
        <v>584</v>
      </c>
      <c r="Y35" s="474">
        <v>44.817514439067367</v>
      </c>
      <c r="Z35" s="467"/>
      <c r="AA35" s="475">
        <v>-1.3813617464096097</v>
      </c>
      <c r="AB35" s="476">
        <v>-2.9900332225913595E-2</v>
      </c>
      <c r="AC35" s="466"/>
    </row>
    <row r="36" spans="1:29" ht="15.75">
      <c r="A36" s="466"/>
      <c r="B36" s="467" t="s">
        <v>55</v>
      </c>
      <c r="C36" s="473">
        <v>2956</v>
      </c>
      <c r="D36" s="474">
        <v>104.31959345002824</v>
      </c>
      <c r="E36" s="468"/>
      <c r="F36" s="473">
        <v>3457</v>
      </c>
      <c r="G36" s="474">
        <v>120.42778513202815</v>
      </c>
      <c r="H36" s="468"/>
      <c r="I36" s="473">
        <v>4116</v>
      </c>
      <c r="J36" s="474">
        <v>142.06330031408552</v>
      </c>
      <c r="K36" s="468"/>
      <c r="L36" s="473">
        <v>4951</v>
      </c>
      <c r="M36" s="474">
        <v>169.7582719012515</v>
      </c>
      <c r="N36" s="468"/>
      <c r="O36" s="473">
        <v>5023</v>
      </c>
      <c r="P36" s="474">
        <v>171.51539984975759</v>
      </c>
      <c r="Q36" s="468"/>
      <c r="R36" s="473">
        <v>3049</v>
      </c>
      <c r="S36" s="474">
        <v>103.7110105785911</v>
      </c>
      <c r="T36" s="468"/>
      <c r="U36" s="473">
        <v>4455</v>
      </c>
      <c r="V36" s="474">
        <v>152.77086222434374</v>
      </c>
      <c r="W36" s="468"/>
      <c r="X36" s="473">
        <v>5188</v>
      </c>
      <c r="Y36" s="474">
        <v>177.90689859032443</v>
      </c>
      <c r="Z36" s="467"/>
      <c r="AA36" s="475">
        <v>25.136036365980686</v>
      </c>
      <c r="AB36" s="476">
        <v>0.16453423120089794</v>
      </c>
      <c r="AC36" s="466"/>
    </row>
    <row r="37" spans="1:29" ht="15.75">
      <c r="A37" s="466"/>
      <c r="B37" s="477" t="s">
        <v>56</v>
      </c>
      <c r="C37" s="478">
        <v>4119</v>
      </c>
      <c r="D37" s="479">
        <v>71.62232655190401</v>
      </c>
      <c r="E37" s="480"/>
      <c r="F37" s="478">
        <v>4785</v>
      </c>
      <c r="G37" s="479">
        <v>82.346664831004333</v>
      </c>
      <c r="H37" s="480"/>
      <c r="I37" s="478">
        <v>5608</v>
      </c>
      <c r="J37" s="479">
        <v>95.68822836862492</v>
      </c>
      <c r="K37" s="480"/>
      <c r="L37" s="478">
        <v>6478</v>
      </c>
      <c r="M37" s="479">
        <v>109.78172451193058</v>
      </c>
      <c r="N37" s="480"/>
      <c r="O37" s="478">
        <v>6765</v>
      </c>
      <c r="P37" s="479">
        <v>114.00404448938322</v>
      </c>
      <c r="Q37" s="480"/>
      <c r="R37" s="478">
        <v>4641</v>
      </c>
      <c r="S37" s="479">
        <v>77.844311377245504</v>
      </c>
      <c r="T37" s="480"/>
      <c r="U37" s="478">
        <v>6162</v>
      </c>
      <c r="V37" s="479">
        <v>103.48927822862363</v>
      </c>
      <c r="W37" s="480"/>
      <c r="X37" s="478">
        <v>7048</v>
      </c>
      <c r="Y37" s="479">
        <v>118.36943085935401</v>
      </c>
      <c r="Z37" s="477"/>
      <c r="AA37" s="481">
        <v>14.880152630730379</v>
      </c>
      <c r="AB37" s="482">
        <v>0.14378448555663748</v>
      </c>
      <c r="AC37" s="466"/>
    </row>
    <row r="38" spans="1:29" ht="6" customHeight="1">
      <c r="A38" s="466"/>
      <c r="B38" s="467"/>
      <c r="C38" s="473"/>
      <c r="D38" s="474"/>
      <c r="E38" s="468"/>
      <c r="F38" s="473"/>
      <c r="G38" s="474"/>
      <c r="H38" s="468"/>
      <c r="I38" s="473"/>
      <c r="J38" s="474"/>
      <c r="K38" s="468"/>
      <c r="L38" s="473"/>
      <c r="M38" s="474"/>
      <c r="N38" s="468"/>
      <c r="O38" s="473"/>
      <c r="P38" s="474"/>
      <c r="Q38" s="468"/>
      <c r="R38" s="473"/>
      <c r="S38" s="474"/>
      <c r="T38" s="468"/>
      <c r="U38" s="473"/>
      <c r="V38" s="474"/>
      <c r="W38" s="468"/>
      <c r="X38" s="473"/>
      <c r="Y38" s="474"/>
      <c r="Z38" s="467"/>
      <c r="AA38" s="475"/>
      <c r="AB38" s="476"/>
      <c r="AC38" s="466"/>
    </row>
    <row r="39" spans="1:29" ht="15.75">
      <c r="A39" s="466"/>
      <c r="B39" s="467" t="s">
        <v>57</v>
      </c>
      <c r="C39" s="473">
        <v>364</v>
      </c>
      <c r="D39" s="474">
        <v>55.572519083969468</v>
      </c>
      <c r="E39" s="468"/>
      <c r="F39" s="473">
        <v>554</v>
      </c>
      <c r="G39" s="474">
        <v>83.749055177626602</v>
      </c>
      <c r="H39" s="468"/>
      <c r="I39" s="473">
        <v>578</v>
      </c>
      <c r="J39" s="474">
        <v>86.969605777911525</v>
      </c>
      <c r="K39" s="468"/>
      <c r="L39" s="473">
        <v>682</v>
      </c>
      <c r="M39" s="474">
        <v>101.89750485581951</v>
      </c>
      <c r="N39" s="468"/>
      <c r="O39" s="473">
        <v>745</v>
      </c>
      <c r="P39" s="474">
        <v>110.37037037037038</v>
      </c>
      <c r="Q39" s="468"/>
      <c r="R39" s="473">
        <v>536</v>
      </c>
      <c r="S39" s="474">
        <v>78.557819141140257</v>
      </c>
      <c r="T39" s="468"/>
      <c r="U39" s="473">
        <v>596</v>
      </c>
      <c r="V39" s="474">
        <v>84.403960754990592</v>
      </c>
      <c r="W39" s="468"/>
      <c r="X39" s="473">
        <v>516</v>
      </c>
      <c r="Y39" s="474">
        <v>73.074570049622736</v>
      </c>
      <c r="Z39" s="467"/>
      <c r="AA39" s="475">
        <v>-11.329390705367857</v>
      </c>
      <c r="AB39" s="476">
        <v>-0.134228187919463</v>
      </c>
      <c r="AC39" s="466"/>
    </row>
    <row r="40" spans="1:29" ht="15.75">
      <c r="A40" s="466"/>
      <c r="B40" s="467" t="s">
        <v>58</v>
      </c>
      <c r="C40" s="473">
        <v>468</v>
      </c>
      <c r="D40" s="474">
        <v>55.634807417974322</v>
      </c>
      <c r="E40" s="468"/>
      <c r="F40" s="473">
        <v>499</v>
      </c>
      <c r="G40" s="474">
        <v>59.312968025674557</v>
      </c>
      <c r="H40" s="468"/>
      <c r="I40" s="473">
        <v>665</v>
      </c>
      <c r="J40" s="474">
        <v>78.493862134088758</v>
      </c>
      <c r="K40" s="468"/>
      <c r="L40" s="473">
        <v>470</v>
      </c>
      <c r="M40" s="474">
        <v>55.131964809384158</v>
      </c>
      <c r="N40" s="468"/>
      <c r="O40" s="473">
        <v>730</v>
      </c>
      <c r="P40" s="474">
        <v>85.300303809301241</v>
      </c>
      <c r="Q40" s="468"/>
      <c r="R40" s="473">
        <v>668</v>
      </c>
      <c r="S40" s="474">
        <v>77.692486624796459</v>
      </c>
      <c r="T40" s="468"/>
      <c r="U40" s="473">
        <v>674</v>
      </c>
      <c r="V40" s="474">
        <v>75.159798205977992</v>
      </c>
      <c r="W40" s="468"/>
      <c r="X40" s="473">
        <v>541</v>
      </c>
      <c r="Y40" s="474">
        <v>60.328562061474919</v>
      </c>
      <c r="Z40" s="467"/>
      <c r="AA40" s="475">
        <v>-14.831236144503073</v>
      </c>
      <c r="AB40" s="476">
        <v>-0.19732937685459939</v>
      </c>
      <c r="AC40" s="466"/>
    </row>
    <row r="41" spans="1:29" ht="15.75">
      <c r="A41" s="466"/>
      <c r="B41" s="467" t="s">
        <v>59</v>
      </c>
      <c r="C41" s="473">
        <v>1223</v>
      </c>
      <c r="D41" s="474">
        <v>68.438724118634582</v>
      </c>
      <c r="E41" s="468"/>
      <c r="F41" s="473">
        <v>1554</v>
      </c>
      <c r="G41" s="474">
        <v>86.003652664784994</v>
      </c>
      <c r="H41" s="468"/>
      <c r="I41" s="473">
        <v>1040</v>
      </c>
      <c r="J41" s="474">
        <v>57.130301032740064</v>
      </c>
      <c r="K41" s="468"/>
      <c r="L41" s="473">
        <v>1164</v>
      </c>
      <c r="M41" s="474">
        <v>63.509384548232219</v>
      </c>
      <c r="N41" s="468"/>
      <c r="O41" s="473">
        <v>1794</v>
      </c>
      <c r="P41" s="474">
        <v>97.146260897817726</v>
      </c>
      <c r="Q41" s="468"/>
      <c r="R41" s="473">
        <v>1510</v>
      </c>
      <c r="S41" s="474">
        <v>81.353375356931195</v>
      </c>
      <c r="T41" s="468"/>
      <c r="U41" s="473">
        <v>1516</v>
      </c>
      <c r="V41" s="474">
        <v>81.380767512969385</v>
      </c>
      <c r="W41" s="468"/>
      <c r="X41" s="473">
        <v>1642</v>
      </c>
      <c r="Y41" s="474">
        <v>88.144604390696387</v>
      </c>
      <c r="Z41" s="467"/>
      <c r="AA41" s="475">
        <v>6.7638368777270017</v>
      </c>
      <c r="AB41" s="476">
        <v>8.3113456464379842E-2</v>
      </c>
      <c r="AC41" s="466"/>
    </row>
    <row r="42" spans="1:29" ht="15.75">
      <c r="A42" s="466"/>
      <c r="B42" s="467" t="s">
        <v>60</v>
      </c>
      <c r="C42" s="473">
        <v>420</v>
      </c>
      <c r="D42" s="474">
        <v>36.011317842750579</v>
      </c>
      <c r="E42" s="468"/>
      <c r="F42" s="473">
        <v>574</v>
      </c>
      <c r="G42" s="474">
        <v>48.792927575654538</v>
      </c>
      <c r="H42" s="468"/>
      <c r="I42" s="473">
        <v>533</v>
      </c>
      <c r="J42" s="474">
        <v>45.13506647472267</v>
      </c>
      <c r="K42" s="468"/>
      <c r="L42" s="473">
        <v>550</v>
      </c>
      <c r="M42" s="474">
        <v>46.437014522120904</v>
      </c>
      <c r="N42" s="468"/>
      <c r="O42" s="473">
        <v>908</v>
      </c>
      <c r="P42" s="474">
        <v>76.334594367381257</v>
      </c>
      <c r="Q42" s="468"/>
      <c r="R42" s="473">
        <v>723</v>
      </c>
      <c r="S42" s="474">
        <v>60.46667224220122</v>
      </c>
      <c r="T42" s="468"/>
      <c r="U42" s="473">
        <v>710</v>
      </c>
      <c r="V42" s="474">
        <v>59.136113008279054</v>
      </c>
      <c r="W42" s="468"/>
      <c r="X42" s="473">
        <v>666</v>
      </c>
      <c r="Y42" s="474">
        <v>55.471339807765986</v>
      </c>
      <c r="Z42" s="467"/>
      <c r="AA42" s="475">
        <v>-3.6647732005130678</v>
      </c>
      <c r="AB42" s="476">
        <v>-6.1971830985915521E-2</v>
      </c>
      <c r="AC42" s="466"/>
    </row>
    <row r="43" spans="1:29" ht="15.75">
      <c r="A43" s="466"/>
      <c r="B43" s="467" t="s">
        <v>61</v>
      </c>
      <c r="C43" s="473">
        <v>171</v>
      </c>
      <c r="D43" s="474">
        <v>19.322033898305087</v>
      </c>
      <c r="E43" s="468"/>
      <c r="F43" s="473">
        <v>373</v>
      </c>
      <c r="G43" s="474">
        <v>41.830211954693283</v>
      </c>
      <c r="H43" s="468"/>
      <c r="I43" s="473">
        <v>616</v>
      </c>
      <c r="J43" s="474">
        <v>68.566340160284952</v>
      </c>
      <c r="K43" s="468"/>
      <c r="L43" s="473">
        <v>463</v>
      </c>
      <c r="M43" s="474">
        <v>51.233816532034965</v>
      </c>
      <c r="N43" s="468"/>
      <c r="O43" s="473">
        <v>525</v>
      </c>
      <c r="P43" s="474">
        <v>57.832121612690024</v>
      </c>
      <c r="Q43" s="468"/>
      <c r="R43" s="473">
        <v>420</v>
      </c>
      <c r="S43" s="474">
        <v>45.951859956236326</v>
      </c>
      <c r="T43" s="468"/>
      <c r="U43" s="473">
        <v>448</v>
      </c>
      <c r="V43" s="474">
        <v>48.782134414380273</v>
      </c>
      <c r="W43" s="468"/>
      <c r="X43" s="473">
        <v>406</v>
      </c>
      <c r="Y43" s="474">
        <v>44.208809313032127</v>
      </c>
      <c r="Z43" s="467"/>
      <c r="AA43" s="475">
        <v>-4.5733251013481464</v>
      </c>
      <c r="AB43" s="476">
        <v>-9.3749999999999889E-2</v>
      </c>
      <c r="AC43" s="466"/>
    </row>
    <row r="44" spans="1:29" ht="15.75">
      <c r="A44" s="466"/>
      <c r="B44" s="467" t="s">
        <v>62</v>
      </c>
      <c r="C44" s="473">
        <v>277</v>
      </c>
      <c r="D44" s="474">
        <v>37.336568270656421</v>
      </c>
      <c r="E44" s="468"/>
      <c r="F44" s="473">
        <v>326</v>
      </c>
      <c r="G44" s="474">
        <v>43.397231096911611</v>
      </c>
      <c r="H44" s="468"/>
      <c r="I44" s="473">
        <v>822</v>
      </c>
      <c r="J44" s="474">
        <v>108.58652575957727</v>
      </c>
      <c r="K44" s="468"/>
      <c r="L44" s="473">
        <v>463</v>
      </c>
      <c r="M44" s="474">
        <v>61.03348273134722</v>
      </c>
      <c r="N44" s="468"/>
      <c r="O44" s="473">
        <v>434</v>
      </c>
      <c r="P44" s="474">
        <v>57.000262674021542</v>
      </c>
      <c r="Q44" s="468"/>
      <c r="R44" s="473">
        <v>332</v>
      </c>
      <c r="S44" s="474">
        <v>43.615344193378874</v>
      </c>
      <c r="T44" s="468"/>
      <c r="U44" s="473">
        <v>362</v>
      </c>
      <c r="V44" s="474">
        <v>47.420992303913543</v>
      </c>
      <c r="W44" s="468"/>
      <c r="X44" s="473">
        <v>415</v>
      </c>
      <c r="Y44" s="474">
        <v>54.363844768298677</v>
      </c>
      <c r="Z44" s="467"/>
      <c r="AA44" s="475">
        <v>6.9428524643851333</v>
      </c>
      <c r="AB44" s="476">
        <v>0.14640883977900554</v>
      </c>
      <c r="AC44" s="466"/>
    </row>
    <row r="45" spans="1:29" ht="15.75">
      <c r="A45" s="466"/>
      <c r="B45" s="477" t="s">
        <v>271</v>
      </c>
      <c r="C45" s="478">
        <v>2923</v>
      </c>
      <c r="D45" s="479">
        <v>48.104140609571452</v>
      </c>
      <c r="E45" s="480"/>
      <c r="F45" s="478">
        <v>3880</v>
      </c>
      <c r="G45" s="479">
        <v>63.305596345243927</v>
      </c>
      <c r="H45" s="480"/>
      <c r="I45" s="478">
        <v>4254</v>
      </c>
      <c r="J45" s="479">
        <v>68.963281186674237</v>
      </c>
      <c r="K45" s="480"/>
      <c r="L45" s="478">
        <v>3792</v>
      </c>
      <c r="M45" s="479">
        <v>61.148468869430602</v>
      </c>
      <c r="N45" s="480"/>
      <c r="O45" s="478">
        <v>5136</v>
      </c>
      <c r="P45" s="479">
        <v>82.357846124242329</v>
      </c>
      <c r="Q45" s="480"/>
      <c r="R45" s="478">
        <v>4189</v>
      </c>
      <c r="S45" s="479">
        <v>66.818732852676575</v>
      </c>
      <c r="T45" s="480"/>
      <c r="U45" s="478">
        <v>4306</v>
      </c>
      <c r="V45" s="479">
        <v>67.831362348647531</v>
      </c>
      <c r="W45" s="480"/>
      <c r="X45" s="478">
        <v>4186</v>
      </c>
      <c r="Y45" s="479">
        <v>65.941031767635522</v>
      </c>
      <c r="Z45" s="477"/>
      <c r="AA45" s="481">
        <v>-1.8903305810120088</v>
      </c>
      <c r="AB45" s="482">
        <v>-2.7868091035764042E-2</v>
      </c>
      <c r="AC45" s="466"/>
    </row>
    <row r="46" spans="1:29" ht="6" customHeight="1">
      <c r="A46" s="466"/>
      <c r="B46" s="467"/>
      <c r="C46" s="473"/>
      <c r="D46" s="474"/>
      <c r="E46" s="468"/>
      <c r="F46" s="473"/>
      <c r="G46" s="474"/>
      <c r="H46" s="468"/>
      <c r="I46" s="473"/>
      <c r="J46" s="474"/>
      <c r="K46" s="468"/>
      <c r="L46" s="473"/>
      <c r="M46" s="474"/>
      <c r="N46" s="468"/>
      <c r="O46" s="473"/>
      <c r="P46" s="474"/>
      <c r="Q46" s="468"/>
      <c r="R46" s="473"/>
      <c r="S46" s="474"/>
      <c r="T46" s="468"/>
      <c r="U46" s="473"/>
      <c r="V46" s="474"/>
      <c r="W46" s="468"/>
      <c r="X46" s="473"/>
      <c r="Y46" s="474"/>
      <c r="Z46" s="467"/>
      <c r="AA46" s="475"/>
      <c r="AB46" s="476"/>
      <c r="AC46" s="466"/>
    </row>
    <row r="47" spans="1:29" ht="15.75">
      <c r="A47" s="466"/>
      <c r="B47" s="467" t="s">
        <v>133</v>
      </c>
      <c r="C47" s="473">
        <v>14</v>
      </c>
      <c r="D47" s="474" t="s">
        <v>91</v>
      </c>
      <c r="E47" s="468"/>
      <c r="F47" s="473">
        <v>18</v>
      </c>
      <c r="G47" s="474" t="s">
        <v>91</v>
      </c>
      <c r="H47" s="468"/>
      <c r="I47" s="473">
        <v>29</v>
      </c>
      <c r="J47" s="474" t="s">
        <v>91</v>
      </c>
      <c r="K47" s="468"/>
      <c r="L47" s="473">
        <v>69</v>
      </c>
      <c r="M47" s="474" t="s">
        <v>91</v>
      </c>
      <c r="N47" s="468"/>
      <c r="O47" s="473">
        <v>33</v>
      </c>
      <c r="P47" s="474" t="s">
        <v>91</v>
      </c>
      <c r="Q47" s="468"/>
      <c r="R47" s="473">
        <v>22</v>
      </c>
      <c r="S47" s="474" t="s">
        <v>91</v>
      </c>
      <c r="T47" s="468"/>
      <c r="U47" s="473">
        <v>14</v>
      </c>
      <c r="V47" s="474" t="s">
        <v>91</v>
      </c>
      <c r="W47" s="468"/>
      <c r="X47" s="473">
        <v>31</v>
      </c>
      <c r="Y47" s="474" t="s">
        <v>91</v>
      </c>
      <c r="Z47" s="468"/>
      <c r="AA47" s="489" t="s">
        <v>91</v>
      </c>
      <c r="AB47" s="490" t="s">
        <v>91</v>
      </c>
      <c r="AC47" s="466"/>
    </row>
    <row r="48" spans="1:29" ht="15.75">
      <c r="A48" s="466"/>
      <c r="B48" s="467" t="s">
        <v>63</v>
      </c>
      <c r="C48" s="473">
        <v>9072</v>
      </c>
      <c r="D48" s="474">
        <v>104.69705712637045</v>
      </c>
      <c r="E48" s="468"/>
      <c r="F48" s="473">
        <v>11213</v>
      </c>
      <c r="G48" s="474">
        <v>127.96722359171002</v>
      </c>
      <c r="H48" s="468"/>
      <c r="I48" s="473">
        <v>13709</v>
      </c>
      <c r="J48" s="474">
        <v>155.47843444138229</v>
      </c>
      <c r="K48" s="468"/>
      <c r="L48" s="473">
        <v>13819</v>
      </c>
      <c r="M48" s="474">
        <v>155.28013124480302</v>
      </c>
      <c r="N48" s="468"/>
      <c r="O48" s="473">
        <v>14681</v>
      </c>
      <c r="P48" s="474">
        <v>163.99137651776638</v>
      </c>
      <c r="Q48" s="468"/>
      <c r="R48" s="473">
        <v>10080</v>
      </c>
      <c r="S48" s="474">
        <v>112.10463098892301</v>
      </c>
      <c r="T48" s="468"/>
      <c r="U48" s="473">
        <v>11017</v>
      </c>
      <c r="V48" s="474">
        <v>125.24117195816396</v>
      </c>
      <c r="W48" s="468"/>
      <c r="X48" s="473">
        <v>12755</v>
      </c>
      <c r="Y48" s="474">
        <v>144.99874270004369</v>
      </c>
      <c r="Z48" s="467"/>
      <c r="AA48" s="475">
        <v>19.757570741879732</v>
      </c>
      <c r="AB48" s="476">
        <v>0.15775619497140791</v>
      </c>
      <c r="AC48" s="466"/>
    </row>
    <row r="49" spans="1:31" ht="15.75">
      <c r="A49" s="466"/>
      <c r="B49" s="477" t="s">
        <v>340</v>
      </c>
      <c r="C49" s="478">
        <v>9086</v>
      </c>
      <c r="D49" s="479">
        <v>104.75224238511379</v>
      </c>
      <c r="E49" s="480"/>
      <c r="F49" s="478">
        <v>11231</v>
      </c>
      <c r="G49" s="479">
        <v>128.06741470534573</v>
      </c>
      <c r="H49" s="480"/>
      <c r="I49" s="478">
        <v>13738</v>
      </c>
      <c r="J49" s="479">
        <v>155.67138810198298</v>
      </c>
      <c r="K49" s="480"/>
      <c r="L49" s="478">
        <v>13888</v>
      </c>
      <c r="M49" s="479">
        <v>155.90305452341127</v>
      </c>
      <c r="N49" s="480"/>
      <c r="O49" s="478">
        <v>14714</v>
      </c>
      <c r="P49" s="479">
        <v>164.18210220932829</v>
      </c>
      <c r="Q49" s="480"/>
      <c r="R49" s="478">
        <v>10102</v>
      </c>
      <c r="S49" s="479">
        <v>112.2132740905304</v>
      </c>
      <c r="T49" s="480"/>
      <c r="U49" s="478">
        <v>11031</v>
      </c>
      <c r="V49" s="479">
        <v>125.27808816847204</v>
      </c>
      <c r="W49" s="480"/>
      <c r="X49" s="478">
        <v>12786</v>
      </c>
      <c r="Y49" s="479">
        <v>145.20946743922434</v>
      </c>
      <c r="Z49" s="477"/>
      <c r="AA49" s="481">
        <v>19.931379270752302</v>
      </c>
      <c r="AB49" s="482">
        <v>0.15909709001903738</v>
      </c>
      <c r="AC49" s="466"/>
    </row>
    <row r="50" spans="1:31" ht="6" customHeight="1">
      <c r="A50" s="466"/>
      <c r="B50" s="467"/>
      <c r="C50" s="473"/>
      <c r="D50" s="474"/>
      <c r="E50" s="468"/>
      <c r="F50" s="473"/>
      <c r="G50" s="474"/>
      <c r="H50" s="468"/>
      <c r="I50" s="473"/>
      <c r="J50" s="474"/>
      <c r="K50" s="468"/>
      <c r="L50" s="473"/>
      <c r="M50" s="474"/>
      <c r="N50" s="468"/>
      <c r="O50" s="473"/>
      <c r="P50" s="474"/>
      <c r="Q50" s="468"/>
      <c r="R50" s="473"/>
      <c r="S50" s="474"/>
      <c r="T50" s="468"/>
      <c r="U50" s="473"/>
      <c r="V50" s="474"/>
      <c r="W50" s="468"/>
      <c r="X50" s="473"/>
      <c r="Y50" s="474"/>
      <c r="Z50" s="467"/>
      <c r="AA50" s="475"/>
      <c r="AB50" s="476"/>
      <c r="AC50" s="466"/>
    </row>
    <row r="51" spans="1:31" ht="15.75">
      <c r="A51" s="466"/>
      <c r="B51" s="467" t="s">
        <v>64</v>
      </c>
      <c r="C51" s="473">
        <v>1003</v>
      </c>
      <c r="D51" s="474">
        <v>51.338485949736402</v>
      </c>
      <c r="E51" s="468"/>
      <c r="F51" s="473">
        <v>1113</v>
      </c>
      <c r="G51" s="474">
        <v>56.523284749377886</v>
      </c>
      <c r="H51" s="468"/>
      <c r="I51" s="473">
        <v>1495</v>
      </c>
      <c r="J51" s="474">
        <v>75.550838892257943</v>
      </c>
      <c r="K51" s="468"/>
      <c r="L51" s="473">
        <v>1401</v>
      </c>
      <c r="M51" s="474">
        <v>70.550911471447279</v>
      </c>
      <c r="N51" s="468"/>
      <c r="O51" s="473">
        <v>1344</v>
      </c>
      <c r="P51" s="474">
        <v>67.480042175026355</v>
      </c>
      <c r="Q51" s="468"/>
      <c r="R51" s="473">
        <v>1205</v>
      </c>
      <c r="S51" s="474">
        <v>60.277124706117753</v>
      </c>
      <c r="T51" s="468"/>
      <c r="U51" s="473">
        <v>1273</v>
      </c>
      <c r="V51" s="474">
        <v>63.612722944354609</v>
      </c>
      <c r="W51" s="468"/>
      <c r="X51" s="473">
        <v>1269</v>
      </c>
      <c r="Y51" s="474">
        <v>63.412840075715629</v>
      </c>
      <c r="Z51" s="467"/>
      <c r="AA51" s="475">
        <v>-1</v>
      </c>
      <c r="AB51" s="476">
        <v>-3.1421838177533301E-3</v>
      </c>
      <c r="AC51" s="466"/>
    </row>
    <row r="52" spans="1:31" ht="15.75">
      <c r="A52" s="466"/>
      <c r="B52" s="467" t="s">
        <v>65</v>
      </c>
      <c r="C52" s="473">
        <v>1235</v>
      </c>
      <c r="D52" s="474">
        <v>68.565400843881861</v>
      </c>
      <c r="E52" s="468"/>
      <c r="F52" s="473">
        <v>1490</v>
      </c>
      <c r="G52" s="474">
        <v>81.985253659073408</v>
      </c>
      <c r="H52" s="468"/>
      <c r="I52" s="473">
        <v>1741</v>
      </c>
      <c r="J52" s="474">
        <v>95.017191507940836</v>
      </c>
      <c r="K52" s="468"/>
      <c r="L52" s="473">
        <v>2096</v>
      </c>
      <c r="M52" s="474">
        <v>113.51204982399133</v>
      </c>
      <c r="N52" s="468"/>
      <c r="O52" s="473">
        <v>1617</v>
      </c>
      <c r="P52" s="474">
        <v>86.930810171496162</v>
      </c>
      <c r="Q52" s="468"/>
      <c r="R52" s="473">
        <v>1388</v>
      </c>
      <c r="S52" s="474">
        <v>74.296113906434002</v>
      </c>
      <c r="T52" s="468"/>
      <c r="U52" s="473">
        <v>1252</v>
      </c>
      <c r="V52" s="474">
        <v>67.371738093982486</v>
      </c>
      <c r="W52" s="468"/>
      <c r="X52" s="473">
        <v>1267</v>
      </c>
      <c r="Y52" s="474">
        <v>68.178907480092519</v>
      </c>
      <c r="Z52" s="467"/>
      <c r="AA52" s="475">
        <v>0.80716938611003286</v>
      </c>
      <c r="AB52" s="476">
        <v>1.1980830670926812E-2</v>
      </c>
      <c r="AC52" s="466"/>
    </row>
    <row r="53" spans="1:31" ht="15.75">
      <c r="A53" s="466"/>
      <c r="B53" s="467" t="s">
        <v>341</v>
      </c>
      <c r="C53" s="473">
        <v>67</v>
      </c>
      <c r="D53" s="474">
        <v>5.7323750855578366</v>
      </c>
      <c r="E53" s="468"/>
      <c r="F53" s="473">
        <v>316</v>
      </c>
      <c r="G53" s="474">
        <v>26.756985605419136</v>
      </c>
      <c r="H53" s="468"/>
      <c r="I53" s="473">
        <v>469</v>
      </c>
      <c r="J53" s="474">
        <v>39.568041845946169</v>
      </c>
      <c r="K53" s="468"/>
      <c r="L53" s="473">
        <v>513</v>
      </c>
      <c r="M53" s="474">
        <v>43.112866627447687</v>
      </c>
      <c r="N53" s="468"/>
      <c r="O53" s="473">
        <v>499</v>
      </c>
      <c r="P53" s="474">
        <v>41.715432201972909</v>
      </c>
      <c r="Q53" s="468"/>
      <c r="R53" s="473">
        <v>496</v>
      </c>
      <c r="S53" s="474">
        <v>41.33677806483874</v>
      </c>
      <c r="T53" s="468"/>
      <c r="U53" s="473">
        <v>466</v>
      </c>
      <c r="V53" s="474">
        <v>38.652439914533318</v>
      </c>
      <c r="W53" s="468"/>
      <c r="X53" s="473">
        <v>491</v>
      </c>
      <c r="Y53" s="474">
        <v>40.726068665313001</v>
      </c>
      <c r="Z53" s="467"/>
      <c r="AA53" s="475">
        <v>2.0736287507796831</v>
      </c>
      <c r="AB53" s="476">
        <v>5.364806866952776E-2</v>
      </c>
      <c r="AC53" s="466"/>
    </row>
    <row r="54" spans="1:31" ht="15.75">
      <c r="A54" s="466"/>
      <c r="B54" s="467" t="s">
        <v>342</v>
      </c>
      <c r="C54" s="473">
        <v>606</v>
      </c>
      <c r="D54" s="474">
        <v>36.383285302593656</v>
      </c>
      <c r="E54" s="468"/>
      <c r="F54" s="473">
        <v>680</v>
      </c>
      <c r="G54" s="474">
        <v>40.389641244951299</v>
      </c>
      <c r="H54" s="468"/>
      <c r="I54" s="473">
        <v>775</v>
      </c>
      <c r="J54" s="474">
        <v>45.782136105860111</v>
      </c>
      <c r="K54" s="468"/>
      <c r="L54" s="473">
        <v>923</v>
      </c>
      <c r="M54" s="474">
        <v>54.173025002934622</v>
      </c>
      <c r="N54" s="468"/>
      <c r="O54" s="473">
        <v>1151</v>
      </c>
      <c r="P54" s="474">
        <v>67.227381578178836</v>
      </c>
      <c r="Q54" s="468"/>
      <c r="R54" s="473">
        <v>955</v>
      </c>
      <c r="S54" s="474">
        <v>55.581422418810384</v>
      </c>
      <c r="T54" s="468"/>
      <c r="U54" s="473">
        <v>964</v>
      </c>
      <c r="V54" s="474">
        <v>56.429939946602296</v>
      </c>
      <c r="W54" s="468"/>
      <c r="X54" s="473">
        <v>971</v>
      </c>
      <c r="Y54" s="474">
        <v>56.839700921318283</v>
      </c>
      <c r="Z54" s="467"/>
      <c r="AA54" s="475">
        <v>1</v>
      </c>
      <c r="AB54" s="476">
        <v>7.2614107883817169E-3</v>
      </c>
      <c r="AC54" s="466"/>
    </row>
    <row r="55" spans="1:31" ht="15.75">
      <c r="A55" s="466"/>
      <c r="B55" s="467" t="s">
        <v>66</v>
      </c>
      <c r="C55" s="473">
        <v>801</v>
      </c>
      <c r="D55" s="474">
        <v>33.960824217756297</v>
      </c>
      <c r="E55" s="468"/>
      <c r="F55" s="473">
        <v>1051</v>
      </c>
      <c r="G55" s="474">
        <v>44.172655823141262</v>
      </c>
      <c r="H55" s="468"/>
      <c r="I55" s="473">
        <v>1316</v>
      </c>
      <c r="J55" s="474">
        <v>55.023623364134302</v>
      </c>
      <c r="K55" s="468"/>
      <c r="L55" s="473">
        <v>1485</v>
      </c>
      <c r="M55" s="474">
        <v>61.67968101013458</v>
      </c>
      <c r="N55" s="468"/>
      <c r="O55" s="473">
        <v>1564</v>
      </c>
      <c r="P55" s="474">
        <v>64.628099173553721</v>
      </c>
      <c r="Q55" s="468"/>
      <c r="R55" s="473">
        <v>1396</v>
      </c>
      <c r="S55" s="474">
        <v>57.403676137999092</v>
      </c>
      <c r="T55" s="468"/>
      <c r="U55" s="473">
        <v>1194</v>
      </c>
      <c r="V55" s="474">
        <v>47.370124923826936</v>
      </c>
      <c r="W55" s="468"/>
      <c r="X55" s="473">
        <v>1238</v>
      </c>
      <c r="Y55" s="474">
        <v>49.115757668088563</v>
      </c>
      <c r="Z55" s="467"/>
      <c r="AA55" s="475">
        <v>1.7456327442616271</v>
      </c>
      <c r="AB55" s="476">
        <v>3.6850921273031689E-2</v>
      </c>
      <c r="AC55" s="466"/>
    </row>
    <row r="56" spans="1:31" ht="15.75">
      <c r="A56" s="466"/>
      <c r="B56" s="477" t="s">
        <v>272</v>
      </c>
      <c r="C56" s="478">
        <v>3712</v>
      </c>
      <c r="D56" s="479">
        <v>41.484594150582815</v>
      </c>
      <c r="E56" s="480"/>
      <c r="F56" s="478">
        <v>4650</v>
      </c>
      <c r="G56" s="479">
        <v>51.492735648476263</v>
      </c>
      <c r="H56" s="480"/>
      <c r="I56" s="478">
        <v>5796</v>
      </c>
      <c r="J56" s="479">
        <v>63.826272726271618</v>
      </c>
      <c r="K56" s="480"/>
      <c r="L56" s="478">
        <v>6418</v>
      </c>
      <c r="M56" s="479">
        <v>70.268021371638781</v>
      </c>
      <c r="N56" s="480"/>
      <c r="O56" s="478">
        <v>6175</v>
      </c>
      <c r="P56" s="479">
        <v>67.265062472086356</v>
      </c>
      <c r="Q56" s="480"/>
      <c r="R56" s="478">
        <v>5440</v>
      </c>
      <c r="S56" s="479">
        <v>59.019452551180933</v>
      </c>
      <c r="T56" s="480"/>
      <c r="U56" s="478">
        <v>5149</v>
      </c>
      <c r="V56" s="479">
        <v>55.401197091937469</v>
      </c>
      <c r="W56" s="480"/>
      <c r="X56" s="478">
        <v>5236</v>
      </c>
      <c r="Y56" s="479">
        <v>56.337282573972544</v>
      </c>
      <c r="Z56" s="477"/>
      <c r="AA56" s="481">
        <v>0.93608548203507524</v>
      </c>
      <c r="AB56" s="482">
        <v>1.6896484754321373E-2</v>
      </c>
      <c r="AC56" s="466"/>
    </row>
    <row r="57" spans="1:31" ht="6" customHeight="1">
      <c r="A57" s="466"/>
      <c r="B57" s="467"/>
      <c r="C57" s="473"/>
      <c r="D57" s="474"/>
      <c r="E57" s="468"/>
      <c r="F57" s="473">
        <v>0</v>
      </c>
      <c r="G57" s="474"/>
      <c r="H57" s="468"/>
      <c r="I57" s="473"/>
      <c r="J57" s="474"/>
      <c r="K57" s="468"/>
      <c r="L57" s="473">
        <v>0</v>
      </c>
      <c r="M57" s="474"/>
      <c r="N57" s="468"/>
      <c r="O57" s="473"/>
      <c r="P57" s="474"/>
      <c r="Q57" s="468"/>
      <c r="R57" s="473"/>
      <c r="S57" s="474"/>
      <c r="T57" s="468"/>
      <c r="U57" s="473"/>
      <c r="V57" s="474"/>
      <c r="W57" s="468"/>
      <c r="X57" s="473"/>
      <c r="Y57" s="474"/>
      <c r="Z57" s="467"/>
      <c r="AA57" s="475"/>
      <c r="AB57" s="476"/>
      <c r="AC57" s="466"/>
    </row>
    <row r="58" spans="1:31" ht="15.75">
      <c r="A58" s="466"/>
      <c r="B58" s="467" t="s">
        <v>67</v>
      </c>
      <c r="C58" s="473">
        <v>673</v>
      </c>
      <c r="D58" s="474">
        <v>40.439850979449581</v>
      </c>
      <c r="E58" s="468"/>
      <c r="F58" s="473">
        <v>709</v>
      </c>
      <c r="G58" s="474">
        <v>42.132160684573329</v>
      </c>
      <c r="H58" s="468"/>
      <c r="I58" s="473">
        <v>769</v>
      </c>
      <c r="J58" s="474">
        <v>45.368731563421832</v>
      </c>
      <c r="K58" s="468"/>
      <c r="L58" s="473">
        <v>1227</v>
      </c>
      <c r="M58" s="474">
        <v>71.691498685363712</v>
      </c>
      <c r="N58" s="468"/>
      <c r="O58" s="473">
        <v>1330</v>
      </c>
      <c r="P58" s="474">
        <v>77.370564281559041</v>
      </c>
      <c r="Q58" s="468"/>
      <c r="R58" s="473">
        <v>1149</v>
      </c>
      <c r="S58" s="474">
        <v>66.435385949696439</v>
      </c>
      <c r="T58" s="468"/>
      <c r="U58" s="473">
        <v>1256</v>
      </c>
      <c r="V58" s="474">
        <v>71.985575374514127</v>
      </c>
      <c r="W58" s="468"/>
      <c r="X58" s="473">
        <v>1255</v>
      </c>
      <c r="Y58" s="474">
        <v>71.928262018324219</v>
      </c>
      <c r="Z58" s="467"/>
      <c r="AA58" s="489" t="s">
        <v>339</v>
      </c>
      <c r="AB58" s="490" t="s">
        <v>339</v>
      </c>
      <c r="AC58" s="466"/>
    </row>
    <row r="59" spans="1:31" ht="15.75">
      <c r="A59" s="466"/>
      <c r="B59" s="467" t="s">
        <v>343</v>
      </c>
      <c r="C59" s="473">
        <v>435</v>
      </c>
      <c r="D59" s="474">
        <v>25.277471090708353</v>
      </c>
      <c r="E59" s="468"/>
      <c r="F59" s="473">
        <v>647</v>
      </c>
      <c r="G59" s="474">
        <v>37.334102712060009</v>
      </c>
      <c r="H59" s="468"/>
      <c r="I59" s="473">
        <v>602</v>
      </c>
      <c r="J59" s="474">
        <v>34.417700531702017</v>
      </c>
      <c r="K59" s="468"/>
      <c r="L59" s="473">
        <v>662</v>
      </c>
      <c r="M59" s="474">
        <v>37.56241488878802</v>
      </c>
      <c r="N59" s="468"/>
      <c r="O59" s="473" t="s">
        <v>344</v>
      </c>
      <c r="P59" s="473" t="s">
        <v>344</v>
      </c>
      <c r="Q59" s="473"/>
      <c r="R59" s="473" t="s">
        <v>344</v>
      </c>
      <c r="S59" s="473" t="s">
        <v>344</v>
      </c>
      <c r="T59" s="473"/>
      <c r="U59" s="473" t="s">
        <v>344</v>
      </c>
      <c r="V59" s="473" t="s">
        <v>344</v>
      </c>
      <c r="W59" s="473"/>
      <c r="X59" s="473" t="s">
        <v>344</v>
      </c>
      <c r="Y59" s="473" t="s">
        <v>344</v>
      </c>
      <c r="Z59" s="473"/>
      <c r="AA59" s="473" t="s">
        <v>344</v>
      </c>
      <c r="AB59" s="473" t="s">
        <v>344</v>
      </c>
      <c r="AC59" s="466"/>
    </row>
    <row r="60" spans="1:31" ht="15.75">
      <c r="A60" s="466"/>
      <c r="B60" s="467" t="s">
        <v>68</v>
      </c>
      <c r="C60" s="473">
        <v>162</v>
      </c>
      <c r="D60" s="474">
        <v>21.15711114013321</v>
      </c>
      <c r="E60" s="468"/>
      <c r="F60" s="473">
        <v>245</v>
      </c>
      <c r="G60" s="474">
        <v>31.930144663104393</v>
      </c>
      <c r="H60" s="468"/>
      <c r="I60" s="473">
        <v>210</v>
      </c>
      <c r="J60" s="474">
        <v>27.247956403269757</v>
      </c>
      <c r="K60" s="468"/>
      <c r="L60" s="473">
        <v>250</v>
      </c>
      <c r="M60" s="474">
        <v>32.37084034701541</v>
      </c>
      <c r="N60" s="468"/>
      <c r="O60" s="473">
        <v>273</v>
      </c>
      <c r="P60" s="474">
        <v>35.280434220728871</v>
      </c>
      <c r="Q60" s="468"/>
      <c r="R60" s="473">
        <v>306</v>
      </c>
      <c r="S60" s="474">
        <v>39.392378990731203</v>
      </c>
      <c r="T60" s="468"/>
      <c r="U60" s="473">
        <v>302</v>
      </c>
      <c r="V60" s="474">
        <v>38.648530012119259</v>
      </c>
      <c r="W60" s="468"/>
      <c r="X60" s="473">
        <v>309</v>
      </c>
      <c r="Y60" s="474">
        <v>39.544356866704803</v>
      </c>
      <c r="Z60" s="467"/>
      <c r="AA60" s="475">
        <v>0.89582685458554323</v>
      </c>
      <c r="AB60" s="476">
        <v>2.3178807947019875E-2</v>
      </c>
      <c r="AC60" s="466"/>
    </row>
    <row r="61" spans="1:31" ht="15.75">
      <c r="A61" s="466"/>
      <c r="B61" s="467" t="s">
        <v>69</v>
      </c>
      <c r="C61" s="473">
        <v>185</v>
      </c>
      <c r="D61" s="474">
        <v>29.974076474400523</v>
      </c>
      <c r="E61" s="468"/>
      <c r="F61" s="473">
        <v>251</v>
      </c>
      <c r="G61" s="474">
        <v>40.282458674370083</v>
      </c>
      <c r="H61" s="468"/>
      <c r="I61" s="473">
        <v>265</v>
      </c>
      <c r="J61" s="474">
        <v>42.190733959560575</v>
      </c>
      <c r="K61" s="468"/>
      <c r="L61" s="473">
        <v>296</v>
      </c>
      <c r="M61" s="474">
        <v>46.717171717171723</v>
      </c>
      <c r="N61" s="468"/>
      <c r="O61" s="473">
        <v>320</v>
      </c>
      <c r="P61" s="474">
        <v>50.227593784335269</v>
      </c>
      <c r="Q61" s="468"/>
      <c r="R61" s="473">
        <v>306</v>
      </c>
      <c r="S61" s="474">
        <v>47.760262213204307</v>
      </c>
      <c r="T61" s="468"/>
      <c r="U61" s="473">
        <v>293</v>
      </c>
      <c r="V61" s="474">
        <v>45.312057801483704</v>
      </c>
      <c r="W61" s="468"/>
      <c r="X61" s="473">
        <v>339</v>
      </c>
      <c r="Y61" s="474">
        <v>52.425896227655208</v>
      </c>
      <c r="Z61" s="467"/>
      <c r="AA61" s="475">
        <v>7.1138384261715046</v>
      </c>
      <c r="AB61" s="476">
        <v>0.15699658703071684</v>
      </c>
      <c r="AC61" s="466"/>
      <c r="AE61" s="491"/>
    </row>
    <row r="62" spans="1:31" ht="15.75">
      <c r="A62" s="466"/>
      <c r="B62" s="467" t="s">
        <v>70</v>
      </c>
      <c r="C62" s="473">
        <v>164</v>
      </c>
      <c r="D62" s="474">
        <v>23.318640693871746</v>
      </c>
      <c r="E62" s="468"/>
      <c r="F62" s="473">
        <v>251</v>
      </c>
      <c r="G62" s="474">
        <v>35.312324141812041</v>
      </c>
      <c r="H62" s="468"/>
      <c r="I62" s="473">
        <v>261</v>
      </c>
      <c r="J62" s="474">
        <v>36.4321608040201</v>
      </c>
      <c r="K62" s="468"/>
      <c r="L62" s="473">
        <v>282</v>
      </c>
      <c r="M62" s="474">
        <v>39.161227607276771</v>
      </c>
      <c r="N62" s="468"/>
      <c r="O62" s="473">
        <v>288</v>
      </c>
      <c r="P62" s="474">
        <v>39.878150096926063</v>
      </c>
      <c r="Q62" s="468"/>
      <c r="R62" s="473">
        <v>290</v>
      </c>
      <c r="S62" s="474">
        <v>39.88995873452545</v>
      </c>
      <c r="T62" s="468"/>
      <c r="U62" s="473">
        <v>274</v>
      </c>
      <c r="V62" s="474">
        <v>36.673965767396041</v>
      </c>
      <c r="W62" s="468"/>
      <c r="X62" s="473">
        <v>312</v>
      </c>
      <c r="Y62" s="474">
        <v>41.760136202290383</v>
      </c>
      <c r="Z62" s="467"/>
      <c r="AA62" s="475">
        <v>5.086170434894342</v>
      </c>
      <c r="AB62" s="476">
        <v>0.13868613138686126</v>
      </c>
      <c r="AC62" s="466"/>
    </row>
    <row r="63" spans="1:31" ht="15.75">
      <c r="A63" s="466"/>
      <c r="B63" s="477" t="s">
        <v>345</v>
      </c>
      <c r="C63" s="478">
        <v>1619</v>
      </c>
      <c r="D63" s="479">
        <v>29.590773673532802</v>
      </c>
      <c r="E63" s="480"/>
      <c r="F63" s="478">
        <v>2103</v>
      </c>
      <c r="G63" s="479">
        <v>38.11854268624252</v>
      </c>
      <c r="H63" s="480"/>
      <c r="I63" s="478">
        <v>2107</v>
      </c>
      <c r="J63" s="479">
        <v>37.900455093267141</v>
      </c>
      <c r="K63" s="480"/>
      <c r="L63" s="478">
        <v>2717</v>
      </c>
      <c r="M63" s="479">
        <v>48.518723548634796</v>
      </c>
      <c r="N63" s="480"/>
      <c r="O63" s="478">
        <v>2211</v>
      </c>
      <c r="P63" s="479">
        <v>39.309462006187104</v>
      </c>
      <c r="Q63" s="480"/>
      <c r="R63" s="478">
        <v>2051</v>
      </c>
      <c r="S63" s="479">
        <v>36.242512060221593</v>
      </c>
      <c r="T63" s="480"/>
      <c r="U63" s="478">
        <v>2125</v>
      </c>
      <c r="V63" s="479">
        <v>37.196910818437061</v>
      </c>
      <c r="W63" s="480"/>
      <c r="X63" s="478">
        <v>2215</v>
      </c>
      <c r="Y63" s="479">
        <v>38.772309394276753</v>
      </c>
      <c r="Z63" s="477"/>
      <c r="AA63" s="481">
        <v>1.5753985758396922</v>
      </c>
      <c r="AB63" s="482">
        <v>4.2352941176470704E-2</v>
      </c>
      <c r="AC63" s="492"/>
    </row>
    <row r="64" spans="1:31" ht="6" customHeight="1">
      <c r="A64" s="466"/>
      <c r="B64" s="467"/>
      <c r="C64" s="473"/>
      <c r="D64" s="474"/>
      <c r="E64" s="468"/>
      <c r="F64" s="473"/>
      <c r="G64" s="474"/>
      <c r="H64" s="468"/>
      <c r="I64" s="473"/>
      <c r="J64" s="474"/>
      <c r="K64" s="468"/>
      <c r="L64" s="473"/>
      <c r="M64" s="474"/>
      <c r="N64" s="468"/>
      <c r="O64" s="473"/>
      <c r="P64" s="474"/>
      <c r="Q64" s="468"/>
      <c r="R64" s="473"/>
      <c r="S64" s="474"/>
      <c r="T64" s="468"/>
      <c r="U64" s="473"/>
      <c r="V64" s="474"/>
      <c r="W64" s="468"/>
      <c r="X64" s="473"/>
      <c r="Y64" s="474"/>
      <c r="Z64" s="467"/>
      <c r="AA64" s="475"/>
      <c r="AB64" s="476"/>
      <c r="AC64" s="466"/>
    </row>
    <row r="65" spans="1:29" ht="15.75">
      <c r="A65" s="466"/>
      <c r="B65" s="467" t="s">
        <v>71</v>
      </c>
      <c r="C65" s="473">
        <v>69</v>
      </c>
      <c r="D65" s="474">
        <v>13.374685016476061</v>
      </c>
      <c r="E65" s="468"/>
      <c r="F65" s="473">
        <v>113</v>
      </c>
      <c r="G65" s="474">
        <v>21.899224806201548</v>
      </c>
      <c r="H65" s="468"/>
      <c r="I65" s="473">
        <v>129</v>
      </c>
      <c r="J65" s="474">
        <v>24.961300309597522</v>
      </c>
      <c r="K65" s="468"/>
      <c r="L65" s="473">
        <v>149</v>
      </c>
      <c r="M65" s="474">
        <v>28.758926848098824</v>
      </c>
      <c r="N65" s="468"/>
      <c r="O65" s="473">
        <v>176</v>
      </c>
      <c r="P65" s="474">
        <v>33.86569174523764</v>
      </c>
      <c r="Q65" s="468"/>
      <c r="R65" s="473">
        <v>143</v>
      </c>
      <c r="S65" s="474">
        <v>27.357949110388368</v>
      </c>
      <c r="T65" s="468"/>
      <c r="U65" s="473">
        <v>180</v>
      </c>
      <c r="V65" s="474">
        <v>34.878651358814125</v>
      </c>
      <c r="W65" s="468"/>
      <c r="X65" s="473">
        <v>228</v>
      </c>
      <c r="Y65" s="474">
        <v>44.17962505449789</v>
      </c>
      <c r="Z65" s="467"/>
      <c r="AA65" s="475">
        <v>9.3009736956837656</v>
      </c>
      <c r="AB65" s="476">
        <v>0.26666666666666661</v>
      </c>
      <c r="AC65" s="466"/>
    </row>
    <row r="66" spans="1:29" ht="15.75">
      <c r="A66" s="466"/>
      <c r="B66" s="467" t="s">
        <v>72</v>
      </c>
      <c r="C66" s="473">
        <v>107</v>
      </c>
      <c r="D66" s="474">
        <v>18.391199724991406</v>
      </c>
      <c r="E66" s="468"/>
      <c r="F66" s="473">
        <v>130</v>
      </c>
      <c r="G66" s="474">
        <v>22.229822161422707</v>
      </c>
      <c r="H66" s="468"/>
      <c r="I66" s="473">
        <v>164</v>
      </c>
      <c r="J66" s="474">
        <v>27.905393908456698</v>
      </c>
      <c r="K66" s="468"/>
      <c r="L66" s="473">
        <v>197</v>
      </c>
      <c r="M66" s="474">
        <v>33.322056833558861</v>
      </c>
      <c r="N66" s="468"/>
      <c r="O66" s="473">
        <v>316</v>
      </c>
      <c r="P66" s="474">
        <v>53.180747223157191</v>
      </c>
      <c r="Q66" s="468"/>
      <c r="R66" s="473">
        <v>321</v>
      </c>
      <c r="S66" s="474">
        <v>53.660982948846538</v>
      </c>
      <c r="T66" s="468"/>
      <c r="U66" s="473">
        <v>284</v>
      </c>
      <c r="V66" s="474">
        <v>48.274443611540313</v>
      </c>
      <c r="W66" s="468"/>
      <c r="X66" s="473">
        <v>372</v>
      </c>
      <c r="Y66" s="474">
        <v>63.232721913707735</v>
      </c>
      <c r="Z66" s="467"/>
      <c r="AA66" s="475">
        <v>14.958278302167422</v>
      </c>
      <c r="AB66" s="476">
        <v>0.3098591549295775</v>
      </c>
      <c r="AC66" s="466"/>
    </row>
    <row r="67" spans="1:29" ht="15.75">
      <c r="A67" s="466"/>
      <c r="B67" s="467" t="s">
        <v>73</v>
      </c>
      <c r="C67" s="473">
        <v>246</v>
      </c>
      <c r="D67" s="474">
        <v>35.421166306695461</v>
      </c>
      <c r="E67" s="468"/>
      <c r="F67" s="473">
        <v>323</v>
      </c>
      <c r="G67" s="474">
        <v>46.488198042602185</v>
      </c>
      <c r="H67" s="468"/>
      <c r="I67" s="473">
        <v>351</v>
      </c>
      <c r="J67" s="474">
        <v>50.409306333476948</v>
      </c>
      <c r="K67" s="468"/>
      <c r="L67" s="473">
        <v>369</v>
      </c>
      <c r="M67" s="474">
        <v>52.835051546391753</v>
      </c>
      <c r="N67" s="468"/>
      <c r="O67" s="473">
        <v>387</v>
      </c>
      <c r="P67" s="474">
        <v>55.317324185248715</v>
      </c>
      <c r="Q67" s="468"/>
      <c r="R67" s="473">
        <v>371</v>
      </c>
      <c r="S67" s="474">
        <v>52.743815752061415</v>
      </c>
      <c r="T67" s="468"/>
      <c r="U67" s="473">
        <v>339</v>
      </c>
      <c r="V67" s="474">
        <v>49.337940148275791</v>
      </c>
      <c r="W67" s="468"/>
      <c r="X67" s="473">
        <v>300</v>
      </c>
      <c r="Y67" s="474">
        <v>43.66189393652725</v>
      </c>
      <c r="Z67" s="467"/>
      <c r="AA67" s="475">
        <v>-5.6760462117485417</v>
      </c>
      <c r="AB67" s="476">
        <v>-0.11504424778761058</v>
      </c>
      <c r="AC67" s="466"/>
    </row>
    <row r="68" spans="1:29" ht="15.75">
      <c r="A68" s="466"/>
      <c r="B68" s="467" t="s">
        <v>74</v>
      </c>
      <c r="C68" s="473">
        <v>378</v>
      </c>
      <c r="D68" s="474">
        <v>28.921193573068098</v>
      </c>
      <c r="E68" s="468"/>
      <c r="F68" s="473">
        <v>438</v>
      </c>
      <c r="G68" s="474">
        <v>33.244781783681212</v>
      </c>
      <c r="H68" s="468"/>
      <c r="I68" s="473">
        <v>574</v>
      </c>
      <c r="J68" s="474">
        <v>43.340380549682877</v>
      </c>
      <c r="K68" s="468"/>
      <c r="L68" s="473">
        <v>679</v>
      </c>
      <c r="M68" s="474">
        <v>51.014274981217135</v>
      </c>
      <c r="N68" s="468"/>
      <c r="O68" s="473">
        <v>801</v>
      </c>
      <c r="P68" s="474">
        <v>59.802896819471407</v>
      </c>
      <c r="Q68" s="468"/>
      <c r="R68" s="473">
        <v>802</v>
      </c>
      <c r="S68" s="474">
        <v>59.614955771946775</v>
      </c>
      <c r="T68" s="468"/>
      <c r="U68" s="473">
        <v>649</v>
      </c>
      <c r="V68" s="474">
        <v>49.393652953649124</v>
      </c>
      <c r="W68" s="468"/>
      <c r="X68" s="473">
        <v>628</v>
      </c>
      <c r="Y68" s="474">
        <v>47.795399160079576</v>
      </c>
      <c r="Z68" s="467"/>
      <c r="AA68" s="475">
        <v>-1.5982537935695476</v>
      </c>
      <c r="AB68" s="476">
        <v>-3.2357473035439233E-2</v>
      </c>
      <c r="AC68" s="466"/>
    </row>
    <row r="69" spans="1:29" ht="15.75">
      <c r="A69" s="466"/>
      <c r="B69" s="477" t="s">
        <v>92</v>
      </c>
      <c r="C69" s="478">
        <v>800</v>
      </c>
      <c r="D69" s="479">
        <v>25.81311306143521</v>
      </c>
      <c r="E69" s="480"/>
      <c r="F69" s="478">
        <v>1004</v>
      </c>
      <c r="G69" s="479">
        <v>32.25081108862549</v>
      </c>
      <c r="H69" s="480"/>
      <c r="I69" s="478">
        <v>1218</v>
      </c>
      <c r="J69" s="479">
        <v>38.973505695635474</v>
      </c>
      <c r="K69" s="480"/>
      <c r="L69" s="478">
        <v>1394</v>
      </c>
      <c r="M69" s="479">
        <v>44.413292127313859</v>
      </c>
      <c r="N69" s="480"/>
      <c r="O69" s="478">
        <v>1680</v>
      </c>
      <c r="P69" s="479">
        <v>53.284277966316722</v>
      </c>
      <c r="Q69" s="480"/>
      <c r="R69" s="478">
        <v>1637</v>
      </c>
      <c r="S69" s="479">
        <v>51.646895507319542</v>
      </c>
      <c r="T69" s="480"/>
      <c r="U69" s="478">
        <v>1452</v>
      </c>
      <c r="V69" s="479">
        <v>46.757110977294467</v>
      </c>
      <c r="W69" s="480"/>
      <c r="X69" s="478">
        <v>1528</v>
      </c>
      <c r="Y69" s="479">
        <v>49.204452874177647</v>
      </c>
      <c r="Z69" s="477"/>
      <c r="AA69" s="481">
        <v>2.4473418968831808</v>
      </c>
      <c r="AB69" s="482">
        <v>5.2341597796143224E-2</v>
      </c>
      <c r="AC69" s="466"/>
    </row>
    <row r="70" spans="1:29" ht="6" customHeight="1">
      <c r="A70" s="466"/>
      <c r="B70" s="467"/>
      <c r="C70" s="473"/>
      <c r="D70" s="474"/>
      <c r="E70" s="468"/>
      <c r="F70" s="473"/>
      <c r="G70" s="474"/>
      <c r="H70" s="468"/>
      <c r="I70" s="473"/>
      <c r="J70" s="474"/>
      <c r="K70" s="468"/>
      <c r="L70" s="473"/>
      <c r="M70" s="474"/>
      <c r="N70" s="468"/>
      <c r="O70" s="473"/>
      <c r="P70" s="474"/>
      <c r="Q70" s="468"/>
      <c r="R70" s="473"/>
      <c r="S70" s="474"/>
      <c r="T70" s="468"/>
      <c r="U70" s="473"/>
      <c r="V70" s="474"/>
      <c r="W70" s="468"/>
      <c r="X70" s="473"/>
      <c r="Y70" s="474"/>
      <c r="Z70" s="467"/>
      <c r="AA70" s="475"/>
      <c r="AB70" s="476"/>
      <c r="AC70" s="466"/>
    </row>
    <row r="71" spans="1:29" ht="15.75">
      <c r="A71" s="466"/>
      <c r="B71" s="493" t="s">
        <v>220</v>
      </c>
      <c r="C71" s="478">
        <v>94</v>
      </c>
      <c r="D71" s="479" t="s">
        <v>91</v>
      </c>
      <c r="E71" s="480"/>
      <c r="F71" s="478">
        <v>76</v>
      </c>
      <c r="G71" s="479" t="s">
        <v>91</v>
      </c>
      <c r="H71" s="480"/>
      <c r="I71" s="478">
        <v>141</v>
      </c>
      <c r="J71" s="479" t="s">
        <v>91</v>
      </c>
      <c r="K71" s="480"/>
      <c r="L71" s="478">
        <v>197</v>
      </c>
      <c r="M71" s="479" t="s">
        <v>91</v>
      </c>
      <c r="N71" s="480"/>
      <c r="O71" s="478">
        <v>225</v>
      </c>
      <c r="P71" s="479" t="s">
        <v>91</v>
      </c>
      <c r="Q71" s="480"/>
      <c r="R71" s="478">
        <v>276</v>
      </c>
      <c r="S71" s="479" t="s">
        <v>91</v>
      </c>
      <c r="T71" s="480"/>
      <c r="U71" s="478">
        <v>393</v>
      </c>
      <c r="V71" s="479" t="s">
        <v>91</v>
      </c>
      <c r="W71" s="480"/>
      <c r="X71" s="478">
        <v>433</v>
      </c>
      <c r="Y71" s="479" t="s">
        <v>91</v>
      </c>
      <c r="Z71" s="480"/>
      <c r="AA71" s="494" t="s">
        <v>91</v>
      </c>
      <c r="AB71" s="495" t="s">
        <v>91</v>
      </c>
      <c r="AC71" s="466"/>
    </row>
    <row r="72" spans="1:29" ht="6" customHeight="1">
      <c r="A72" s="466"/>
      <c r="B72" s="467"/>
      <c r="C72" s="473"/>
      <c r="D72" s="474"/>
      <c r="E72" s="468"/>
      <c r="F72" s="473"/>
      <c r="G72" s="474"/>
      <c r="H72" s="468"/>
      <c r="I72" s="473"/>
      <c r="J72" s="474"/>
      <c r="K72" s="468"/>
      <c r="L72" s="473"/>
      <c r="M72" s="474"/>
      <c r="N72" s="468"/>
      <c r="O72" s="473"/>
      <c r="P72" s="474" t="s">
        <v>91</v>
      </c>
      <c r="Q72" s="468"/>
      <c r="R72" s="473"/>
      <c r="S72" s="474"/>
      <c r="T72" s="468"/>
      <c r="U72" s="473"/>
      <c r="V72" s="474"/>
      <c r="W72" s="468"/>
      <c r="X72" s="473"/>
      <c r="Y72" s="474"/>
      <c r="Z72" s="467"/>
      <c r="AA72" s="475"/>
      <c r="AB72" s="476"/>
      <c r="AC72" s="466"/>
    </row>
    <row r="73" spans="1:29" ht="15.75">
      <c r="A73" s="466"/>
      <c r="B73" s="483" t="s">
        <v>346</v>
      </c>
      <c r="C73" s="484">
        <v>32793</v>
      </c>
      <c r="D73" s="485">
        <v>56.651590902023656</v>
      </c>
      <c r="E73" s="486"/>
      <c r="F73" s="484">
        <v>39545</v>
      </c>
      <c r="G73" s="485">
        <v>67.735846471124262</v>
      </c>
      <c r="H73" s="486">
        <v>0</v>
      </c>
      <c r="I73" s="484">
        <v>47585</v>
      </c>
      <c r="J73" s="485">
        <v>81.00319008044994</v>
      </c>
      <c r="K73" s="486">
        <v>0</v>
      </c>
      <c r="L73" s="484">
        <v>52432</v>
      </c>
      <c r="M73" s="485">
        <v>90.219871360284117</v>
      </c>
      <c r="N73" s="486">
        <v>0</v>
      </c>
      <c r="O73" s="484">
        <v>54293</v>
      </c>
      <c r="P73" s="485">
        <v>91.341155252877698</v>
      </c>
      <c r="Q73" s="486"/>
      <c r="R73" s="484">
        <v>43954</v>
      </c>
      <c r="S73" s="485">
        <v>75</v>
      </c>
      <c r="T73" s="486"/>
      <c r="U73" s="484">
        <v>48204</v>
      </c>
      <c r="V73" s="485">
        <v>80.717083307518294</v>
      </c>
      <c r="W73" s="486"/>
      <c r="X73" s="484">
        <v>50489</v>
      </c>
      <c r="Y73" s="485">
        <v>84.653674856282493</v>
      </c>
      <c r="Z73" s="483"/>
      <c r="AA73" s="487">
        <v>3.9365915487641985</v>
      </c>
      <c r="AB73" s="488">
        <v>4.8770240294318645E-2</v>
      </c>
      <c r="AC73" s="466"/>
    </row>
    <row r="74" spans="1:29" ht="15.75">
      <c r="A74" s="466"/>
      <c r="B74" s="477" t="s">
        <v>357</v>
      </c>
      <c r="C74" s="478">
        <v>30996</v>
      </c>
      <c r="D74" s="479">
        <v>56.224287673320127</v>
      </c>
      <c r="E74" s="480"/>
      <c r="F74" s="478">
        <v>37888</v>
      </c>
      <c r="G74" s="479">
        <v>68.143394651837042</v>
      </c>
      <c r="H74" s="480">
        <v>0</v>
      </c>
      <c r="I74" s="478">
        <v>45633</v>
      </c>
      <c r="J74" s="479">
        <v>81.566444666087534</v>
      </c>
      <c r="K74" s="480">
        <v>0</v>
      </c>
      <c r="L74" s="478">
        <v>49263</v>
      </c>
      <c r="M74" s="479">
        <v>89.085518517212478</v>
      </c>
      <c r="N74" s="480">
        <v>0</v>
      </c>
      <c r="O74" s="478">
        <v>51108</v>
      </c>
      <c r="P74" s="479">
        <v>90.290279326055881</v>
      </c>
      <c r="Q74" s="480"/>
      <c r="R74" s="478">
        <v>40903</v>
      </c>
      <c r="S74" s="479">
        <v>71.921915057480561</v>
      </c>
      <c r="T74" s="480"/>
      <c r="U74" s="478">
        <v>44549</v>
      </c>
      <c r="V74" s="479">
        <v>78.332870300361861</v>
      </c>
      <c r="W74" s="480"/>
      <c r="X74" s="478">
        <v>47292</v>
      </c>
      <c r="Y74" s="479">
        <v>83.299511768196112</v>
      </c>
      <c r="Z74" s="477"/>
      <c r="AA74" s="481">
        <v>4.9666414678342505</v>
      </c>
      <c r="AB74" s="482">
        <v>6.3404308418547828E-2</v>
      </c>
      <c r="AC74" s="466"/>
    </row>
    <row r="75" spans="1:29" s="502" customFormat="1" ht="32.25" customHeight="1">
      <c r="A75" s="500"/>
      <c r="B75" s="501" t="s">
        <v>356</v>
      </c>
      <c r="C75" s="484">
        <f>C74-C59</f>
        <v>30561</v>
      </c>
      <c r="D75" s="485" t="s">
        <v>344</v>
      </c>
      <c r="E75" s="486"/>
      <c r="F75" s="484">
        <f>F74-F59</f>
        <v>37241</v>
      </c>
      <c r="G75" s="485" t="s">
        <v>344</v>
      </c>
      <c r="H75" s="486"/>
      <c r="I75" s="484">
        <f>I74-I59</f>
        <v>45031</v>
      </c>
      <c r="J75" s="485" t="s">
        <v>344</v>
      </c>
      <c r="K75" s="486"/>
      <c r="L75" s="484">
        <f>L74-L59</f>
        <v>48601</v>
      </c>
      <c r="M75" s="485" t="s">
        <v>344</v>
      </c>
      <c r="N75" s="486"/>
      <c r="O75" s="484">
        <f>O74</f>
        <v>51108</v>
      </c>
      <c r="P75" s="485">
        <f>P74</f>
        <v>90.290279326055881</v>
      </c>
      <c r="Q75" s="486"/>
      <c r="R75" s="484">
        <f>R74</f>
        <v>40903</v>
      </c>
      <c r="S75" s="485">
        <f>S74</f>
        <v>71.921915057480561</v>
      </c>
      <c r="T75" s="486"/>
      <c r="U75" s="484">
        <f>U74</f>
        <v>44549</v>
      </c>
      <c r="V75" s="485">
        <f>V74</f>
        <v>78.332870300361861</v>
      </c>
      <c r="W75" s="486"/>
      <c r="X75" s="484">
        <f>X74</f>
        <v>47292</v>
      </c>
      <c r="Y75" s="485">
        <f>Y74</f>
        <v>83.299511768196112</v>
      </c>
      <c r="Z75" s="483"/>
      <c r="AA75" s="487">
        <f>AA74</f>
        <v>4.9666414678342505</v>
      </c>
      <c r="AB75" s="488">
        <f>AB74</f>
        <v>6.3404308418547828E-2</v>
      </c>
      <c r="AC75" s="500"/>
    </row>
    <row r="76" spans="1:29" ht="6" customHeight="1">
      <c r="A76" s="466"/>
      <c r="B76" s="496"/>
      <c r="C76" s="496"/>
      <c r="D76" s="496"/>
      <c r="E76" s="496"/>
      <c r="F76" s="496"/>
      <c r="G76" s="496"/>
      <c r="H76" s="496"/>
      <c r="I76" s="496"/>
      <c r="J76" s="496"/>
      <c r="K76" s="496"/>
      <c r="L76" s="496"/>
      <c r="M76" s="496"/>
      <c r="N76" s="496"/>
      <c r="O76" s="496"/>
      <c r="P76" s="496"/>
      <c r="Q76" s="496"/>
      <c r="R76" s="496"/>
      <c r="S76" s="496"/>
      <c r="T76" s="496"/>
      <c r="U76" s="497"/>
      <c r="V76" s="496"/>
      <c r="W76" s="496"/>
      <c r="X76" s="496"/>
      <c r="Y76" s="496"/>
      <c r="Z76" s="496"/>
      <c r="AA76" s="496"/>
      <c r="AB76" s="496"/>
      <c r="AC76" s="466"/>
    </row>
    <row r="77" spans="1:29" ht="13.5" customHeight="1">
      <c r="A77" s="498"/>
      <c r="B77" s="498" t="s">
        <v>219</v>
      </c>
      <c r="C77" s="498"/>
      <c r="D77" s="498"/>
      <c r="E77" s="498"/>
      <c r="F77" s="498"/>
      <c r="G77" s="498"/>
      <c r="H77" s="498"/>
      <c r="I77" s="498"/>
      <c r="J77" s="498"/>
      <c r="K77" s="498"/>
      <c r="L77" s="498"/>
      <c r="M77" s="498"/>
      <c r="N77" s="498"/>
      <c r="O77" s="498"/>
      <c r="P77" s="498"/>
      <c r="Q77" s="498"/>
      <c r="R77" s="498"/>
      <c r="S77" s="498"/>
      <c r="T77" s="498"/>
      <c r="U77" s="498"/>
      <c r="V77" s="498"/>
      <c r="W77" s="498"/>
      <c r="X77" s="498"/>
      <c r="Y77" s="498"/>
      <c r="Z77" s="498"/>
      <c r="AA77" s="498"/>
      <c r="AB77" s="498"/>
      <c r="AC77" s="498"/>
    </row>
    <row r="78" spans="1:29">
      <c r="A78" s="498"/>
      <c r="B78" s="498" t="s">
        <v>347</v>
      </c>
      <c r="C78" s="498"/>
      <c r="D78" s="498"/>
      <c r="E78" s="498"/>
      <c r="F78" s="498"/>
      <c r="G78" s="498"/>
      <c r="H78" s="498"/>
      <c r="I78" s="498"/>
      <c r="J78" s="498"/>
      <c r="K78" s="498"/>
      <c r="L78" s="498"/>
      <c r="M78" s="498"/>
      <c r="N78" s="498"/>
      <c r="O78" s="498"/>
      <c r="P78" s="498"/>
      <c r="Q78" s="498"/>
      <c r="R78" s="498"/>
      <c r="S78" s="498"/>
      <c r="T78" s="498"/>
      <c r="U78" s="498"/>
      <c r="V78" s="498"/>
      <c r="W78" s="498"/>
      <c r="X78" s="498"/>
      <c r="Y78" s="498"/>
      <c r="Z78" s="498"/>
      <c r="AA78" s="498"/>
      <c r="AB78" s="498"/>
      <c r="AC78" s="498"/>
    </row>
    <row r="79" spans="1:29" ht="27" customHeight="1">
      <c r="A79" s="498"/>
      <c r="B79" s="769" t="s">
        <v>348</v>
      </c>
      <c r="C79" s="769"/>
      <c r="D79" s="769"/>
      <c r="E79" s="769"/>
      <c r="F79" s="769"/>
      <c r="G79" s="769"/>
      <c r="H79" s="769"/>
      <c r="I79" s="769"/>
      <c r="J79" s="769"/>
      <c r="K79" s="769"/>
      <c r="L79" s="769"/>
      <c r="M79" s="769"/>
      <c r="N79" s="769"/>
      <c r="O79" s="769"/>
      <c r="P79" s="769"/>
      <c r="Q79" s="769"/>
      <c r="R79" s="769"/>
      <c r="S79" s="769"/>
      <c r="T79" s="769"/>
      <c r="U79" s="769"/>
      <c r="V79" s="769"/>
      <c r="W79" s="769"/>
      <c r="X79" s="769"/>
      <c r="Y79" s="769"/>
      <c r="Z79" s="769"/>
      <c r="AA79" s="769"/>
      <c r="AB79" s="769"/>
      <c r="AC79" s="498"/>
    </row>
    <row r="80" spans="1:29" ht="50.25" customHeight="1">
      <c r="A80" s="498"/>
      <c r="B80" s="769" t="s">
        <v>349</v>
      </c>
      <c r="C80" s="769"/>
      <c r="D80" s="769"/>
      <c r="E80" s="769"/>
      <c r="F80" s="769"/>
      <c r="G80" s="769"/>
      <c r="H80" s="769"/>
      <c r="I80" s="769"/>
      <c r="J80" s="769"/>
      <c r="K80" s="769"/>
      <c r="L80" s="769"/>
      <c r="M80" s="769"/>
      <c r="N80" s="769"/>
      <c r="O80" s="769"/>
      <c r="P80" s="769"/>
      <c r="Q80" s="769"/>
      <c r="R80" s="769"/>
      <c r="S80" s="769"/>
      <c r="T80" s="769"/>
      <c r="U80" s="769"/>
      <c r="V80" s="769"/>
      <c r="W80" s="769"/>
      <c r="X80" s="769"/>
      <c r="Y80" s="769"/>
      <c r="Z80" s="769"/>
      <c r="AA80" s="769"/>
      <c r="AB80" s="769"/>
      <c r="AC80" s="498"/>
    </row>
    <row r="81" spans="1:29" ht="26.25" customHeight="1">
      <c r="A81" s="498"/>
      <c r="B81" s="769" t="s">
        <v>350</v>
      </c>
      <c r="C81" s="769"/>
      <c r="D81" s="769"/>
      <c r="E81" s="769"/>
      <c r="F81" s="769"/>
      <c r="G81" s="769"/>
      <c r="H81" s="769"/>
      <c r="I81" s="769"/>
      <c r="J81" s="769"/>
      <c r="K81" s="769"/>
      <c r="L81" s="769"/>
      <c r="M81" s="769"/>
      <c r="N81" s="769"/>
      <c r="O81" s="769"/>
      <c r="P81" s="769"/>
      <c r="Q81" s="769"/>
      <c r="R81" s="769"/>
      <c r="S81" s="769"/>
      <c r="T81" s="769"/>
      <c r="U81" s="769"/>
      <c r="V81" s="769"/>
      <c r="W81" s="769"/>
      <c r="X81" s="769"/>
      <c r="Y81" s="769"/>
      <c r="Z81" s="769"/>
      <c r="AA81" s="769"/>
      <c r="AB81" s="769"/>
      <c r="AC81" s="498"/>
    </row>
    <row r="82" spans="1:29" ht="26.25" customHeight="1">
      <c r="A82" s="498"/>
      <c r="B82" s="769" t="s">
        <v>351</v>
      </c>
      <c r="C82" s="769"/>
      <c r="D82" s="769"/>
      <c r="E82" s="769"/>
      <c r="F82" s="769"/>
      <c r="G82" s="769"/>
      <c r="H82" s="769"/>
      <c r="I82" s="769"/>
      <c r="J82" s="769"/>
      <c r="K82" s="769"/>
      <c r="L82" s="769"/>
      <c r="M82" s="769"/>
      <c r="N82" s="769"/>
      <c r="O82" s="769"/>
      <c r="P82" s="769"/>
      <c r="Q82" s="769"/>
      <c r="R82" s="769"/>
      <c r="S82" s="769"/>
      <c r="T82" s="769"/>
      <c r="U82" s="769"/>
      <c r="V82" s="769"/>
      <c r="W82" s="769"/>
      <c r="X82" s="769"/>
      <c r="Y82" s="769"/>
      <c r="Z82" s="769"/>
      <c r="AA82" s="769"/>
      <c r="AB82" s="769"/>
      <c r="AC82" s="498"/>
    </row>
    <row r="83" spans="1:29">
      <c r="A83" s="498"/>
      <c r="B83" s="498" t="s">
        <v>352</v>
      </c>
      <c r="C83" s="498"/>
      <c r="D83" s="498"/>
      <c r="E83" s="498"/>
      <c r="F83" s="498"/>
      <c r="G83" s="498"/>
      <c r="H83" s="498"/>
      <c r="I83" s="498"/>
      <c r="J83" s="498"/>
      <c r="K83" s="498"/>
      <c r="L83" s="498"/>
      <c r="M83" s="498"/>
      <c r="N83" s="498"/>
      <c r="O83" s="498"/>
      <c r="P83" s="498"/>
      <c r="Q83" s="498"/>
      <c r="R83" s="498"/>
      <c r="S83" s="498"/>
      <c r="T83" s="498"/>
      <c r="U83" s="498"/>
      <c r="V83" s="498"/>
      <c r="W83" s="498"/>
      <c r="X83" s="498"/>
      <c r="Y83" s="498"/>
      <c r="Z83" s="498"/>
      <c r="AA83" s="498"/>
      <c r="AB83" s="498"/>
      <c r="AC83" s="498"/>
    </row>
    <row r="84" spans="1:29">
      <c r="A84" s="498"/>
      <c r="B84" s="498" t="s">
        <v>353</v>
      </c>
      <c r="C84" s="498"/>
      <c r="D84" s="498"/>
      <c r="E84" s="498"/>
      <c r="F84" s="498"/>
      <c r="G84" s="498"/>
      <c r="H84" s="498"/>
      <c r="I84" s="498"/>
      <c r="J84" s="498"/>
      <c r="K84" s="498"/>
      <c r="L84" s="498"/>
      <c r="M84" s="498"/>
      <c r="N84" s="498"/>
      <c r="O84" s="498"/>
      <c r="P84" s="498"/>
      <c r="Q84" s="498"/>
      <c r="R84" s="498"/>
      <c r="S84" s="498"/>
      <c r="T84" s="498"/>
      <c r="U84" s="498"/>
      <c r="V84" s="498"/>
      <c r="W84" s="498"/>
      <c r="X84" s="498"/>
      <c r="Y84" s="498"/>
      <c r="Z84" s="498"/>
      <c r="AA84" s="498"/>
      <c r="AB84" s="498"/>
      <c r="AC84" s="498"/>
    </row>
    <row r="85" spans="1:29">
      <c r="A85" s="498"/>
      <c r="B85" s="769" t="s">
        <v>354</v>
      </c>
      <c r="C85" s="769"/>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498"/>
    </row>
    <row r="86" spans="1:29" ht="6" customHeight="1">
      <c r="A86" s="466"/>
      <c r="B86" s="466"/>
      <c r="C86" s="466"/>
      <c r="D86" s="466"/>
      <c r="E86" s="466"/>
      <c r="F86" s="466"/>
      <c r="G86" s="466"/>
      <c r="H86" s="466"/>
      <c r="I86" s="466"/>
      <c r="J86" s="466"/>
      <c r="K86" s="466"/>
      <c r="L86" s="466"/>
      <c r="M86" s="466"/>
      <c r="N86" s="466"/>
      <c r="O86" s="466"/>
      <c r="P86" s="466"/>
      <c r="Q86" s="466"/>
      <c r="R86" s="466"/>
      <c r="S86" s="466"/>
      <c r="T86" s="466"/>
      <c r="U86" s="466"/>
      <c r="V86" s="466"/>
      <c r="W86" s="466"/>
      <c r="X86" s="466"/>
      <c r="Y86" s="466"/>
      <c r="Z86" s="466"/>
      <c r="AA86" s="466"/>
      <c r="AB86" s="466"/>
      <c r="AC86" s="466"/>
    </row>
    <row r="87" spans="1:29" ht="13.5" customHeight="1">
      <c r="A87" s="466"/>
      <c r="B87" s="499" t="s">
        <v>355</v>
      </c>
      <c r="C87" s="466"/>
      <c r="D87" s="466"/>
      <c r="E87" s="466"/>
      <c r="F87" s="466"/>
      <c r="G87" s="466"/>
      <c r="H87" s="466"/>
      <c r="I87" s="466"/>
      <c r="J87" s="466"/>
      <c r="K87" s="466"/>
      <c r="L87" s="466"/>
      <c r="M87" s="466"/>
      <c r="N87" s="466"/>
      <c r="O87" s="466"/>
      <c r="P87" s="466"/>
      <c r="Q87" s="466"/>
      <c r="R87" s="466"/>
      <c r="S87" s="466"/>
      <c r="T87" s="466"/>
      <c r="U87" s="466"/>
      <c r="V87" s="466"/>
      <c r="W87" s="466"/>
      <c r="X87" s="466"/>
      <c r="Y87" s="466"/>
      <c r="Z87" s="466"/>
      <c r="AA87" s="466"/>
      <c r="AB87" s="466"/>
      <c r="AC87" s="466"/>
    </row>
    <row r="88" spans="1:29" ht="6" customHeight="1">
      <c r="A88" s="466"/>
      <c r="B88" s="466"/>
      <c r="C88" s="466"/>
      <c r="D88" s="466"/>
      <c r="E88" s="466"/>
      <c r="F88" s="466"/>
      <c r="G88" s="466"/>
      <c r="H88" s="466"/>
      <c r="I88" s="466"/>
      <c r="J88" s="466"/>
      <c r="K88" s="466"/>
      <c r="L88" s="466"/>
      <c r="M88" s="466"/>
      <c r="N88" s="466"/>
      <c r="O88" s="466"/>
      <c r="P88" s="466"/>
      <c r="Q88" s="466"/>
      <c r="R88" s="466"/>
      <c r="S88" s="466"/>
      <c r="T88" s="466"/>
      <c r="U88" s="466"/>
      <c r="V88" s="466"/>
      <c r="W88" s="466"/>
      <c r="X88" s="466"/>
      <c r="Y88" s="466"/>
      <c r="Z88" s="466"/>
      <c r="AA88" s="466"/>
      <c r="AB88" s="466"/>
      <c r="AC88" s="466"/>
    </row>
  </sheetData>
  <mergeCells count="14">
    <mergeCell ref="B82:AB82"/>
    <mergeCell ref="B85:AB85"/>
    <mergeCell ref="U5:V5"/>
    <mergeCell ref="X5:Y5"/>
    <mergeCell ref="AA5:AB5"/>
    <mergeCell ref="B79:AB79"/>
    <mergeCell ref="B80:AB80"/>
    <mergeCell ref="B81:AB81"/>
    <mergeCell ref="C5:D5"/>
    <mergeCell ref="F5:G5"/>
    <mergeCell ref="I5:J5"/>
    <mergeCell ref="L5:M5"/>
    <mergeCell ref="O5:P5"/>
    <mergeCell ref="R5:S5"/>
  </mergeCells>
  <hyperlinks>
    <hyperlink ref="B87" r:id="rId1" xr:uid="{2F6971C7-8D37-4F7A-ADF9-B3462D263D75}"/>
  </hyperlinks>
  <pageMargins left="0.7" right="0.7" top="0.75" bottom="0.75" header="0.3" footer="0.3"/>
  <pageSetup paperSize="9" orientation="portrait"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5053B-4DDF-4F7E-A8FE-F2B3FDBCF191}">
  <sheetPr>
    <tabColor rgb="FFFFFF00"/>
  </sheetPr>
  <dimension ref="A1:P54"/>
  <sheetViews>
    <sheetView zoomScaleNormal="100" workbookViewId="0">
      <selection activeCell="Q22" sqref="Q22"/>
    </sheetView>
  </sheetViews>
  <sheetFormatPr defaultRowHeight="12.75"/>
  <cols>
    <col min="1" max="1" width="1.42578125" customWidth="1"/>
    <col min="2" max="2" width="22.28515625" customWidth="1"/>
    <col min="3" max="3" width="10.5703125" customWidth="1"/>
    <col min="4" max="4" width="11.28515625" hidden="1" customWidth="1"/>
    <col min="5" max="5" width="9.85546875" customWidth="1"/>
    <col min="6" max="6" width="1.42578125" customWidth="1"/>
    <col min="7" max="7" width="9.5703125" customWidth="1"/>
    <col min="8" max="8" width="8.7109375" customWidth="1"/>
    <col min="9" max="9" width="10.140625" customWidth="1"/>
    <col min="10" max="10" width="1.42578125" customWidth="1"/>
    <col min="11" max="11" width="10" customWidth="1"/>
    <col min="12" max="12" width="1.42578125" customWidth="1"/>
    <col min="16" max="16" width="12.5703125" bestFit="1" customWidth="1"/>
  </cols>
  <sheetData>
    <row r="1" spans="1:12" ht="6" customHeight="1">
      <c r="A1" s="115"/>
      <c r="B1" s="115"/>
      <c r="C1" s="115"/>
      <c r="D1" s="115"/>
      <c r="E1" s="115"/>
      <c r="F1" s="115"/>
      <c r="G1" s="115"/>
      <c r="H1" s="115"/>
      <c r="I1" s="115"/>
      <c r="J1" s="115"/>
      <c r="K1" s="115"/>
      <c r="L1" s="115"/>
    </row>
    <row r="2" spans="1:12" ht="19.5">
      <c r="A2" s="115"/>
      <c r="B2" s="311" t="s">
        <v>325</v>
      </c>
      <c r="C2" s="312"/>
      <c r="D2" s="312"/>
      <c r="E2" s="312"/>
      <c r="F2" s="312"/>
      <c r="G2" s="312"/>
      <c r="H2" s="312"/>
      <c r="I2" s="312"/>
      <c r="J2" s="312"/>
      <c r="K2" s="312"/>
      <c r="L2" s="312"/>
    </row>
    <row r="3" spans="1:12" ht="6" customHeight="1">
      <c r="A3" s="115"/>
      <c r="B3" s="311"/>
      <c r="C3" s="312"/>
      <c r="D3" s="312"/>
      <c r="E3" s="312"/>
      <c r="F3" s="312"/>
      <c r="G3" s="312"/>
      <c r="H3" s="312"/>
      <c r="I3" s="312"/>
      <c r="J3" s="312"/>
      <c r="K3" s="312"/>
      <c r="L3" s="312"/>
    </row>
    <row r="4" spans="1:12" ht="6" customHeight="1">
      <c r="A4" s="92"/>
      <c r="B4" s="294"/>
      <c r="C4" s="294"/>
      <c r="D4" s="294"/>
      <c r="E4" s="294"/>
      <c r="F4" s="294"/>
      <c r="G4" s="294"/>
      <c r="H4" s="294"/>
      <c r="I4" s="294"/>
      <c r="J4" s="294"/>
      <c r="K4" s="772" t="s">
        <v>315</v>
      </c>
      <c r="L4" s="313"/>
    </row>
    <row r="5" spans="1:12" ht="13.5" customHeight="1">
      <c r="A5" s="92"/>
      <c r="B5" s="294"/>
      <c r="C5" s="774" t="s">
        <v>251</v>
      </c>
      <c r="D5" s="774"/>
      <c r="E5" s="774"/>
      <c r="F5" s="294"/>
      <c r="G5" s="774" t="s">
        <v>310</v>
      </c>
      <c r="H5" s="774"/>
      <c r="I5" s="774"/>
      <c r="J5" s="294"/>
      <c r="K5" s="772"/>
      <c r="L5" s="313"/>
    </row>
    <row r="6" spans="1:12" ht="14.25">
      <c r="A6" s="92"/>
      <c r="B6" s="294"/>
      <c r="C6" s="294"/>
      <c r="D6" s="294"/>
      <c r="E6" s="294"/>
      <c r="F6" s="294"/>
      <c r="G6" s="294"/>
      <c r="H6" s="294"/>
      <c r="I6" s="294"/>
      <c r="J6" s="294"/>
      <c r="K6" s="772"/>
      <c r="L6" s="313"/>
    </row>
    <row r="7" spans="1:12" ht="22.5" customHeight="1">
      <c r="A7" s="92"/>
      <c r="B7" s="319" t="s">
        <v>183</v>
      </c>
      <c r="C7" s="307" t="s">
        <v>27</v>
      </c>
      <c r="D7" s="307"/>
      <c r="E7" s="308" t="s">
        <v>184</v>
      </c>
      <c r="F7" s="307"/>
      <c r="G7" s="307" t="s">
        <v>27</v>
      </c>
      <c r="H7" s="307"/>
      <c r="I7" s="308" t="s">
        <v>184</v>
      </c>
      <c r="J7" s="319"/>
      <c r="K7" s="773"/>
      <c r="L7" s="313"/>
    </row>
    <row r="8" spans="1:12" ht="6" customHeight="1">
      <c r="A8" s="92"/>
      <c r="B8" s="294"/>
      <c r="C8" s="294"/>
      <c r="D8" s="294"/>
      <c r="E8" s="320"/>
      <c r="F8" s="294"/>
      <c r="G8" s="294"/>
      <c r="H8" s="294"/>
      <c r="I8" s="320"/>
      <c r="J8" s="294"/>
      <c r="K8" s="321"/>
      <c r="L8" s="313"/>
    </row>
    <row r="9" spans="1:12" ht="14.25">
      <c r="A9" s="92"/>
      <c r="B9" s="294" t="s">
        <v>213</v>
      </c>
      <c r="C9" s="379">
        <v>423</v>
      </c>
      <c r="D9" s="379">
        <v>423</v>
      </c>
      <c r="E9" s="379">
        <v>99</v>
      </c>
      <c r="F9" s="294"/>
      <c r="G9" s="379">
        <v>722</v>
      </c>
      <c r="H9" s="294">
        <v>722</v>
      </c>
      <c r="I9" s="379">
        <v>164</v>
      </c>
      <c r="J9" s="294"/>
      <c r="K9" s="322">
        <v>0.70685579196217496</v>
      </c>
      <c r="L9" s="315"/>
    </row>
    <row r="10" spans="1:12" ht="14.25">
      <c r="A10" s="92"/>
      <c r="B10" s="294" t="s">
        <v>189</v>
      </c>
      <c r="C10" s="379">
        <v>518</v>
      </c>
      <c r="D10" s="379">
        <v>518</v>
      </c>
      <c r="E10" s="379">
        <v>131</v>
      </c>
      <c r="F10" s="294"/>
      <c r="G10" s="379">
        <v>666</v>
      </c>
      <c r="H10" s="294">
        <v>666</v>
      </c>
      <c r="I10" s="379">
        <v>136</v>
      </c>
      <c r="J10" s="294"/>
      <c r="K10" s="322">
        <v>0.28571428571428581</v>
      </c>
      <c r="L10" s="315"/>
    </row>
    <row r="11" spans="1:12" ht="14.25">
      <c r="A11" s="92"/>
      <c r="B11" s="294" t="s">
        <v>194</v>
      </c>
      <c r="C11" s="379">
        <v>471</v>
      </c>
      <c r="D11" s="379">
        <v>471</v>
      </c>
      <c r="E11" s="379">
        <v>114</v>
      </c>
      <c r="F11" s="294"/>
      <c r="G11" s="379">
        <v>610</v>
      </c>
      <c r="H11" s="294">
        <v>610</v>
      </c>
      <c r="I11" s="379">
        <v>149</v>
      </c>
      <c r="J11" s="294"/>
      <c r="K11" s="322">
        <v>0.29511677282377913</v>
      </c>
      <c r="L11" s="315"/>
    </row>
    <row r="12" spans="1:12" ht="14.25">
      <c r="A12" s="92"/>
      <c r="B12" s="294" t="s">
        <v>188</v>
      </c>
      <c r="C12" s="379">
        <v>454</v>
      </c>
      <c r="D12" s="379">
        <v>454</v>
      </c>
      <c r="E12" s="379">
        <v>167</v>
      </c>
      <c r="F12" s="294"/>
      <c r="G12" s="379">
        <v>599</v>
      </c>
      <c r="H12" s="294">
        <v>599</v>
      </c>
      <c r="I12" s="379">
        <v>175</v>
      </c>
      <c r="J12" s="294"/>
      <c r="K12" s="322">
        <v>0.3193832599118942</v>
      </c>
      <c r="L12" s="315"/>
    </row>
    <row r="13" spans="1:12" ht="14.25">
      <c r="A13" s="92"/>
      <c r="B13" s="294" t="s">
        <v>187</v>
      </c>
      <c r="C13" s="379">
        <v>464</v>
      </c>
      <c r="D13" s="379">
        <v>464</v>
      </c>
      <c r="E13" s="379">
        <v>183</v>
      </c>
      <c r="F13" s="294"/>
      <c r="G13" s="379">
        <v>537</v>
      </c>
      <c r="H13" s="294">
        <v>537</v>
      </c>
      <c r="I13" s="379">
        <v>171</v>
      </c>
      <c r="J13" s="294"/>
      <c r="K13" s="322">
        <v>0.15732758620689657</v>
      </c>
      <c r="L13" s="315"/>
    </row>
    <row r="14" spans="1:12" ht="14.25">
      <c r="A14" s="92"/>
      <c r="B14" s="294" t="s">
        <v>186</v>
      </c>
      <c r="C14" s="379">
        <v>551</v>
      </c>
      <c r="D14" s="379">
        <v>551</v>
      </c>
      <c r="E14" s="379">
        <v>145</v>
      </c>
      <c r="F14" s="294"/>
      <c r="G14" s="379">
        <v>534</v>
      </c>
      <c r="H14" s="294">
        <v>534</v>
      </c>
      <c r="I14" s="379">
        <v>156</v>
      </c>
      <c r="J14" s="294"/>
      <c r="K14" s="322">
        <v>-3.0852994555353952E-2</v>
      </c>
      <c r="L14" s="315"/>
    </row>
    <row r="15" spans="1:12" ht="14.25">
      <c r="A15" s="92"/>
      <c r="B15" s="294" t="s">
        <v>190</v>
      </c>
      <c r="C15" s="379">
        <v>469</v>
      </c>
      <c r="D15" s="379">
        <v>469</v>
      </c>
      <c r="E15" s="379">
        <v>132</v>
      </c>
      <c r="F15" s="294"/>
      <c r="G15" s="379">
        <v>522</v>
      </c>
      <c r="H15" s="294">
        <v>522</v>
      </c>
      <c r="I15" s="379">
        <v>189</v>
      </c>
      <c r="J15" s="294"/>
      <c r="K15" s="322">
        <v>0.11300639658848621</v>
      </c>
      <c r="L15" s="315"/>
    </row>
    <row r="16" spans="1:12" ht="14.25">
      <c r="A16" s="92"/>
      <c r="B16" s="294" t="s">
        <v>191</v>
      </c>
      <c r="C16" s="379">
        <v>496</v>
      </c>
      <c r="D16" s="379">
        <v>496</v>
      </c>
      <c r="E16" s="379">
        <v>128</v>
      </c>
      <c r="F16" s="294"/>
      <c r="G16" s="379">
        <v>498</v>
      </c>
      <c r="H16" s="294">
        <v>498</v>
      </c>
      <c r="I16" s="379">
        <v>135</v>
      </c>
      <c r="J16" s="294"/>
      <c r="K16" s="322">
        <v>4.0322580645162365E-3</v>
      </c>
      <c r="L16" s="315"/>
    </row>
    <row r="17" spans="1:12" ht="14.25">
      <c r="A17" s="92"/>
      <c r="B17" s="294" t="s">
        <v>185</v>
      </c>
      <c r="C17" s="379">
        <v>516</v>
      </c>
      <c r="D17" s="379">
        <v>516</v>
      </c>
      <c r="E17" s="379">
        <v>167</v>
      </c>
      <c r="F17" s="294"/>
      <c r="G17" s="379">
        <v>494</v>
      </c>
      <c r="H17" s="294">
        <v>494</v>
      </c>
      <c r="I17" s="379">
        <v>154</v>
      </c>
      <c r="J17" s="294"/>
      <c r="K17" s="322">
        <v>-4.2635658914728647E-2</v>
      </c>
      <c r="L17" s="315"/>
    </row>
    <row r="18" spans="1:12" ht="14.25">
      <c r="A18" s="92"/>
      <c r="B18" s="294" t="s">
        <v>196</v>
      </c>
      <c r="C18" s="379">
        <v>378</v>
      </c>
      <c r="D18" s="379">
        <v>378</v>
      </c>
      <c r="E18" s="379">
        <v>124</v>
      </c>
      <c r="F18" s="294"/>
      <c r="G18" s="379">
        <v>399</v>
      </c>
      <c r="H18" s="294">
        <v>399</v>
      </c>
      <c r="I18" s="379">
        <v>139</v>
      </c>
      <c r="J18" s="294"/>
      <c r="K18" s="322">
        <v>5.555555555555558E-2</v>
      </c>
      <c r="L18" s="315"/>
    </row>
    <row r="19" spans="1:12" ht="14.25">
      <c r="A19" s="92"/>
      <c r="B19" s="294" t="s">
        <v>201</v>
      </c>
      <c r="C19" s="379">
        <v>330</v>
      </c>
      <c r="D19" s="379">
        <v>330</v>
      </c>
      <c r="E19" s="379">
        <v>119</v>
      </c>
      <c r="F19" s="294"/>
      <c r="G19" s="379">
        <v>387</v>
      </c>
      <c r="H19" s="294">
        <v>387</v>
      </c>
      <c r="I19" s="379">
        <v>155</v>
      </c>
      <c r="J19" s="294"/>
      <c r="K19" s="322">
        <v>0.17272727272727262</v>
      </c>
      <c r="L19" s="315"/>
    </row>
    <row r="20" spans="1:12" ht="14.25">
      <c r="A20" s="92"/>
      <c r="B20" s="294" t="s">
        <v>192</v>
      </c>
      <c r="C20" s="379">
        <v>466</v>
      </c>
      <c r="D20" s="379">
        <v>466</v>
      </c>
      <c r="E20" s="379">
        <v>134</v>
      </c>
      <c r="F20" s="294"/>
      <c r="G20" s="379">
        <v>377</v>
      </c>
      <c r="H20" s="294">
        <v>377</v>
      </c>
      <c r="I20" s="379">
        <v>143</v>
      </c>
      <c r="J20" s="294"/>
      <c r="K20" s="322">
        <v>-0.19098712446351929</v>
      </c>
      <c r="L20" s="315"/>
    </row>
    <row r="21" spans="1:12" ht="14.25">
      <c r="A21" s="92"/>
      <c r="B21" s="294" t="s">
        <v>193</v>
      </c>
      <c r="C21" s="379">
        <v>416</v>
      </c>
      <c r="D21" s="379">
        <v>416</v>
      </c>
      <c r="E21" s="379">
        <v>150</v>
      </c>
      <c r="F21" s="294"/>
      <c r="G21" s="379">
        <v>365</v>
      </c>
      <c r="H21" s="294">
        <v>365</v>
      </c>
      <c r="I21" s="379">
        <v>116</v>
      </c>
      <c r="J21" s="294"/>
      <c r="K21" s="322">
        <v>-0.12259615384615385</v>
      </c>
      <c r="L21" s="315"/>
    </row>
    <row r="22" spans="1:12" ht="14.25">
      <c r="A22" s="92"/>
      <c r="B22" s="294" t="s">
        <v>199</v>
      </c>
      <c r="C22" s="379">
        <v>314</v>
      </c>
      <c r="D22" s="379">
        <v>314</v>
      </c>
      <c r="E22" s="379">
        <v>84</v>
      </c>
      <c r="F22" s="294"/>
      <c r="G22" s="379">
        <v>356</v>
      </c>
      <c r="H22" s="294">
        <v>356</v>
      </c>
      <c r="I22" s="379">
        <v>101</v>
      </c>
      <c r="J22" s="294"/>
      <c r="K22" s="322">
        <v>0.13375796178343946</v>
      </c>
      <c r="L22" s="315"/>
    </row>
    <row r="23" spans="1:12" ht="14.25">
      <c r="A23" s="92"/>
      <c r="B23" s="294" t="s">
        <v>195</v>
      </c>
      <c r="C23" s="379">
        <v>424</v>
      </c>
      <c r="D23" s="379">
        <v>424</v>
      </c>
      <c r="E23" s="379">
        <v>92</v>
      </c>
      <c r="F23" s="294"/>
      <c r="G23" s="379">
        <v>355</v>
      </c>
      <c r="H23" s="294">
        <v>355</v>
      </c>
      <c r="I23" s="379">
        <v>95</v>
      </c>
      <c r="J23" s="294"/>
      <c r="K23" s="322">
        <v>-0.16273584905660377</v>
      </c>
      <c r="L23" s="315"/>
    </row>
    <row r="24" spans="1:12" ht="14.25">
      <c r="A24" s="92"/>
      <c r="B24" s="294" t="s">
        <v>197</v>
      </c>
      <c r="C24" s="379">
        <v>342</v>
      </c>
      <c r="D24" s="379">
        <v>342</v>
      </c>
      <c r="E24" s="379">
        <v>104</v>
      </c>
      <c r="F24" s="294"/>
      <c r="G24" s="379">
        <v>354</v>
      </c>
      <c r="H24" s="294">
        <v>354</v>
      </c>
      <c r="I24" s="379">
        <v>103</v>
      </c>
      <c r="J24" s="294"/>
      <c r="K24" s="322">
        <v>3.5087719298245723E-2</v>
      </c>
      <c r="L24" s="315"/>
    </row>
    <row r="25" spans="1:12" ht="14.25">
      <c r="A25" s="92"/>
      <c r="B25" s="294" t="s">
        <v>273</v>
      </c>
      <c r="C25" s="379">
        <v>314</v>
      </c>
      <c r="D25" s="379">
        <v>314</v>
      </c>
      <c r="E25" s="379">
        <v>105</v>
      </c>
      <c r="F25" s="294"/>
      <c r="G25" s="379">
        <v>329</v>
      </c>
      <c r="H25" s="294">
        <v>329</v>
      </c>
      <c r="I25" s="379">
        <v>80</v>
      </c>
      <c r="J25" s="294"/>
      <c r="K25" s="322">
        <v>4.7770700636942776E-2</v>
      </c>
      <c r="L25" s="315"/>
    </row>
    <row r="26" spans="1:12" ht="14.25">
      <c r="A26" s="92"/>
      <c r="B26" s="294" t="s">
        <v>204</v>
      </c>
      <c r="C26" s="379">
        <v>344</v>
      </c>
      <c r="D26" s="379">
        <v>344</v>
      </c>
      <c r="E26" s="379">
        <v>99</v>
      </c>
      <c r="F26" s="294"/>
      <c r="G26" s="379">
        <v>321</v>
      </c>
      <c r="H26" s="294">
        <v>321</v>
      </c>
      <c r="I26" s="379">
        <v>95</v>
      </c>
      <c r="J26" s="294"/>
      <c r="K26" s="322">
        <v>-6.6860465116279078E-2</v>
      </c>
      <c r="L26" s="315"/>
    </row>
    <row r="27" spans="1:12" ht="14.25">
      <c r="A27" s="92"/>
      <c r="B27" s="294" t="s">
        <v>198</v>
      </c>
      <c r="C27" s="379">
        <v>234</v>
      </c>
      <c r="D27" s="379">
        <v>234</v>
      </c>
      <c r="E27" s="379">
        <v>68</v>
      </c>
      <c r="F27" s="294"/>
      <c r="G27" s="379">
        <v>318</v>
      </c>
      <c r="H27" s="294">
        <v>318</v>
      </c>
      <c r="I27" s="379">
        <v>89</v>
      </c>
      <c r="J27" s="294"/>
      <c r="K27" s="322">
        <v>0.35897435897435903</v>
      </c>
      <c r="L27" s="315"/>
    </row>
    <row r="28" spans="1:12" ht="14.25">
      <c r="A28" s="92"/>
      <c r="B28" s="294" t="s">
        <v>200</v>
      </c>
      <c r="C28" s="379">
        <v>299</v>
      </c>
      <c r="D28" s="379">
        <v>299</v>
      </c>
      <c r="E28" s="379">
        <v>85</v>
      </c>
      <c r="F28" s="294"/>
      <c r="G28" s="379">
        <v>290</v>
      </c>
      <c r="H28" s="294">
        <v>290</v>
      </c>
      <c r="I28" s="379">
        <v>83</v>
      </c>
      <c r="J28" s="294"/>
      <c r="K28" s="322">
        <v>-3.0100334448160515E-2</v>
      </c>
      <c r="L28" s="315"/>
    </row>
    <row r="29" spans="1:12" ht="14.25">
      <c r="A29" s="92"/>
      <c r="B29" s="294" t="s">
        <v>202</v>
      </c>
      <c r="C29" s="379">
        <v>278</v>
      </c>
      <c r="D29" s="379">
        <v>278</v>
      </c>
      <c r="E29" s="379">
        <v>84</v>
      </c>
      <c r="F29" s="294"/>
      <c r="G29" s="379">
        <v>257</v>
      </c>
      <c r="H29" s="294">
        <v>257</v>
      </c>
      <c r="I29" s="379">
        <v>68</v>
      </c>
      <c r="J29" s="294"/>
      <c r="K29" s="322">
        <v>-7.5539568345323715E-2</v>
      </c>
      <c r="L29" s="315"/>
    </row>
    <row r="30" spans="1:12" ht="14.25">
      <c r="A30" s="92"/>
      <c r="B30" s="294" t="s">
        <v>203</v>
      </c>
      <c r="C30" s="379">
        <v>217</v>
      </c>
      <c r="D30" s="379">
        <v>217</v>
      </c>
      <c r="E30" s="379">
        <v>72</v>
      </c>
      <c r="F30" s="294"/>
      <c r="G30" s="379">
        <v>235</v>
      </c>
      <c r="H30" s="294">
        <v>235</v>
      </c>
      <c r="I30" s="379">
        <v>91</v>
      </c>
      <c r="J30" s="294"/>
      <c r="K30" s="322">
        <v>8.2949308755760454E-2</v>
      </c>
      <c r="L30" s="315"/>
    </row>
    <row r="31" spans="1:12" ht="14.25">
      <c r="A31" s="92"/>
      <c r="B31" s="294" t="s">
        <v>275</v>
      </c>
      <c r="C31" s="379">
        <v>216</v>
      </c>
      <c r="D31" s="379">
        <v>216</v>
      </c>
      <c r="E31" s="379">
        <v>57</v>
      </c>
      <c r="F31" s="294"/>
      <c r="G31" s="379">
        <v>210</v>
      </c>
      <c r="H31" s="294">
        <v>210</v>
      </c>
      <c r="I31" s="379">
        <v>56</v>
      </c>
      <c r="J31" s="294"/>
      <c r="K31" s="322">
        <v>-2.777777777777779E-2</v>
      </c>
      <c r="L31" s="315"/>
    </row>
    <row r="32" spans="1:12" ht="14.25">
      <c r="A32" s="92"/>
      <c r="B32" s="294" t="s">
        <v>274</v>
      </c>
      <c r="C32" s="379">
        <v>240</v>
      </c>
      <c r="D32" s="379">
        <v>240</v>
      </c>
      <c r="E32" s="379">
        <v>76</v>
      </c>
      <c r="F32" s="294"/>
      <c r="G32" s="379">
        <v>209</v>
      </c>
      <c r="H32" s="294">
        <v>209</v>
      </c>
      <c r="I32" s="379">
        <v>57</v>
      </c>
      <c r="J32" s="294"/>
      <c r="K32" s="322">
        <v>-0.12916666666666665</v>
      </c>
      <c r="L32" s="315"/>
    </row>
    <row r="33" spans="1:16" ht="14.25">
      <c r="A33" s="92"/>
      <c r="B33" s="294" t="s">
        <v>209</v>
      </c>
      <c r="C33" s="379">
        <v>190</v>
      </c>
      <c r="D33" s="379">
        <v>190</v>
      </c>
      <c r="E33" s="379">
        <v>70</v>
      </c>
      <c r="F33" s="294"/>
      <c r="G33" s="379">
        <v>206</v>
      </c>
      <c r="H33" s="294">
        <v>206</v>
      </c>
      <c r="I33" s="379">
        <v>35</v>
      </c>
      <c r="J33" s="294"/>
      <c r="K33" s="322">
        <v>8.4210526315789513E-2</v>
      </c>
      <c r="L33" s="315"/>
    </row>
    <row r="34" spans="1:16" ht="14.25">
      <c r="A34" s="92"/>
      <c r="B34" s="294" t="s">
        <v>205</v>
      </c>
      <c r="C34" s="379">
        <v>203</v>
      </c>
      <c r="D34" s="379">
        <v>203</v>
      </c>
      <c r="E34" s="379">
        <v>61</v>
      </c>
      <c r="F34" s="294"/>
      <c r="G34" s="379">
        <v>197</v>
      </c>
      <c r="H34" s="294">
        <v>197</v>
      </c>
      <c r="I34" s="379">
        <v>60</v>
      </c>
      <c r="J34" s="294"/>
      <c r="K34" s="322">
        <v>-2.9556650246305383E-2</v>
      </c>
      <c r="L34" s="315"/>
    </row>
    <row r="35" spans="1:16" ht="14.25">
      <c r="A35" s="92"/>
      <c r="B35" s="294" t="s">
        <v>210</v>
      </c>
      <c r="C35" s="379">
        <v>129</v>
      </c>
      <c r="D35" s="379">
        <v>129</v>
      </c>
      <c r="E35" s="379">
        <v>54</v>
      </c>
      <c r="F35" s="294"/>
      <c r="G35" s="379">
        <v>177</v>
      </c>
      <c r="H35" s="294">
        <v>177</v>
      </c>
      <c r="I35" s="379">
        <v>57</v>
      </c>
      <c r="J35" s="294"/>
      <c r="K35" s="322">
        <v>0.37209302325581395</v>
      </c>
      <c r="L35" s="315"/>
    </row>
    <row r="36" spans="1:16" ht="14.25">
      <c r="A36" s="92"/>
      <c r="B36" s="294" t="s">
        <v>208</v>
      </c>
      <c r="C36" s="379">
        <v>155</v>
      </c>
      <c r="D36" s="379">
        <v>155</v>
      </c>
      <c r="E36" s="379">
        <v>55</v>
      </c>
      <c r="F36" s="294"/>
      <c r="G36" s="379">
        <v>176</v>
      </c>
      <c r="H36" s="294">
        <v>176</v>
      </c>
      <c r="I36" s="379">
        <v>54</v>
      </c>
      <c r="J36" s="294"/>
      <c r="K36" s="322">
        <v>0.13548387096774195</v>
      </c>
      <c r="L36" s="315"/>
    </row>
    <row r="37" spans="1:16" ht="14.25">
      <c r="A37" s="92"/>
      <c r="B37" s="294" t="s">
        <v>206</v>
      </c>
      <c r="C37" s="379">
        <v>157</v>
      </c>
      <c r="D37" s="379">
        <v>157</v>
      </c>
      <c r="E37" s="379">
        <v>46</v>
      </c>
      <c r="F37" s="294"/>
      <c r="G37" s="379">
        <v>175</v>
      </c>
      <c r="H37" s="294">
        <v>175</v>
      </c>
      <c r="I37" s="379">
        <v>57</v>
      </c>
      <c r="J37" s="294"/>
      <c r="K37" s="322">
        <v>0.11464968152866239</v>
      </c>
      <c r="L37" s="315"/>
    </row>
    <row r="38" spans="1:16" ht="14.25">
      <c r="A38" s="92"/>
      <c r="B38" s="294" t="s">
        <v>207</v>
      </c>
      <c r="C38" s="379">
        <v>193</v>
      </c>
      <c r="D38" s="379">
        <v>193</v>
      </c>
      <c r="E38" s="379">
        <v>42</v>
      </c>
      <c r="F38" s="294"/>
      <c r="G38" s="379">
        <v>171</v>
      </c>
      <c r="H38" s="294">
        <v>171</v>
      </c>
      <c r="I38" s="379">
        <v>63</v>
      </c>
      <c r="J38" s="294"/>
      <c r="K38" s="322">
        <v>-0.11398963730569944</v>
      </c>
      <c r="L38" s="315"/>
      <c r="P38" s="330"/>
    </row>
    <row r="39" spans="1:16" ht="14.25">
      <c r="A39" s="92"/>
      <c r="B39" s="294" t="s">
        <v>212</v>
      </c>
      <c r="C39" s="379">
        <v>74</v>
      </c>
      <c r="D39" s="379">
        <v>74</v>
      </c>
      <c r="E39" s="379">
        <v>23</v>
      </c>
      <c r="F39" s="294"/>
      <c r="G39" s="379">
        <v>100</v>
      </c>
      <c r="H39" s="294">
        <v>100</v>
      </c>
      <c r="I39" s="379">
        <v>42</v>
      </c>
      <c r="J39" s="294"/>
      <c r="K39" s="322">
        <v>0.35135135135135132</v>
      </c>
      <c r="L39" s="315"/>
    </row>
    <row r="40" spans="1:16" ht="14.25">
      <c r="A40" s="92"/>
      <c r="B40" s="294" t="s">
        <v>211</v>
      </c>
      <c r="C40" s="379">
        <v>88</v>
      </c>
      <c r="D40" s="379">
        <v>88</v>
      </c>
      <c r="E40" s="379">
        <v>30</v>
      </c>
      <c r="F40" s="294"/>
      <c r="G40" s="379">
        <v>90</v>
      </c>
      <c r="H40" s="294">
        <v>90</v>
      </c>
      <c r="I40" s="379">
        <v>22</v>
      </c>
      <c r="J40" s="294"/>
      <c r="K40" s="322">
        <v>2.2727272727272707E-2</v>
      </c>
      <c r="L40" s="315"/>
    </row>
    <row r="41" spans="1:16" ht="6" customHeight="1">
      <c r="A41" s="92"/>
      <c r="B41" s="294"/>
      <c r="C41" s="294"/>
      <c r="D41" s="294"/>
      <c r="E41" s="294"/>
      <c r="F41" s="294"/>
      <c r="G41" s="294"/>
      <c r="H41" s="294"/>
      <c r="I41" s="294"/>
      <c r="J41" s="294"/>
      <c r="K41" s="322"/>
      <c r="L41" s="315"/>
    </row>
    <row r="42" spans="1:16" ht="14.25">
      <c r="A42" s="92"/>
      <c r="B42" s="316" t="s">
        <v>27</v>
      </c>
      <c r="C42" s="317">
        <v>10363</v>
      </c>
      <c r="D42" s="316"/>
      <c r="E42" s="317">
        <v>3100</v>
      </c>
      <c r="F42" s="316"/>
      <c r="G42" s="317">
        <v>11236</v>
      </c>
      <c r="H42" s="316"/>
      <c r="I42" s="317">
        <v>3290</v>
      </c>
      <c r="J42" s="316"/>
      <c r="K42" s="318">
        <v>8.4242014860561598E-2</v>
      </c>
      <c r="L42" s="315"/>
    </row>
    <row r="43" spans="1:16" ht="6" customHeight="1">
      <c r="A43" s="92"/>
      <c r="B43" s="314"/>
      <c r="C43" s="314"/>
      <c r="D43" s="314"/>
      <c r="E43" s="314"/>
      <c r="F43" s="314"/>
      <c r="G43" s="314"/>
      <c r="H43" s="314"/>
      <c r="I43" s="314"/>
      <c r="J43" s="314"/>
      <c r="K43" s="314"/>
      <c r="L43" s="92"/>
    </row>
    <row r="44" spans="1:16" ht="6" customHeight="1">
      <c r="A44" s="92"/>
      <c r="B44" s="92"/>
      <c r="C44" s="92"/>
      <c r="D44" s="92"/>
      <c r="E44" s="92"/>
      <c r="F44" s="92"/>
      <c r="G44" s="92"/>
      <c r="H44" s="92"/>
      <c r="I44" s="92"/>
      <c r="J44" s="92"/>
      <c r="K44" s="92"/>
      <c r="L44" s="92"/>
    </row>
    <row r="45" spans="1:16" ht="14.25">
      <c r="A45" s="92"/>
      <c r="B45" s="294" t="s">
        <v>219</v>
      </c>
      <c r="C45" s="323"/>
      <c r="D45" s="323"/>
      <c r="E45" s="323"/>
      <c r="F45" s="323"/>
      <c r="G45" s="323"/>
      <c r="H45" s="323"/>
      <c r="I45" s="323"/>
      <c r="J45" s="92"/>
      <c r="K45" s="92"/>
      <c r="L45" s="92"/>
    </row>
    <row r="46" spans="1:16" ht="13.5" customHeight="1">
      <c r="A46" s="92"/>
      <c r="B46" s="294" t="s">
        <v>276</v>
      </c>
      <c r="C46" s="294"/>
      <c r="D46" s="294"/>
      <c r="E46" s="294"/>
      <c r="F46" s="294"/>
      <c r="G46" s="294"/>
      <c r="H46" s="294"/>
      <c r="I46" s="294"/>
      <c r="J46" s="92"/>
      <c r="K46" s="92"/>
      <c r="L46" s="92"/>
    </row>
    <row r="47" spans="1:16" ht="6" customHeight="1">
      <c r="A47" s="92"/>
      <c r="B47" s="294"/>
      <c r="C47" s="294"/>
      <c r="D47" s="294"/>
      <c r="E47" s="294"/>
      <c r="F47" s="294"/>
      <c r="G47" s="294"/>
      <c r="H47" s="294"/>
      <c r="I47" s="294"/>
      <c r="J47" s="92"/>
      <c r="K47" s="92"/>
      <c r="L47" s="92"/>
    </row>
    <row r="48" spans="1:16" ht="14.25">
      <c r="A48" s="92"/>
      <c r="B48" s="294" t="s">
        <v>248</v>
      </c>
      <c r="C48" s="294"/>
      <c r="D48" s="294"/>
      <c r="E48" s="294"/>
      <c r="F48" s="294"/>
      <c r="G48" s="294"/>
      <c r="H48" s="294"/>
      <c r="I48" s="294"/>
      <c r="J48" s="92"/>
      <c r="K48" s="92"/>
      <c r="L48" s="92"/>
    </row>
    <row r="49" spans="1:12" ht="13.5" customHeight="1">
      <c r="A49" s="92"/>
      <c r="B49" s="394" t="s">
        <v>277</v>
      </c>
      <c r="C49" s="295"/>
      <c r="D49" s="295"/>
      <c r="E49" s="295"/>
      <c r="F49" s="295"/>
      <c r="G49" s="295"/>
      <c r="H49" s="295"/>
      <c r="I49" s="294"/>
      <c r="J49" s="92"/>
      <c r="K49" s="92"/>
      <c r="L49" s="92"/>
    </row>
    <row r="50" spans="1:12" ht="6" customHeight="1">
      <c r="A50" s="92"/>
      <c r="B50" s="420"/>
      <c r="C50" s="92"/>
      <c r="D50" s="92"/>
      <c r="E50" s="92"/>
      <c r="F50" s="92"/>
      <c r="G50" s="92"/>
      <c r="H50" s="92"/>
      <c r="I50" s="92"/>
      <c r="J50" s="92"/>
      <c r="K50" s="92"/>
      <c r="L50" s="92"/>
    </row>
    <row r="51" spans="1:12">
      <c r="B51" s="421"/>
    </row>
    <row r="52" spans="1:12">
      <c r="B52" s="421"/>
    </row>
    <row r="53" spans="1:12">
      <c r="B53" s="421"/>
    </row>
    <row r="54" spans="1:12">
      <c r="B54" s="421"/>
    </row>
  </sheetData>
  <mergeCells count="3">
    <mergeCell ref="K4:K7"/>
    <mergeCell ref="C5:E5"/>
    <mergeCell ref="G5:I5"/>
  </mergeCells>
  <conditionalFormatting sqref="H9:H40">
    <cfRule type="dataBar" priority="1">
      <dataBar showValue="0">
        <cfvo type="min"/>
        <cfvo type="max"/>
        <color theme="4"/>
      </dataBar>
      <extLst>
        <ext xmlns:x14="http://schemas.microsoft.com/office/spreadsheetml/2009/9/main" uri="{B025F937-C7B1-47D3-B67F-A62EFF666E3E}">
          <x14:id>{403FBB8E-D720-489D-A37B-31FBA59B5271}</x14:id>
        </ext>
      </extLst>
    </cfRule>
  </conditionalFormatting>
  <conditionalFormatting sqref="D9:D40">
    <cfRule type="dataBar" priority="2">
      <dataBar showValue="0">
        <cfvo type="min"/>
        <cfvo type="max"/>
        <color theme="4"/>
      </dataBar>
      <extLst>
        <ext xmlns:x14="http://schemas.microsoft.com/office/spreadsheetml/2009/9/main" uri="{B025F937-C7B1-47D3-B67F-A62EFF666E3E}">
          <x14:id>{A3A51BBB-8687-4603-AB46-6043400FF47D}</x14:id>
        </ext>
      </extLst>
    </cfRule>
  </conditionalFormatting>
  <hyperlinks>
    <hyperlink ref="B49" r:id="rId1" xr:uid="{6B3C3FA0-49DB-4108-AED9-7A004132778A}"/>
  </hyperlinks>
  <pageMargins left="0.7" right="0.7" top="0.75" bottom="0.75" header="0.3" footer="0.3"/>
  <pageSetup paperSize="9" orientation="portrait" verticalDpi="0" r:id="rId2"/>
  <extLst>
    <ext xmlns:x14="http://schemas.microsoft.com/office/spreadsheetml/2009/9/main" uri="{78C0D931-6437-407d-A8EE-F0AAD7539E65}">
      <x14:conditionalFormattings>
        <x14:conditionalFormatting xmlns:xm="http://schemas.microsoft.com/office/excel/2006/main">
          <x14:cfRule type="dataBar" id="{403FBB8E-D720-489D-A37B-31FBA59B5271}">
            <x14:dataBar minLength="0" maxLength="100" gradient="0">
              <x14:cfvo type="autoMin"/>
              <x14:cfvo type="autoMax"/>
              <x14:negativeFillColor rgb="FFFF0000"/>
              <x14:axisColor rgb="FF000000"/>
            </x14:dataBar>
          </x14:cfRule>
          <xm:sqref>H9:H40</xm:sqref>
        </x14:conditionalFormatting>
        <x14:conditionalFormatting xmlns:xm="http://schemas.microsoft.com/office/excel/2006/main">
          <x14:cfRule type="dataBar" id="{A3A51BBB-8687-4603-AB46-6043400FF47D}">
            <x14:dataBar minLength="0" maxLength="100" gradient="0">
              <x14:cfvo type="autoMin"/>
              <x14:cfvo type="autoMax"/>
              <x14:negativeFillColor rgb="FFFF0000"/>
              <x14:axisColor rgb="FF000000"/>
            </x14:dataBar>
          </x14:cfRule>
          <xm:sqref>D9:D40</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N39"/>
  <sheetViews>
    <sheetView showGridLines="0" zoomScale="85" zoomScaleNormal="85" workbookViewId="0">
      <pane xSplit="3" ySplit="7" topLeftCell="D8" activePane="bottomRight" state="frozen"/>
      <selection pane="topRight" activeCell="D1" sqref="D1"/>
      <selection pane="bottomLeft" activeCell="A8" sqref="A8"/>
      <selection pane="bottomRight"/>
    </sheetView>
  </sheetViews>
  <sheetFormatPr defaultColWidth="9.140625" defaultRowHeight="15"/>
  <cols>
    <col min="1" max="1" width="1.42578125" style="19" customWidth="1"/>
    <col min="2" max="2" width="7.7109375" style="19" customWidth="1"/>
    <col min="3" max="3" width="2.5703125" style="19" customWidth="1"/>
    <col min="4" max="5" width="11.42578125" style="19" customWidth="1"/>
    <col min="6" max="6" width="13.140625" style="19" customWidth="1"/>
    <col min="7" max="7" width="1.7109375" style="19" customWidth="1"/>
    <col min="8" max="8" width="10.5703125" style="19" bestFit="1" customWidth="1"/>
    <col min="9" max="9" width="10.85546875" style="19" customWidth="1"/>
    <col min="10" max="10" width="9.5703125" style="19" bestFit="1" customWidth="1"/>
    <col min="11" max="11" width="10.5703125" style="19" bestFit="1" customWidth="1"/>
    <col min="12" max="12" width="1.7109375" style="19" customWidth="1"/>
    <col min="13" max="13" width="10.5703125" style="19" bestFit="1" customWidth="1"/>
    <col min="14" max="14" width="1.42578125" style="19" customWidth="1"/>
    <col min="15" max="16384" width="9.140625" style="19"/>
  </cols>
  <sheetData>
    <row r="1" spans="1:14" ht="6" customHeight="1">
      <c r="A1" s="107"/>
      <c r="B1" s="108"/>
      <c r="C1" s="109"/>
      <c r="D1" s="107"/>
      <c r="E1" s="107"/>
      <c r="F1" s="107"/>
      <c r="G1" s="107"/>
      <c r="H1" s="107"/>
      <c r="I1" s="107"/>
      <c r="J1" s="107"/>
      <c r="K1" s="107"/>
      <c r="L1" s="107"/>
      <c r="M1" s="107"/>
      <c r="N1" s="107"/>
    </row>
    <row r="2" spans="1:14" ht="19.5" customHeight="1">
      <c r="A2" s="107"/>
      <c r="B2" s="62" t="s">
        <v>326</v>
      </c>
      <c r="C2" s="20"/>
      <c r="D2" s="18"/>
      <c r="E2" s="18"/>
      <c r="F2" s="18"/>
      <c r="G2" s="18"/>
      <c r="H2" s="18"/>
      <c r="I2" s="18"/>
      <c r="J2" s="18"/>
      <c r="K2" s="18"/>
      <c r="L2" s="18"/>
      <c r="M2" s="18"/>
      <c r="N2" s="107"/>
    </row>
    <row r="3" spans="1:14" ht="17.25" customHeight="1">
      <c r="A3" s="107"/>
      <c r="B3" s="114" t="s">
        <v>182</v>
      </c>
      <c r="C3" s="20"/>
      <c r="D3" s="18"/>
      <c r="E3" s="18"/>
      <c r="F3" s="18"/>
      <c r="G3" s="18"/>
      <c r="H3" s="18"/>
      <c r="I3" s="18"/>
      <c r="J3" s="18"/>
      <c r="K3" s="18"/>
      <c r="L3" s="18"/>
      <c r="M3" s="18"/>
      <c r="N3" s="107"/>
    </row>
    <row r="4" spans="1:14" ht="6" customHeight="1">
      <c r="A4" s="107"/>
      <c r="B4" s="114"/>
      <c r="C4" s="20"/>
      <c r="D4" s="18"/>
      <c r="E4" s="18"/>
      <c r="F4" s="18"/>
      <c r="G4" s="18"/>
      <c r="H4" s="18"/>
      <c r="I4" s="18"/>
      <c r="J4" s="18"/>
      <c r="K4" s="18"/>
      <c r="L4" s="18"/>
      <c r="M4" s="18"/>
      <c r="N4" s="107"/>
    </row>
    <row r="5" spans="1:14" ht="6" customHeight="1">
      <c r="A5" s="70"/>
      <c r="B5" s="439"/>
      <c r="C5" s="111"/>
      <c r="D5" s="112"/>
      <c r="E5" s="112"/>
      <c r="F5" s="112"/>
      <c r="G5" s="112"/>
      <c r="H5" s="112"/>
      <c r="I5" s="112"/>
      <c r="J5" s="112"/>
      <c r="K5" s="112"/>
      <c r="L5" s="112"/>
      <c r="M5" s="112"/>
      <c r="N5" s="70"/>
    </row>
    <row r="6" spans="1:14" ht="18" customHeight="1">
      <c r="A6" s="70"/>
      <c r="B6" s="110"/>
      <c r="C6" s="111"/>
      <c r="D6" s="775" t="s">
        <v>216</v>
      </c>
      <c r="E6" s="775"/>
      <c r="F6" s="775"/>
      <c r="G6" s="112"/>
      <c r="H6" s="775" t="s">
        <v>215</v>
      </c>
      <c r="I6" s="775"/>
      <c r="J6" s="775"/>
      <c r="K6" s="775"/>
      <c r="L6" s="112"/>
      <c r="M6" s="112"/>
      <c r="N6" s="70"/>
    </row>
    <row r="7" spans="1:14" ht="30" customHeight="1">
      <c r="A7" s="70"/>
      <c r="B7" s="113"/>
      <c r="C7" s="113"/>
      <c r="D7" s="59" t="s">
        <v>1</v>
      </c>
      <c r="E7" s="59" t="s">
        <v>3</v>
      </c>
      <c r="F7" s="59" t="s">
        <v>4</v>
      </c>
      <c r="G7" s="59"/>
      <c r="H7" s="59" t="s">
        <v>2</v>
      </c>
      <c r="I7" s="59" t="s">
        <v>5</v>
      </c>
      <c r="J7" s="59" t="s">
        <v>6</v>
      </c>
      <c r="K7" s="59" t="s">
        <v>7</v>
      </c>
      <c r="L7" s="113"/>
      <c r="M7" s="60" t="s">
        <v>0</v>
      </c>
      <c r="N7" s="70"/>
    </row>
    <row r="8" spans="1:14" ht="15.6" customHeight="1">
      <c r="A8" s="70"/>
      <c r="B8" s="51">
        <v>1995</v>
      </c>
      <c r="C8" s="51"/>
      <c r="D8" s="93">
        <v>7.0000000000000007E-2</v>
      </c>
      <c r="E8" s="93">
        <v>0.04</v>
      </c>
      <c r="F8" s="93">
        <v>7.0000000000000007E-2</v>
      </c>
      <c r="G8" s="93"/>
      <c r="H8" s="93">
        <v>0.25</v>
      </c>
      <c r="I8" s="93">
        <v>9.2152467082709993E-2</v>
      </c>
      <c r="J8" s="93">
        <v>0.28724418784470002</v>
      </c>
      <c r="K8" s="93">
        <v>5.4766189126059996E-2</v>
      </c>
      <c r="L8" s="93"/>
      <c r="M8" s="94">
        <v>0.08</v>
      </c>
      <c r="N8" s="70"/>
    </row>
    <row r="9" spans="1:14" ht="15.6" customHeight="1">
      <c r="A9" s="70"/>
      <c r="B9" s="51">
        <v>1997</v>
      </c>
      <c r="C9" s="51"/>
      <c r="D9" s="93">
        <v>0.04</v>
      </c>
      <c r="E9" s="93">
        <v>0.04</v>
      </c>
      <c r="F9" s="93">
        <v>0.03</v>
      </c>
      <c r="G9" s="93"/>
      <c r="H9" s="93">
        <v>0.14000000000000001</v>
      </c>
      <c r="I9" s="93">
        <v>4.5437532930800002E-2</v>
      </c>
      <c r="J9" s="93">
        <v>0.16600368632279999</v>
      </c>
      <c r="K9" s="93">
        <v>3.1247671173130001E-2</v>
      </c>
      <c r="L9" s="93"/>
      <c r="M9" s="94">
        <v>0.05</v>
      </c>
      <c r="N9" s="70"/>
    </row>
    <row r="10" spans="1:14" ht="15.6" customHeight="1">
      <c r="A10" s="70"/>
      <c r="B10" s="51">
        <v>1999</v>
      </c>
      <c r="C10" s="51"/>
      <c r="D10" s="93">
        <v>0.04</v>
      </c>
      <c r="E10" s="93">
        <v>0.03</v>
      </c>
      <c r="F10" s="93">
        <v>0.04</v>
      </c>
      <c r="G10" s="93"/>
      <c r="H10" s="93">
        <v>0.15</v>
      </c>
      <c r="I10" s="93">
        <v>9.3965303658879992E-2</v>
      </c>
      <c r="J10" s="93">
        <v>0.1762398385327</v>
      </c>
      <c r="K10" s="93">
        <v>2.297020738898E-2</v>
      </c>
      <c r="L10" s="93"/>
      <c r="M10" s="94">
        <v>0.05</v>
      </c>
      <c r="N10" s="70"/>
    </row>
    <row r="11" spans="1:14" ht="15.6" customHeight="1">
      <c r="A11" s="70"/>
      <c r="B11" s="51" t="s">
        <v>9</v>
      </c>
      <c r="C11" s="51"/>
      <c r="D11" s="93">
        <v>7.0000000000000007E-2</v>
      </c>
      <c r="E11" s="93">
        <v>0.05</v>
      </c>
      <c r="F11" s="93">
        <v>0.05</v>
      </c>
      <c r="G11" s="93"/>
      <c r="H11" s="93">
        <v>0.15</v>
      </c>
      <c r="I11" s="93">
        <v>9.8110062534210007E-2</v>
      </c>
      <c r="J11" s="93">
        <v>0.17850966264160001</v>
      </c>
      <c r="K11" s="93">
        <v>3.6526396759820001E-2</v>
      </c>
      <c r="L11" s="93"/>
      <c r="M11" s="94">
        <v>7.0000000000000007E-2</v>
      </c>
      <c r="N11" s="70"/>
    </row>
    <row r="12" spans="1:14" ht="15.6" customHeight="1">
      <c r="A12" s="70"/>
      <c r="B12" s="51" t="s">
        <v>10</v>
      </c>
      <c r="C12" s="51"/>
      <c r="D12" s="93">
        <v>0.05</v>
      </c>
      <c r="E12" s="93">
        <v>7.0000000000000007E-2</v>
      </c>
      <c r="F12" s="93">
        <v>0.08</v>
      </c>
      <c r="G12" s="93"/>
      <c r="H12" s="93">
        <v>0.15</v>
      </c>
      <c r="I12" s="93">
        <v>5.7279100286720001E-2</v>
      </c>
      <c r="J12" s="93">
        <v>0.19209014938009999</v>
      </c>
      <c r="K12" s="93">
        <v>7.5110697061879991E-2</v>
      </c>
      <c r="L12" s="93"/>
      <c r="M12" s="94">
        <v>0.08</v>
      </c>
      <c r="N12" s="70"/>
    </row>
    <row r="13" spans="1:14" ht="15.6" customHeight="1">
      <c r="A13" s="70"/>
      <c r="B13" s="51" t="s">
        <v>11</v>
      </c>
      <c r="C13" s="51"/>
      <c r="D13" s="93">
        <v>1.8992565847349999E-2</v>
      </c>
      <c r="E13" s="93">
        <v>3.070457394122E-2</v>
      </c>
      <c r="F13" s="93">
        <v>6.5889841818960002E-2</v>
      </c>
      <c r="G13" s="93"/>
      <c r="H13" s="93">
        <v>8.4037912972439996E-2</v>
      </c>
      <c r="I13" s="93">
        <v>4.4955670428529999E-2</v>
      </c>
      <c r="J13" s="93">
        <v>0.1049928191916</v>
      </c>
      <c r="K13" s="93">
        <v>4.2077919792299995E-2</v>
      </c>
      <c r="L13" s="93"/>
      <c r="M13" s="94">
        <v>4.8384875019470003E-2</v>
      </c>
      <c r="N13" s="70"/>
    </row>
    <row r="14" spans="1:14" ht="15.6" customHeight="1">
      <c r="A14" s="70"/>
      <c r="B14" s="51" t="s">
        <v>13</v>
      </c>
      <c r="C14" s="51"/>
      <c r="D14" s="93">
        <v>7.0000000000000007E-2</v>
      </c>
      <c r="E14" s="93">
        <v>0.04</v>
      </c>
      <c r="F14" s="93">
        <v>7.0000000000000007E-2</v>
      </c>
      <c r="G14" s="93"/>
      <c r="H14" s="93">
        <v>7.0000000000000007E-2</v>
      </c>
      <c r="I14" s="93">
        <v>0.05</v>
      </c>
      <c r="J14" s="93">
        <v>0.1</v>
      </c>
      <c r="K14" s="93">
        <v>0.06</v>
      </c>
      <c r="L14" s="93"/>
      <c r="M14" s="94">
        <v>5.9353374061506765E-2</v>
      </c>
      <c r="N14" s="70"/>
    </row>
    <row r="15" spans="1:14" ht="15.6" customHeight="1">
      <c r="A15" s="70"/>
      <c r="B15" s="51" t="s">
        <v>15</v>
      </c>
      <c r="C15" s="51"/>
      <c r="D15" s="93">
        <v>6.3592342231556201E-2</v>
      </c>
      <c r="E15" s="93">
        <v>6.1824877342070005E-2</v>
      </c>
      <c r="F15" s="93">
        <v>5.6547726006586266E-2</v>
      </c>
      <c r="G15" s="93"/>
      <c r="H15" s="93">
        <v>0.10720384301581762</v>
      </c>
      <c r="I15" s="93">
        <v>5.9313898500362942E-2</v>
      </c>
      <c r="J15" s="93">
        <v>0.13093914413695687</v>
      </c>
      <c r="K15" s="93">
        <v>6.0208552595869838E-2</v>
      </c>
      <c r="L15" s="93"/>
      <c r="M15" s="94">
        <v>6.695596612089344E-2</v>
      </c>
      <c r="N15" s="70"/>
    </row>
    <row r="16" spans="1:14" ht="15.6" customHeight="1">
      <c r="A16" s="70"/>
      <c r="B16" s="51" t="s">
        <v>278</v>
      </c>
      <c r="C16" s="95"/>
      <c r="D16" s="93">
        <v>4.5869720296348789E-2</v>
      </c>
      <c r="E16" s="93">
        <v>4.7037887323790918E-2</v>
      </c>
      <c r="F16" s="93">
        <v>6.925271758656866E-2</v>
      </c>
      <c r="G16" s="93"/>
      <c r="H16" s="93">
        <v>0.16458352556582259</v>
      </c>
      <c r="I16" s="93">
        <v>6.6236259410272821E-2</v>
      </c>
      <c r="J16" s="93">
        <v>0.20241291209503801</v>
      </c>
      <c r="K16" s="93">
        <v>8.9205021361411993E-2</v>
      </c>
      <c r="L16" s="93"/>
      <c r="M16" s="94">
        <v>7.3196781620107745E-2</v>
      </c>
      <c r="N16" s="70"/>
    </row>
    <row r="17" spans="1:14" ht="15.6" customHeight="1">
      <c r="A17" s="70"/>
      <c r="B17" s="51" t="s">
        <v>75</v>
      </c>
      <c r="C17" s="51"/>
      <c r="D17" s="93">
        <v>6.2785025808930001E-2</v>
      </c>
      <c r="E17" s="93">
        <v>3.5777582577479997E-2</v>
      </c>
      <c r="F17" s="93">
        <v>5.736291757215E-2</v>
      </c>
      <c r="G17" s="93"/>
      <c r="H17" s="93">
        <v>0.120187013493</v>
      </c>
      <c r="I17" s="93">
        <v>8.1363672537390005E-2</v>
      </c>
      <c r="J17" s="93">
        <v>0.15208973160639999</v>
      </c>
      <c r="K17" s="93">
        <v>6.5475281582559997E-2</v>
      </c>
      <c r="L17" s="93"/>
      <c r="M17" s="94">
        <v>6.3966546452029996E-2</v>
      </c>
      <c r="N17" s="70"/>
    </row>
    <row r="18" spans="1:14" ht="15.6" customHeight="1">
      <c r="A18" s="70"/>
      <c r="B18" s="51" t="s">
        <v>94</v>
      </c>
      <c r="C18" s="51"/>
      <c r="D18" s="93">
        <v>3.0842759917077172E-2</v>
      </c>
      <c r="E18" s="93">
        <v>5.9428405909047022E-2</v>
      </c>
      <c r="F18" s="93">
        <v>7.2008629939955715E-2</v>
      </c>
      <c r="G18" s="93"/>
      <c r="H18" s="93">
        <v>0.12188112416382925</v>
      </c>
      <c r="I18" s="93">
        <v>7.7739399991942792E-2</v>
      </c>
      <c r="J18" s="93">
        <v>0.16696412502249686</v>
      </c>
      <c r="K18" s="93">
        <v>0.10082916465311025</v>
      </c>
      <c r="L18" s="93"/>
      <c r="M18" s="94">
        <v>7.5270340399999996E-2</v>
      </c>
      <c r="N18" s="70"/>
    </row>
    <row r="19" spans="1:14" ht="15.6" customHeight="1">
      <c r="A19" s="70"/>
      <c r="B19" s="51" t="s">
        <v>98</v>
      </c>
      <c r="C19" s="51"/>
      <c r="D19" s="93">
        <v>3.9697273499999998E-2</v>
      </c>
      <c r="E19" s="93">
        <v>3.2469406700000002E-2</v>
      </c>
      <c r="F19" s="93">
        <v>3.0882858799999999E-2</v>
      </c>
      <c r="G19" s="93"/>
      <c r="H19" s="93">
        <v>0.1246942992</v>
      </c>
      <c r="I19" s="93">
        <v>3.0417718200000003E-2</v>
      </c>
      <c r="J19" s="93">
        <v>0.1488271089</v>
      </c>
      <c r="K19" s="93">
        <v>3.3485363957046071E-2</v>
      </c>
      <c r="L19" s="93"/>
      <c r="M19" s="94">
        <v>5.1104874699999997E-2</v>
      </c>
      <c r="N19" s="70"/>
    </row>
    <row r="20" spans="1:14" ht="15.6" customHeight="1">
      <c r="A20" s="70"/>
      <c r="B20" s="51" t="s">
        <v>104</v>
      </c>
      <c r="C20" s="51"/>
      <c r="D20" s="93">
        <v>3.5045138599999998E-2</v>
      </c>
      <c r="E20" s="93">
        <v>3.58585602E-2</v>
      </c>
      <c r="F20" s="93">
        <v>3.3057046300000004E-2</v>
      </c>
      <c r="G20" s="93"/>
      <c r="H20" s="93">
        <v>0.1886393136</v>
      </c>
      <c r="I20" s="93">
        <v>1.1315878600000001E-2</v>
      </c>
      <c r="J20" s="93">
        <v>0.24433265630000001</v>
      </c>
      <c r="K20" s="93">
        <v>8.4111917600000016E-2</v>
      </c>
      <c r="L20" s="93"/>
      <c r="M20" s="94">
        <v>5.7373741999999998E-2</v>
      </c>
      <c r="N20" s="70"/>
    </row>
    <row r="21" spans="1:14" ht="15.6" customHeight="1">
      <c r="A21" s="70"/>
      <c r="B21" s="51" t="s">
        <v>132</v>
      </c>
      <c r="C21" s="51"/>
      <c r="D21" s="93">
        <v>5.109235352386661E-2</v>
      </c>
      <c r="E21" s="93">
        <v>3.3236290009230611E-2</v>
      </c>
      <c r="F21" s="93">
        <v>6.0960884486831894E-2</v>
      </c>
      <c r="G21" s="93"/>
      <c r="H21" s="93">
        <v>0.14242936084002911</v>
      </c>
      <c r="I21" s="93">
        <v>3.4044414013504602E-2</v>
      </c>
      <c r="J21" s="93">
        <v>0.18668565360582565</v>
      </c>
      <c r="K21" s="93">
        <v>9.3945019681798247E-2</v>
      </c>
      <c r="L21" s="93"/>
      <c r="M21" s="94">
        <v>6.5136814164460238E-2</v>
      </c>
      <c r="N21" s="70"/>
    </row>
    <row r="22" spans="1:14" ht="15.6" customHeight="1">
      <c r="A22" s="70"/>
      <c r="B22" s="51" t="s">
        <v>144</v>
      </c>
      <c r="C22" s="51"/>
      <c r="D22" s="93">
        <v>3.6959681120237585E-2</v>
      </c>
      <c r="E22" s="93">
        <v>3.4771306245011825E-2</v>
      </c>
      <c r="F22" s="93">
        <v>0.10334930430508554</v>
      </c>
      <c r="G22" s="70"/>
      <c r="H22" s="53" t="s">
        <v>280</v>
      </c>
      <c r="I22" s="93">
        <v>2.6143560106286913E-2</v>
      </c>
      <c r="J22" s="53" t="s">
        <v>280</v>
      </c>
      <c r="K22" s="93">
        <v>0.11943368630933808</v>
      </c>
      <c r="L22" s="70"/>
      <c r="M22" s="94">
        <v>6.2333162942224997E-2</v>
      </c>
      <c r="N22" s="70"/>
    </row>
    <row r="23" spans="1:14" ht="15.6" customHeight="1" thickBot="1">
      <c r="A23" s="70"/>
      <c r="B23" s="96" t="s">
        <v>145</v>
      </c>
      <c r="C23" s="96"/>
      <c r="D23" s="97">
        <v>2.6207029139762229E-2</v>
      </c>
      <c r="E23" s="97">
        <v>7.7317172079073557E-2</v>
      </c>
      <c r="F23" s="97">
        <v>0.10313740837142603</v>
      </c>
      <c r="G23" s="98"/>
      <c r="H23" s="99" t="s">
        <v>280</v>
      </c>
      <c r="I23" s="97">
        <v>7.1916094985311041E-2</v>
      </c>
      <c r="J23" s="99" t="s">
        <v>280</v>
      </c>
      <c r="K23" s="97">
        <v>0.12180343084092465</v>
      </c>
      <c r="L23" s="98"/>
      <c r="M23" s="100">
        <v>7.4840815622557191E-2</v>
      </c>
      <c r="N23" s="70"/>
    </row>
    <row r="24" spans="1:14" ht="15.6" customHeight="1">
      <c r="A24" s="70"/>
      <c r="B24" s="101" t="s">
        <v>146</v>
      </c>
      <c r="C24" s="102">
        <v>3</v>
      </c>
      <c r="D24" s="103">
        <v>0.13201587639481399</v>
      </c>
      <c r="E24" s="103">
        <v>3.3412087905801635E-2</v>
      </c>
      <c r="F24" s="103">
        <v>4.3274918406117371E-2</v>
      </c>
      <c r="G24" s="104"/>
      <c r="H24" s="105" t="s">
        <v>280</v>
      </c>
      <c r="I24" s="103">
        <v>6.0374563383370349E-2</v>
      </c>
      <c r="J24" s="105" t="s">
        <v>280</v>
      </c>
      <c r="K24" s="103">
        <v>8.4308986696456159E-2</v>
      </c>
      <c r="L24" s="104"/>
      <c r="M24" s="106">
        <v>5.7499565951289335E-2</v>
      </c>
      <c r="N24" s="70"/>
    </row>
    <row r="25" spans="1:14" ht="15.6" customHeight="1">
      <c r="A25" s="70"/>
      <c r="B25" s="51" t="s">
        <v>170</v>
      </c>
      <c r="C25" s="95"/>
      <c r="D25" s="93">
        <v>6.3299999999999995E-2</v>
      </c>
      <c r="E25" s="93">
        <v>8.1099999999999992E-2</v>
      </c>
      <c r="F25" s="93">
        <v>3.7699999999999997E-2</v>
      </c>
      <c r="G25" s="70"/>
      <c r="H25" s="53" t="s">
        <v>280</v>
      </c>
      <c r="I25" s="93">
        <v>3.6400000000000002E-2</v>
      </c>
      <c r="J25" s="53" t="s">
        <v>280</v>
      </c>
      <c r="K25" s="93">
        <v>0.13339999999999999</v>
      </c>
      <c r="L25" s="70"/>
      <c r="M25" s="94">
        <v>6.9000000000000006E-2</v>
      </c>
      <c r="N25" s="70"/>
    </row>
    <row r="26" spans="1:14" ht="15.6" customHeight="1">
      <c r="A26" s="70"/>
      <c r="B26" s="51" t="s">
        <v>218</v>
      </c>
      <c r="C26" s="95"/>
      <c r="D26" s="93">
        <v>0.05</v>
      </c>
      <c r="E26" s="93">
        <v>0.09</v>
      </c>
      <c r="F26" s="93">
        <v>0.03</v>
      </c>
      <c r="G26" s="70"/>
      <c r="H26" s="53" t="s">
        <v>280</v>
      </c>
      <c r="I26" s="93">
        <v>0.06</v>
      </c>
      <c r="J26" s="53" t="s">
        <v>280</v>
      </c>
      <c r="K26" s="93">
        <v>0.1</v>
      </c>
      <c r="L26" s="70"/>
      <c r="M26" s="94">
        <v>0.06</v>
      </c>
      <c r="N26" s="70"/>
    </row>
    <row r="27" spans="1:14" ht="6" customHeight="1">
      <c r="A27" s="70"/>
      <c r="B27" s="113"/>
      <c r="C27" s="113"/>
      <c r="D27" s="113"/>
      <c r="E27" s="113"/>
      <c r="F27" s="113"/>
      <c r="G27" s="113"/>
      <c r="H27" s="113"/>
      <c r="I27" s="113"/>
      <c r="J27" s="113"/>
      <c r="K27" s="113"/>
      <c r="L27" s="113"/>
      <c r="M27" s="113"/>
      <c r="N27" s="70"/>
    </row>
    <row r="28" spans="1:14" ht="6" customHeight="1">
      <c r="A28" s="325"/>
      <c r="B28" s="326"/>
      <c r="C28" s="326"/>
      <c r="D28" s="327"/>
      <c r="E28" s="327"/>
      <c r="F28" s="327"/>
      <c r="G28" s="327"/>
      <c r="H28" s="327"/>
      <c r="I28" s="327"/>
      <c r="J28" s="327"/>
      <c r="K28" s="327"/>
      <c r="L28" s="327"/>
      <c r="M28" s="327"/>
      <c r="N28" s="325"/>
    </row>
    <row r="29" spans="1:14">
      <c r="A29" s="325"/>
      <c r="B29" s="326" t="s">
        <v>219</v>
      </c>
      <c r="C29" s="326"/>
      <c r="D29" s="327"/>
      <c r="E29" s="327"/>
      <c r="F29" s="327"/>
      <c r="G29" s="327"/>
      <c r="H29" s="327"/>
      <c r="I29" s="327"/>
      <c r="J29" s="327"/>
      <c r="K29" s="327"/>
      <c r="L29" s="327"/>
      <c r="M29" s="327"/>
      <c r="N29" s="325"/>
    </row>
    <row r="30" spans="1:14" ht="28.5" customHeight="1">
      <c r="A30" s="325"/>
      <c r="B30" s="776" t="s">
        <v>282</v>
      </c>
      <c r="C30" s="776"/>
      <c r="D30" s="776"/>
      <c r="E30" s="776"/>
      <c r="F30" s="776"/>
      <c r="G30" s="776"/>
      <c r="H30" s="776"/>
      <c r="I30" s="776"/>
      <c r="J30" s="776"/>
      <c r="K30" s="776"/>
      <c r="L30" s="776"/>
      <c r="M30" s="776"/>
      <c r="N30" s="325"/>
    </row>
    <row r="31" spans="1:14">
      <c r="A31" s="325"/>
      <c r="B31" s="294" t="s">
        <v>279</v>
      </c>
      <c r="C31" s="326"/>
      <c r="D31" s="327"/>
      <c r="E31" s="327"/>
      <c r="F31" s="327"/>
      <c r="G31" s="327"/>
      <c r="H31" s="327"/>
      <c r="I31" s="327"/>
      <c r="J31" s="327"/>
      <c r="K31" s="327"/>
      <c r="L31" s="327"/>
      <c r="M31" s="327"/>
      <c r="N31" s="325"/>
    </row>
    <row r="32" spans="1:14">
      <c r="A32" s="325"/>
      <c r="B32" s="294" t="s">
        <v>281</v>
      </c>
      <c r="C32" s="326"/>
      <c r="D32" s="327"/>
      <c r="E32" s="327"/>
      <c r="F32" s="327"/>
      <c r="G32" s="327"/>
      <c r="H32" s="327"/>
      <c r="I32" s="327"/>
      <c r="J32" s="327"/>
      <c r="K32" s="327"/>
      <c r="L32" s="327"/>
      <c r="M32" s="327"/>
      <c r="N32" s="325"/>
    </row>
    <row r="33" spans="1:14">
      <c r="A33" s="325"/>
      <c r="B33" s="294" t="s">
        <v>242</v>
      </c>
      <c r="C33" s="326"/>
      <c r="D33" s="327"/>
      <c r="E33" s="327"/>
      <c r="F33" s="327"/>
      <c r="G33" s="327"/>
      <c r="H33" s="327"/>
      <c r="I33" s="327"/>
      <c r="J33" s="327"/>
      <c r="K33" s="327"/>
      <c r="L33" s="327"/>
      <c r="M33" s="327"/>
      <c r="N33" s="325"/>
    </row>
    <row r="34" spans="1:14" ht="6" customHeight="1">
      <c r="A34" s="325"/>
      <c r="B34" s="294"/>
      <c r="C34" s="363"/>
      <c r="D34" s="327"/>
      <c r="E34" s="327"/>
      <c r="F34" s="327"/>
      <c r="G34" s="327"/>
      <c r="H34" s="327"/>
      <c r="I34" s="327"/>
      <c r="J34" s="327"/>
      <c r="K34" s="327"/>
      <c r="L34" s="327"/>
      <c r="M34" s="327"/>
      <c r="N34" s="325"/>
    </row>
    <row r="35" spans="1:14">
      <c r="A35" s="70"/>
      <c r="B35" s="75" t="s">
        <v>244</v>
      </c>
      <c r="C35" s="70"/>
      <c r="D35" s="70"/>
      <c r="E35" s="70"/>
      <c r="F35" s="70"/>
      <c r="G35" s="70"/>
      <c r="H35" s="70"/>
      <c r="I35" s="70"/>
      <c r="J35" s="70"/>
      <c r="K35" s="70"/>
      <c r="L35" s="70"/>
      <c r="M35" s="70"/>
      <c r="N35" s="70"/>
    </row>
    <row r="36" spans="1:14">
      <c r="A36" s="328"/>
      <c r="B36" s="394" t="s">
        <v>245</v>
      </c>
      <c r="C36" s="406"/>
      <c r="D36" s="328"/>
      <c r="E36" s="328"/>
      <c r="F36" s="328"/>
      <c r="G36" s="328"/>
      <c r="H36" s="328"/>
      <c r="I36" s="328"/>
      <c r="J36" s="328"/>
      <c r="K36" s="328"/>
      <c r="L36" s="70"/>
      <c r="M36" s="70"/>
      <c r="N36" s="70"/>
    </row>
    <row r="37" spans="1:14" ht="6" customHeight="1">
      <c r="A37" s="70"/>
      <c r="B37" s="406"/>
      <c r="C37" s="406"/>
      <c r="D37" s="70"/>
      <c r="E37" s="70"/>
      <c r="F37" s="70"/>
      <c r="G37" s="70"/>
      <c r="H37" s="70"/>
      <c r="I37" s="70"/>
      <c r="J37" s="70"/>
      <c r="K37" s="70"/>
      <c r="L37" s="70"/>
      <c r="M37" s="70"/>
      <c r="N37" s="70"/>
    </row>
    <row r="38" spans="1:14">
      <c r="B38" s="407"/>
      <c r="C38" s="407"/>
    </row>
    <row r="39" spans="1:14">
      <c r="B39" s="407"/>
      <c r="C39" s="407"/>
    </row>
  </sheetData>
  <mergeCells count="3">
    <mergeCell ref="H6:K6"/>
    <mergeCell ref="D6:F6"/>
    <mergeCell ref="B30:M30"/>
  </mergeCells>
  <phoneticPr fontId="136" type="noConversion"/>
  <hyperlinks>
    <hyperlink ref="B36" r:id="rId1" xr:uid="{9E565FAD-176D-427C-8518-E9A7BB9F948F}"/>
  </hyperlinks>
  <pageMargins left="0.75" right="0.75" top="1" bottom="1" header="0.5" footer="0.5"/>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Table 1</vt:lpstr>
      <vt:lpstr>T.A1a</vt:lpstr>
      <vt:lpstr>T.A1b </vt:lpstr>
      <vt:lpstr>Table 2</vt:lpstr>
      <vt:lpstr>T.A3</vt:lpstr>
      <vt:lpstr>Table 3</vt:lpstr>
      <vt:lpstr>T.A4b</vt:lpstr>
      <vt:lpstr>Table 4</vt:lpstr>
      <vt:lpstr>T.A6</vt:lpstr>
      <vt:lpstr>Table 5</vt:lpstr>
      <vt:lpstr>Table 6</vt:lpstr>
      <vt:lpstr>T.A8</vt:lpstr>
      <vt:lpstr>Table 7</vt:lpstr>
      <vt:lpstr>'Table 7'!Print_Area</vt:lpstr>
    </vt:vector>
  </TitlesOfParts>
  <Company>Houses of Parliament UK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Berman</dc:creator>
  <cp:lastModifiedBy>ALLEN, Grahame (Library)</cp:lastModifiedBy>
  <cp:lastPrinted>2009-03-20T13:18:55Z</cp:lastPrinted>
  <dcterms:created xsi:type="dcterms:W3CDTF">2006-06-29T10:40:12Z</dcterms:created>
  <dcterms:modified xsi:type="dcterms:W3CDTF">2023-10-13T11:34:24Z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etDate">
    <vt:lpwstr>2023-10-09T13:16:28Z</vt:lpwstr>
  </property>
  <property fmtid="{D5CDD505-2E9C-101B-9397-08002B2CF9AE}" pid="4" name="MSIP_Label_a8f77787-5df4-43b6-a2a8-8d8b678a318b_Method">
    <vt:lpwstr>Standard</vt:lpwstr>
  </property>
  <property fmtid="{D5CDD505-2E9C-101B-9397-08002B2CF9AE}" pid="5" name="MSIP_Label_a8f77787-5df4-43b6-a2a8-8d8b678a318b_Name">
    <vt:lpwstr>a8f77787-5df4-43b6-a2a8-8d8b678a318b</vt:lpwstr>
  </property>
  <property fmtid="{D5CDD505-2E9C-101B-9397-08002B2CF9AE}" pid="6" name="MSIP_Label_a8f77787-5df4-43b6-a2a8-8d8b678a318b_SiteId">
    <vt:lpwstr>1ce6dd9e-b337-4088-be5e-8dbbec04b34a</vt:lpwstr>
  </property>
  <property fmtid="{D5CDD505-2E9C-101B-9397-08002B2CF9AE}" pid="7" name="MSIP_Label_a8f77787-5df4-43b6-a2a8-8d8b678a318b_ActionId">
    <vt:lpwstr>c932b25c-ce01-4252-aa9f-7a4da629e94d</vt:lpwstr>
  </property>
  <property fmtid="{D5CDD505-2E9C-101B-9397-08002B2CF9AE}" pid="8" name="MSIP_Label_a8f77787-5df4-43b6-a2a8-8d8b678a318b_ContentBits">
    <vt:lpwstr>0</vt:lpwstr>
  </property>
</Properties>
</file>