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D:\1. Pemprov Jabar\IF ITB\"/>
    </mc:Choice>
  </mc:AlternateContent>
  <xr:revisionPtr revIDLastSave="0" documentId="8_{0AB7EE50-3B79-421A-A7B5-839349DC7B04}" xr6:coauthVersionLast="40" xr6:coauthVersionMax="40" xr10:uidLastSave="{00000000-0000-0000-0000-000000000000}"/>
  <bookViews>
    <workbookView xWindow="-110" yWindow="-110" windowWidth="19420" windowHeight="10420" xr2:uid="{00000000-000D-0000-FFFF-FFFF00000000}"/>
  </bookViews>
  <sheets>
    <sheet name="COPY REKAP INDEX" sheetId="1" r:id="rId1"/>
    <sheet name="KOMPILASI DATA KOTAKAB" sheetId="2" r:id="rId2"/>
  </sheets>
  <definedNames>
    <definedName name="_xlnm._FilterDatabase" localSheetId="0" hidden="1">'COPY REKAP INDEX'!$B$3:$AC$30</definedName>
  </definedName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C101" i="2" l="1"/>
  <c r="R101" i="2"/>
  <c r="R75" i="2"/>
  <c r="AC64" i="2"/>
  <c r="T64" i="2"/>
  <c r="R64" i="2"/>
  <c r="Q64" i="2"/>
  <c r="P64" i="2"/>
  <c r="N64" i="2"/>
  <c r="M64" i="2"/>
  <c r="L64" i="2"/>
  <c r="K64" i="2"/>
  <c r="I64" i="2"/>
  <c r="H64" i="2"/>
  <c r="G64" i="2"/>
  <c r="F64" i="2"/>
  <c r="E64" i="2"/>
  <c r="C64" i="2"/>
  <c r="AD61" i="2"/>
  <c r="AC61" i="2"/>
  <c r="AB61" i="2"/>
  <c r="AA61" i="2"/>
  <c r="Z61" i="2"/>
  <c r="Y61" i="2"/>
  <c r="X61" i="2"/>
  <c r="W61" i="2"/>
  <c r="V61" i="2"/>
  <c r="U61" i="2"/>
  <c r="T61" i="2"/>
  <c r="S61" i="2"/>
  <c r="R61" i="2"/>
  <c r="Q61" i="2"/>
  <c r="P61" i="2"/>
  <c r="O61" i="2"/>
  <c r="N61" i="2"/>
  <c r="M61" i="2"/>
  <c r="L61" i="2"/>
  <c r="K61" i="2"/>
  <c r="J61" i="2"/>
  <c r="I61" i="2"/>
  <c r="H61" i="2"/>
  <c r="G61" i="2"/>
  <c r="F61" i="2"/>
  <c r="E61" i="2"/>
  <c r="D61" i="2"/>
  <c r="C61" i="2"/>
  <c r="AD60" i="2"/>
  <c r="AC60" i="2"/>
  <c r="AB60" i="2"/>
  <c r="AA60" i="2"/>
  <c r="Z60" i="2"/>
  <c r="Y60" i="2"/>
  <c r="X60" i="2"/>
  <c r="W60" i="2"/>
  <c r="V60" i="2"/>
  <c r="U60" i="2"/>
  <c r="T60" i="2"/>
  <c r="S60" i="2"/>
  <c r="R60" i="2"/>
  <c r="Q60" i="2"/>
  <c r="P60" i="2"/>
  <c r="O60" i="2"/>
  <c r="N60" i="2"/>
  <c r="M60" i="2"/>
  <c r="L60" i="2"/>
  <c r="K60" i="2"/>
  <c r="J60" i="2"/>
  <c r="I60" i="2"/>
  <c r="H60" i="2"/>
  <c r="G60" i="2"/>
  <c r="F60" i="2"/>
  <c r="E60" i="2"/>
  <c r="D60" i="2"/>
  <c r="C60" i="2"/>
  <c r="C51" i="2"/>
  <c r="N36" i="2"/>
  <c r="G2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berkomunikasi kebanyakan dengan Bahasa Dermayon yang merupakan campuran antara Bahasa Jawa dengan Sunda, namun lebih kental dengan Bahasa Jawa
	-Juwanda Ajun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63" authorId="0" shapeId="0" xr:uid="{00000000-0006-0000-0100-000002000000}">
      <text>
        <r>
          <rPr>
            <sz val="10"/>
            <color rgb="FF000000"/>
            <rFont val="Arial"/>
          </rPr>
          <t>nol nya kurang 3
	-Fakta Jabar</t>
        </r>
      </text>
    </comment>
  </commentList>
</comments>
</file>

<file path=xl/sharedStrings.xml><?xml version="1.0" encoding="utf-8"?>
<sst xmlns="http://schemas.openxmlformats.org/spreadsheetml/2006/main" count="1550" uniqueCount="1300">
  <si>
    <t>IPM (BPS 2016)</t>
  </si>
  <si>
    <t>JAWA BARAT</t>
  </si>
  <si>
    <t>KEMISKINAN (BPS 2016)</t>
  </si>
  <si>
    <t>KEPENDUDUKAN</t>
  </si>
  <si>
    <t>KOTA BANDUNG</t>
  </si>
  <si>
    <t>KAB BOGOR</t>
  </si>
  <si>
    <t>KAB BANDUNG</t>
  </si>
  <si>
    <t>KAB BEKASI</t>
  </si>
  <si>
    <t>KAB GARUT</t>
  </si>
  <si>
    <t>KAB SUKABUMI</t>
  </si>
  <si>
    <t>KOTA BEKASI</t>
  </si>
  <si>
    <t>KAB CIREBON</t>
  </si>
  <si>
    <t>KAB KARAWANG</t>
  </si>
  <si>
    <t>KAB CIANJUR</t>
  </si>
  <si>
    <t>KAB INDRAMAYU</t>
  </si>
  <si>
    <t>KAB TASIKMALAYA</t>
  </si>
  <si>
    <t>KOTA DEPOK</t>
  </si>
  <si>
    <t>KESEHATAN</t>
  </si>
  <si>
    <t>PENDIDIKAN</t>
  </si>
  <si>
    <t>TENAGA KERJA</t>
  </si>
  <si>
    <t>KAB BANDUNG BARAT</t>
  </si>
  <si>
    <t>KAB SUBANG</t>
  </si>
  <si>
    <t>INDUSTRI</t>
  </si>
  <si>
    <t>KAB CIAMIS</t>
  </si>
  <si>
    <t>KAB KUNINGAN</t>
  </si>
  <si>
    <t>KAB SUMEDANG</t>
  </si>
  <si>
    <t>KOTA BOGOR</t>
  </si>
  <si>
    <t>KAB PURWAKARTA</t>
  </si>
  <si>
    <t>KOTA TASIKMALAYA</t>
  </si>
  <si>
    <t>KOTA CIMAHI</t>
  </si>
  <si>
    <t>PANGANDARAN</t>
  </si>
  <si>
    <t>KOTA CIREBON</t>
  </si>
  <si>
    <t>KOTA SUKABUMI</t>
  </si>
  <si>
    <t>Angka 
Harapan 
Hidup</t>
  </si>
  <si>
    <t>KABUPATEN MAJALENGKA</t>
  </si>
  <si>
    <t>KOTA BANJAR</t>
  </si>
  <si>
    <t>Harapan 
Lama 
Sekolah</t>
  </si>
  <si>
    <t>Rata-rata Lama Sekolah</t>
  </si>
  <si>
    <t>IPM</t>
  </si>
  <si>
    <t>Peringkat 
IPM</t>
  </si>
  <si>
    <t>Jml 
Penduduk 
Miskin 
(dalam 000)</t>
  </si>
  <si>
    <t>Persentase Penduduk Miskin</t>
  </si>
  <si>
    <t>Indeks Kedalaman Kemiskinan</t>
  </si>
  <si>
    <t>Indeks Keparahan Kemiskinan</t>
  </si>
  <si>
    <t>Garis Kemiskinan (Rp/Kapita/Bulan)</t>
  </si>
  <si>
    <t>Gini Ratio</t>
  </si>
  <si>
    <t>Jumlah Penduduk</t>
  </si>
  <si>
    <t>Laju Pertumbuhan Pendudukan (%)</t>
  </si>
  <si>
    <t>Kepadatan Penduduk (per/km2)</t>
  </si>
  <si>
    <t>Rumah Sakit</t>
  </si>
  <si>
    <t>Puskesmas</t>
  </si>
  <si>
    <t>Petugas Medis</t>
  </si>
  <si>
    <t>Dokter</t>
  </si>
  <si>
    <t>Bidan</t>
  </si>
  <si>
    <t>Tanggal Peresmian</t>
  </si>
  <si>
    <t>18 Agustus 1945</t>
  </si>
  <si>
    <t>Jumlah SD Negeri/Swasta</t>
  </si>
  <si>
    <t>Jumlah SLTP Negeri/Swasta</t>
  </si>
  <si>
    <t>Jumlah SLTA Negeri/Swasta</t>
  </si>
  <si>
    <t>Jumlah SMK Negeri/Swasta</t>
  </si>
  <si>
    <t>Tingkat Partisipasi Angkatan Kerja P/L</t>
  </si>
  <si>
    <t>Tingkat Pengangguran Terbuka (P/L) (Jiwa)</t>
  </si>
  <si>
    <t>Industri Besar</t>
  </si>
  <si>
    <t>25 September 1810</t>
  </si>
  <si>
    <t>3 Juni 1482</t>
  </si>
  <si>
    <t>20 April 1641</t>
  </si>
  <si>
    <t>15 Agustus 1950</t>
  </si>
  <si>
    <t>16 Agustus 1813</t>
  </si>
  <si>
    <t>1 Juni 1921</t>
  </si>
  <si>
    <t>Industri Kecil</t>
  </si>
  <si>
    <t>10 Maret 1997</t>
  </si>
  <si>
    <t>2 April 1482</t>
  </si>
  <si>
    <t>14 September 1633</t>
  </si>
  <si>
    <t>12 Juli 1677</t>
  </si>
  <si>
    <t>PAD</t>
  </si>
  <si>
    <t>7 Oktober 1527</t>
  </si>
  <si>
    <t>21 Agustus 1632</t>
  </si>
  <si>
    <t>2 Januari 2007</t>
  </si>
  <si>
    <t>11 Desember 2002</t>
  </si>
  <si>
    <t>1 September 1498</t>
  </si>
  <si>
    <t>22 April 1578</t>
  </si>
  <si>
    <t>20 Juli 1834</t>
  </si>
  <si>
    <t>17 Oktober 2001</t>
  </si>
  <si>
    <t>21 Juni 2001</t>
  </si>
  <si>
    <t>25 Oktober 2012</t>
  </si>
  <si>
    <t>APBD</t>
  </si>
  <si>
    <t>31 Desember 1388</t>
  </si>
  <si>
    <t>7 Juni 1490</t>
  </si>
  <si>
    <t>1 Desember 2002</t>
  </si>
  <si>
    <t>Usia</t>
  </si>
  <si>
    <t>72 tahun</t>
  </si>
  <si>
    <t>207 tahun</t>
  </si>
  <si>
    <t>535 tahun</t>
  </si>
  <si>
    <t>376 tahun</t>
  </si>
  <si>
    <t>67 tahun</t>
  </si>
  <si>
    <t>204 tahun</t>
  </si>
  <si>
    <t>96 tahun</t>
  </si>
  <si>
    <t>20 tahun</t>
  </si>
  <si>
    <t>384 tahun</t>
  </si>
  <si>
    <t>340 tahun</t>
  </si>
  <si>
    <t>490 tahun</t>
  </si>
  <si>
    <t>439 tahun</t>
  </si>
  <si>
    <t>18 tahun</t>
  </si>
  <si>
    <t>Kab Bandung</t>
  </si>
  <si>
    <t>69 Tahun</t>
  </si>
  <si>
    <t>19 tahun</t>
  </si>
  <si>
    <t>183 tahun</t>
  </si>
  <si>
    <t>15 Tahun</t>
  </si>
  <si>
    <t>16 Tahun</t>
  </si>
  <si>
    <t>5 Tahun</t>
  </si>
  <si>
    <t>628 Tahun</t>
  </si>
  <si>
    <t>103 Tahun</t>
  </si>
  <si>
    <t>527 Tahun</t>
  </si>
  <si>
    <t>15 tahun</t>
  </si>
  <si>
    <t>73,84</t>
  </si>
  <si>
    <t>13,89</t>
  </si>
  <si>
    <t>80,13</t>
  </si>
  <si>
    <t>Wali Kota/Bupati (Partai)</t>
  </si>
  <si>
    <t>Ahmad Heryawan (PKS)</t>
  </si>
  <si>
    <t xml:space="preserve">Ridwan Kamil </t>
  </si>
  <si>
    <t>Nurhayanti (PNS, pernah jadi Sekda)</t>
  </si>
  <si>
    <t>H. Rudy Gunawan, S.H. (PKS)</t>
  </si>
  <si>
    <t>Marwan Hamami (Golkar, Demokrat, Gerindra, PPP, PKB)</t>
  </si>
  <si>
    <t>Rahmat Effendi (Golkar)</t>
  </si>
  <si>
    <t>Drs. H. Sunjaya Purwadi Sastra, M.M., M.Si. (PDI-P)</t>
  </si>
  <si>
    <t xml:space="preserve">Cellica Nurrachdiana (Partai Demokrat) </t>
  </si>
  <si>
    <t>Irvan Rivano Muchtar (Golkar, Demokrat, PKB, PBB)</t>
  </si>
  <si>
    <t>Dadang M. Nasser (Golkar)</t>
  </si>
  <si>
    <t>Anna Sophana (Golkar)</t>
  </si>
  <si>
    <t>Neneng Hasanah Yasin (Golkar)</t>
  </si>
  <si>
    <t>Uu Ruzhanul Ulum (PPP)</t>
  </si>
  <si>
    <t>Mohammad Idris (PKS)</t>
  </si>
  <si>
    <t>Abu Bakar (PDIP)</t>
  </si>
  <si>
    <t>Imas Aryumningsih, SE (Golkar) - baru ditangkap KPK</t>
  </si>
  <si>
    <t xml:space="preserve">        Drs. H. Iing Syam Arifin</t>
  </si>
  <si>
    <t>Acep Purnama (PDIP)</t>
  </si>
  <si>
    <t>Eka Setiawan (Plt) (PKS)</t>
  </si>
  <si>
    <t>Bima Arya Sugiarto (PAN)</t>
  </si>
  <si>
    <t>Dedi Mulyadi (Golkar)</t>
  </si>
  <si>
    <t>Budi Budiman (PPP)</t>
  </si>
  <si>
    <t>Ajay Muhammad Priatna (Diusung oleh PDIP, PPP, PKB, PAN, HANURA)</t>
  </si>
  <si>
    <t>Jeje Wiradinata</t>
  </si>
  <si>
    <t>Nasrudin Azis (Demokrat)</t>
  </si>
  <si>
    <t>Mohamad Muraz (Diusung PKS &amp; Demokrat)</t>
  </si>
  <si>
    <t>Sutrisno (PDIP)</t>
  </si>
  <si>
    <t>Ade Uu Sukaesih (Partai Golkar)</t>
  </si>
  <si>
    <t>3.534.111 Jiwa (2015)</t>
  </si>
  <si>
    <t>2.005 Jiwa/km2</t>
  </si>
  <si>
    <t xml:space="preserve">Pengusung Wali Kota/Bupati (Partai) </t>
  </si>
  <si>
    <t>*Kota Bandung</t>
  </si>
  <si>
    <t>Wakil Wali Kota/Bupati (Partai)</t>
  </si>
  <si>
    <t>Deddy Mizwar</t>
  </si>
  <si>
    <t xml:space="preserve">
Oded M Danial (PKS)</t>
  </si>
  <si>
    <t>-</t>
  </si>
  <si>
    <t>Gun Gun Gunawan (PKS)</t>
  </si>
  <si>
    <t xml:space="preserve">Eka Supriatmaja </t>
  </si>
  <si>
    <t>dr. H. Helmi Budiman (PPP)</t>
  </si>
  <si>
    <t>Adjo Sardjono (Golkar, Demokrat, Gerindra, PPP, PKB)</t>
  </si>
  <si>
    <t>Ahmad Syaikhu (PKS)</t>
  </si>
  <si>
    <t>H. Tasiya Soemadi, S.E., M.M. (Al Gotas) (PDI-P)</t>
  </si>
  <si>
    <t>Ahmad Zamakhsyari (PKB)</t>
  </si>
  <si>
    <t>Herman Suherman (Golkar, Demokrat, PKB, PBB)</t>
  </si>
  <si>
    <t>Supendi, M.Si</t>
  </si>
  <si>
    <t>Ade Sugianto (PKS)</t>
  </si>
  <si>
    <t>Pradi Supriatna (Gerindra)</t>
  </si>
  <si>
    <t xml:space="preserve">        
Drs.H. Yayat Turochmat Soemitra (PDIP)</t>
  </si>
  <si>
    <t>Ating Rustamin (menunggu pengesahan dari Kemendagri)</t>
  </si>
  <si>
    <t xml:space="preserve">        Jeje Wiradinata</t>
  </si>
  <si>
    <t>2.481.469 Jiwa (2015)</t>
  </si>
  <si>
    <t>Dede Sembada (PDIP)</t>
  </si>
  <si>
    <t>0,43</t>
  </si>
  <si>
    <t>14.831 Jiwa/km2</t>
  </si>
  <si>
    <t>Usmar Hariman (Partai Demokrat)</t>
  </si>
  <si>
    <t>Dadn Koswara (PDIP)</t>
  </si>
  <si>
    <t>Dede Sudrajat (PPP)</t>
  </si>
  <si>
    <t>Letkol (Purn) Nyatiyana (Diusung oleh PDIP, PPP, PKB, PAN, HANURA)</t>
  </si>
  <si>
    <t>Oih Burhanudin</t>
  </si>
  <si>
    <t>Achmad Fahmi (Diusung PKS &amp; Demokrat)</t>
  </si>
  <si>
    <t>Karna Sobahi (PKS)</t>
  </si>
  <si>
    <t>Darmadji Prawirasetia (PKS)</t>
  </si>
  <si>
    <t xml:space="preserve">Pengusung Wakil Wali Kota/Bupati (Partai) </t>
  </si>
  <si>
    <t>Ketua DPRD (Partai)</t>
  </si>
  <si>
    <t>Ineu Purwadewi Sundari (PDIP)</t>
  </si>
  <si>
    <t>Isa Subagja (PDIP)</t>
  </si>
  <si>
    <t>H. Ade Ruhandi, S.E (Golkar-PAN)</t>
  </si>
  <si>
    <t>Ade Ginanjar. S.Sos (Golkar)</t>
  </si>
  <si>
    <t>Agus Mulyadi (Golkar)</t>
  </si>
  <si>
    <t>Tumai, SE (PDIP)</t>
  </si>
  <si>
    <t>H. Mustofa, S.H. (PDIP)</t>
  </si>
  <si>
    <t>Toto Suripto (PDIP)</t>
  </si>
  <si>
    <t>H. Taufik Hidayat, SH., M.Si (Golkar)</t>
  </si>
  <si>
    <t>Tatang Farhanul Hakim (PPP)</t>
  </si>
  <si>
    <t>Hendrik Tangke Allo (PDI-P)</t>
  </si>
  <si>
    <t xml:space="preserve"> Ir Beni Rudiono (PDIP)</t>
  </si>
  <si>
    <t>Rana Suparman ( PDIP )</t>
  </si>
  <si>
    <t>Irwansyah Putra (PDIP)</t>
  </si>
  <si>
    <t>Untung W Maryono (PDIP)</t>
  </si>
  <si>
    <t>Sarif Hidayat (Golkar)</t>
  </si>
  <si>
    <t>AGUS WAHYUDIN, SH., MH. (PPP)</t>
  </si>
  <si>
    <t>Achmad Gunawan</t>
  </si>
  <si>
    <t>Edi Suripno, S.IP., M.Si. (PDI-P)</t>
  </si>
  <si>
    <t>YUNUS SUHANDI, S.IP. (Golkar)</t>
  </si>
  <si>
    <t xml:space="preserve"> Ir. H. Anang Susanto, M.Si  (Golkar)</t>
  </si>
  <si>
    <t>Sunandar (Golkar)</t>
  </si>
  <si>
    <t>Yadi Mulyadi ( Demokrat )</t>
  </si>
  <si>
    <t>Aa Umbara Sutisna</t>
  </si>
  <si>
    <t>Nanang Permana (PDIP)</t>
  </si>
  <si>
    <t>Tarsono D Mardiana (PDIP)</t>
  </si>
  <si>
    <t>Drs. Dadang R Kalyubi, M.Si. (Golkar)</t>
  </si>
  <si>
    <t>Wali Kota/Bupati Periode Sebelumnya (Partai)</t>
  </si>
  <si>
    <t>Dada Rosada 
(Golkar/Demokrat)</t>
  </si>
  <si>
    <t>Drs. H. Rahmat Yasin, M.M. (PPP)</t>
  </si>
  <si>
    <t>Aceng Fikri (Golkar)</t>
  </si>
  <si>
    <t>Drs. H. Sukmawijaya MM (PKS)</t>
  </si>
  <si>
    <t>Moechtar Muhammad (PDIP)</t>
  </si>
  <si>
    <t>Drs. H. Dedi Supardi, MM (PDIP)</t>
  </si>
  <si>
    <t>Drs. H. Tjetjep Muchtar Soleh</t>
  </si>
  <si>
    <t>Ruhimat (PPP)</t>
  </si>
  <si>
    <t>Nur Mahmudi Ismail (PKS)</t>
  </si>
  <si>
    <t>Ojang Sohandi (terkena kasus korupsi juga)</t>
  </si>
  <si>
    <t>Kolonel (Purn) H. Engkon Komara[</t>
  </si>
  <si>
    <t>(Almh) Utje Ch. Hamid Suganda (PDIP)</t>
  </si>
  <si>
    <t>Ade Irawan (Golkar)</t>
  </si>
  <si>
    <t xml:space="preserve">Diani Budiarto </t>
  </si>
  <si>
    <t>Atty Suharti (Diusung Golkar, PKS, Nasdem)</t>
  </si>
  <si>
    <t>Ano Sutrisno (Golkar)</t>
  </si>
  <si>
    <t>Dr. dr.
Herman Sutrisno
M.M. (Golkar)</t>
  </si>
  <si>
    <t>Luas</t>
  </si>
  <si>
    <t>35.377,76 km2</t>
  </si>
  <si>
    <t>167,31 km2</t>
  </si>
  <si>
    <t xml:space="preserve">2.663,81 km2
</t>
  </si>
  <si>
    <t>1.762,39 km2</t>
  </si>
  <si>
    <t>1.273,88 km2</t>
  </si>
  <si>
    <t>3.065,19 km2</t>
  </si>
  <si>
    <t>4.162 km2</t>
  </si>
  <si>
    <t xml:space="preserve">210.49 km2 
</t>
  </si>
  <si>
    <t>990,36 km2</t>
  </si>
  <si>
    <t>1.753,27 km2</t>
  </si>
  <si>
    <t xml:space="preserve">3.432,96 km2
</t>
  </si>
  <si>
    <t>Kota Bekasi</t>
  </si>
  <si>
    <t xml:space="preserve">2.099,42 Km2
</t>
  </si>
  <si>
    <t>2713 km2</t>
  </si>
  <si>
    <t>200.29 Km²</t>
  </si>
  <si>
    <t>1305,77 Km²</t>
  </si>
  <si>
    <t>2.051,76 Km²</t>
  </si>
  <si>
    <t>1.433,87 Km²</t>
  </si>
  <si>
    <t>1197 Km²</t>
  </si>
  <si>
    <t>1.522,20 Km²</t>
  </si>
  <si>
    <t>118.50 Km²</t>
  </si>
  <si>
    <t>971.72 Km²</t>
  </si>
  <si>
    <t>183.85 Km²</t>
  </si>
  <si>
    <t>74,55</t>
  </si>
  <si>
    <t>13,47</t>
  </si>
  <si>
    <t>79,95</t>
  </si>
  <si>
    <t>2.384.413 jiwa</t>
  </si>
  <si>
    <t xml:space="preserve"> 2,64 </t>
  </si>
  <si>
    <t>12,985 Jiwa/km2</t>
  </si>
  <si>
    <t>40,2 Km²</t>
  </si>
  <si>
    <t>1.685,09 Km²</t>
  </si>
  <si>
    <t>37.35 Km²</t>
  </si>
  <si>
    <t>1204,24 Km²</t>
  </si>
  <si>
    <t>131,97 Km²</t>
  </si>
  <si>
    <t>Kependudukan</t>
  </si>
  <si>
    <t>48.47 Km²</t>
  </si>
  <si>
    <t>47.379.390 jiwa</t>
  </si>
  <si>
    <t>2.481.469 Jiwa</t>
  </si>
  <si>
    <t xml:space="preserve">Kota Depok </t>
  </si>
  <si>
    <t>74,01</t>
  </si>
  <si>
    <t>13,86</t>
  </si>
  <si>
    <t>79,60</t>
  </si>
  <si>
    <t>2.106.100 jiwa</t>
  </si>
  <si>
    <t xml:space="preserve">3,53 </t>
  </si>
  <si>
    <t xml:space="preserve"> 10883 Jiwa/km2</t>
  </si>
  <si>
    <t>2.548.723</t>
  </si>
  <si>
    <t>2.444.616 jiwa</t>
  </si>
  <si>
    <t xml:space="preserve">2.803.283 jiwa
</t>
  </si>
  <si>
    <t>2.183.695 jiwa</t>
  </si>
  <si>
    <t>2.295.778 jiwa</t>
  </si>
  <si>
    <t>1.728.050 Jiwa (2016)</t>
  </si>
  <si>
    <t>Kota Cimahi</t>
  </si>
  <si>
    <t>73,59</t>
  </si>
  <si>
    <t>13,75</t>
  </si>
  <si>
    <t>76,69</t>
  </si>
  <si>
    <t>2,179,813 Jiwa</t>
  </si>
  <si>
    <t>1.533.166 Jiwa</t>
  </si>
  <si>
    <t>1.546.000 Jiwa</t>
  </si>
  <si>
    <t>1.389.414 Jiwa</t>
  </si>
  <si>
    <t>586.580 Jiwa (2015)</t>
  </si>
  <si>
    <t>1.061.886 Jiwa</t>
  </si>
  <si>
    <t>14.5892 Jiwa/km2</t>
  </si>
  <si>
    <t>1.142.097 jiwa</t>
  </si>
  <si>
    <t>1.064.687 Jiwa</t>
  </si>
  <si>
    <t>932,701 Jiwa</t>
  </si>
  <si>
    <t>657,477 Jiwa</t>
  </si>
  <si>
    <t>586,580 Jiwa</t>
  </si>
  <si>
    <t>422.586 Jiwa</t>
  </si>
  <si>
    <t xml:space="preserve">307,494 Jiwa </t>
  </si>
  <si>
    <t>321,007 Jiwa</t>
  </si>
  <si>
    <t>1.188.004 Jiwa</t>
  </si>
  <si>
    <t>202.362 Jiwa</t>
  </si>
  <si>
    <t>Kepadatan</t>
  </si>
  <si>
    <t>14.831 jiwa/km2</t>
  </si>
  <si>
    <t>Kota Bogor</t>
  </si>
  <si>
    <t>72,95</t>
  </si>
  <si>
    <t>13,01</t>
  </si>
  <si>
    <t>74,50</t>
  </si>
  <si>
    <t>1.030.720 jiwa</t>
  </si>
  <si>
    <t xml:space="preserve">2,38 </t>
  </si>
  <si>
    <t>12044 Jiwa/km2</t>
  </si>
  <si>
    <t>838,29</t>
  </si>
  <si>
    <t>590 jiwa/km2</t>
  </si>
  <si>
    <t xml:space="preserve">11.413/km2
</t>
  </si>
  <si>
    <t>2.205 jiwa/km2</t>
  </si>
  <si>
    <t>1.290 jiwa/km2</t>
  </si>
  <si>
    <t>818,56 Jiwa/km2</t>
  </si>
  <si>
    <t>10,883 Jiwa/Km²</t>
  </si>
  <si>
    <t>1.296 Jiwa/Km²</t>
  </si>
  <si>
    <t>753 Jiwa/Km²</t>
  </si>
  <si>
    <t>888 Jiwa/Km²</t>
  </si>
  <si>
    <t>750 Jiwa/Km²</t>
  </si>
  <si>
    <t>8.985 Jiwa/Km²</t>
  </si>
  <si>
    <t>960 Jiwa/Km²</t>
  </si>
  <si>
    <t>3,576 Jiwa/Km²</t>
  </si>
  <si>
    <t>14,592 Jiwa/Km²</t>
  </si>
  <si>
    <t>418 Jiwa/Km²</t>
  </si>
  <si>
    <t>19,227 Jiwa/Km²</t>
  </si>
  <si>
    <t>6,625 Jiwa/Km²</t>
  </si>
  <si>
    <t>987 Jiwa/Km²</t>
  </si>
  <si>
    <t>1.533,37 Jiwa/Km²</t>
  </si>
  <si>
    <t xml:space="preserve"> 2.647 jiwa per km2</t>
  </si>
  <si>
    <t>624 jiwa/km2</t>
  </si>
  <si>
    <t>Laju Pertumbuhan Penduduk</t>
  </si>
  <si>
    <t>1,43 %</t>
  </si>
  <si>
    <t>0.43 %</t>
  </si>
  <si>
    <t>0,48%</t>
  </si>
  <si>
    <t>1,55%</t>
  </si>
  <si>
    <t>0,82</t>
  </si>
  <si>
    <t>1,07</t>
  </si>
  <si>
    <t>2,71</t>
  </si>
  <si>
    <t>1,37</t>
  </si>
  <si>
    <t>Kota Cirebon</t>
  </si>
  <si>
    <t>71,83</t>
  </si>
  <si>
    <t>13,07</t>
  </si>
  <si>
    <t>73,70</t>
  </si>
  <si>
    <t xml:space="preserve">307.494 jiwa </t>
  </si>
  <si>
    <t>19.227 Jiwa/km2</t>
  </si>
  <si>
    <t>Kota Sukabumi</t>
  </si>
  <si>
    <t>71,90</t>
  </si>
  <si>
    <t>13,38</t>
  </si>
  <si>
    <t>72,33</t>
  </si>
  <si>
    <t>321.007 Jiwa (2016)</t>
  </si>
  <si>
    <t>6.625 jiwa/km2</t>
  </si>
  <si>
    <t>969 Jiwa/Km²</t>
  </si>
  <si>
    <t>Kab Bekasi</t>
  </si>
  <si>
    <t>73,24</t>
  </si>
  <si>
    <t>12,23</t>
  </si>
  <si>
    <t>3.122.698 jiwa</t>
  </si>
  <si>
    <t>2,451 Jiwa/km2</t>
  </si>
  <si>
    <t>0,98</t>
  </si>
  <si>
    <t>1,34</t>
  </si>
  <si>
    <t>Kota Tasikmalaya</t>
  </si>
  <si>
    <t>71,37</t>
  </si>
  <si>
    <t>13,40</t>
  </si>
  <si>
    <t>70,58</t>
  </si>
  <si>
    <t xml:space="preserve">3,53% </t>
  </si>
  <si>
    <t>657.477 Jiwa (2015)</t>
  </si>
  <si>
    <t>0,41</t>
  </si>
  <si>
    <t>3.576 jiwa/km2</t>
  </si>
  <si>
    <t>Kota Banjar</t>
  </si>
  <si>
    <t>70,26</t>
  </si>
  <si>
    <t>13,18</t>
  </si>
  <si>
    <t>70,09</t>
  </si>
  <si>
    <t>196.563 Jiwa (2015)</t>
  </si>
  <si>
    <t>1.489 Jiwa/km2</t>
  </si>
  <si>
    <t>1,05%</t>
  </si>
  <si>
    <t>Kab Sumedang</t>
  </si>
  <si>
    <t>0,44%</t>
  </si>
  <si>
    <t>71,96</t>
  </si>
  <si>
    <t>0,61%</t>
  </si>
  <si>
    <t>12,91</t>
  </si>
  <si>
    <t>0,42%</t>
  </si>
  <si>
    <t>69,45</t>
  </si>
  <si>
    <t>2,38%</t>
  </si>
  <si>
    <t>2,32%</t>
  </si>
  <si>
    <t>1.137.273 Jiwa (2015)</t>
  </si>
  <si>
    <t>0,51</t>
  </si>
  <si>
    <t>747.12 Jiwa/km2</t>
  </si>
  <si>
    <t>*Kab Purwakarta</t>
  </si>
  <si>
    <t>70,34</t>
  </si>
  <si>
    <t>11,82</t>
  </si>
  <si>
    <t>68,56</t>
  </si>
  <si>
    <t>921.598 jiwa</t>
  </si>
  <si>
    <t xml:space="preserve">2,32 </t>
  </si>
  <si>
    <t>948 Jiwa/km</t>
  </si>
  <si>
    <t>1.41% (2014)</t>
  </si>
  <si>
    <t>0,39</t>
  </si>
  <si>
    <t>0,5%</t>
  </si>
  <si>
    <t>2,91%</t>
  </si>
  <si>
    <t>Penduduk Terbanyak</t>
  </si>
  <si>
    <t>Kab.Bogor 5.459.670 jiwa</t>
  </si>
  <si>
    <t>Usia 20-24 Tahun (263.635 Jiwa)</t>
  </si>
  <si>
    <t>Usia 30-34 tahun (307344 Jiwa)</t>
  </si>
  <si>
    <t>Usia 0-14 tahun (73737)</t>
  </si>
  <si>
    <t xml:space="preserve">usia 0-4 (336.773)
</t>
  </si>
  <si>
    <t>Usia 10-14 (266.702)</t>
  </si>
  <si>
    <t>Usia 10-14 tahun (119.811)</t>
  </si>
  <si>
    <t>Usia 25-29 tahun (14.354 Jiwa)</t>
  </si>
  <si>
    <t>Usia 25-60 (974.537)</t>
  </si>
  <si>
    <t>Usia 0-4 (216.469)</t>
  </si>
  <si>
    <t xml:space="preserve">usia 10-14 (220.772)
</t>
  </si>
  <si>
    <t>Usia 10-14 tahun (170.326 Jiwa)</t>
  </si>
  <si>
    <t>usia 10-14 (181.234)</t>
  </si>
  <si>
    <t>Usia 0-4 Tahun (213,887 Jiwa)</t>
  </si>
  <si>
    <t>Usia 0-4 tahun (14.803 Jiwa)</t>
  </si>
  <si>
    <t>Usia 10-14 tahun (126.830 Jiwa)</t>
  </si>
  <si>
    <t>Usia 65-keatas (148.044 Jiwa)</t>
  </si>
  <si>
    <t>Usia 0-4 (90.308 Jiwa)</t>
  </si>
  <si>
    <t>Usia 0-4 Tahun (95.779 Jiwa)</t>
  </si>
  <si>
    <t>Usia 10-14 tahun (91.126 Jiwa)</t>
  </si>
  <si>
    <t>Usia 0-4 tahun (86.503 Jiwa)</t>
  </si>
  <si>
    <t>Usia 15-19 tahun (62,460 Jiwa)</t>
  </si>
  <si>
    <t>Usia 20-24 tahun (56,394 Jiwa)</t>
  </si>
  <si>
    <t>Usia 23-59 (30,589 jiwa)</t>
  </si>
  <si>
    <t>Usia 0-4 Tahun (27,548 Jiwa)</t>
  </si>
  <si>
    <t>Usia 0-4 tahun (29,281 Jiwa)</t>
  </si>
  <si>
    <t>Usia 10-14 (102.346 Jiwa)</t>
  </si>
  <si>
    <t>Usia 15-19 tahun (17.611 Jiwa)</t>
  </si>
  <si>
    <t>Kab Ciamis</t>
  </si>
  <si>
    <t>Bandung 3.596.620 jiwa</t>
  </si>
  <si>
    <t>Usia 25-29 Tahun (234.834 Jiwa)</t>
  </si>
  <si>
    <t>Usia 35-39 tahun (290281 Jiwa)</t>
  </si>
  <si>
    <t>Usia 15-64 (178221)</t>
  </si>
  <si>
    <t>usia 20-24 (333.197)</t>
  </si>
  <si>
    <t>Usia 5-9 (266.056)</t>
  </si>
  <si>
    <t>Usia 5-9 tahun (119.061)</t>
  </si>
  <si>
    <t>Usia 0-4 tahun (14.298 Jiwa)</t>
  </si>
  <si>
    <t>Usia 10-24 (606.902)</t>
  </si>
  <si>
    <t>Usia 15-19 (205.746)</t>
  </si>
  <si>
    <t xml:space="preserve">usia 0-4 (217.238)
</t>
  </si>
  <si>
    <t>Usia 5-9 tahun (158.068 Jiwa)</t>
  </si>
  <si>
    <t>usia 5-9 (177.486)</t>
  </si>
  <si>
    <t>Usia 30-34 (214,729 Jiwa)</t>
  </si>
  <si>
    <t>Usia 5-9 tahun (14.313 Jiwa)</t>
  </si>
  <si>
    <t>Usia 0-4 tahun (123.701 Jiwa)</t>
  </si>
  <si>
    <t>Usia 15-19 tahun (114.068 Jiwa)</t>
  </si>
  <si>
    <t>Usia 10-14 (91.345 Jiwa)</t>
  </si>
  <si>
    <t>Usia 15-19 Tahun (99.656 Jiwa)</t>
  </si>
  <si>
    <t>Usia 30-34 (94.246 Jiwa)</t>
  </si>
  <si>
    <t>Usia 10-14 tahun (84.826 Jiwa)</t>
  </si>
  <si>
    <t>Usia 0-4 tahun (60,874 Jiwa)</t>
  </si>
  <si>
    <t>Usia 30-34 tahun (54,862 Jiwa)</t>
  </si>
  <si>
    <t>Usia 5-12 (8.712 jiwa)</t>
  </si>
  <si>
    <t>70,90</t>
  </si>
  <si>
    <t>Usia 15-19 Tahun (28,827 Jiwa)</t>
  </si>
  <si>
    <t>Usia 15-19 tahun (28,448 Jiwa)</t>
  </si>
  <si>
    <t>13,65</t>
  </si>
  <si>
    <t>Usia 0-4 (102.222 Jiwa)</t>
  </si>
  <si>
    <t>Usia 20-24 tahun (17.523 Jiwa)</t>
  </si>
  <si>
    <t>68,43</t>
  </si>
  <si>
    <t>5 Kecamatan Penduduk Terbanyak</t>
  </si>
  <si>
    <t>Babakan Ciparay (148.025 jiwa)</t>
  </si>
  <si>
    <t>Gunung Putri (409.312)</t>
  </si>
  <si>
    <t>1.768.532 Jiwa (2014)</t>
  </si>
  <si>
    <t>Baleendah (256.570)</t>
  </si>
  <si>
    <t>0,44</t>
  </si>
  <si>
    <t>Tambun Selatan (481.652)</t>
  </si>
  <si>
    <t>691,71 Jiwa/km2</t>
  </si>
  <si>
    <t>Garut Kota (130.514.000 jiwa)</t>
  </si>
  <si>
    <t>Cicurug (127.317 jiwa)</t>
  </si>
  <si>
    <t>Bekasi Utara (321.796)</t>
  </si>
  <si>
    <t>Kecamatan Gunungjati (76,062 orang)</t>
  </si>
  <si>
    <t>Karawang Barat (167.749 jiwa)</t>
  </si>
  <si>
    <t>Kecamatan Cianjur (163.828)</t>
  </si>
  <si>
    <t>Kecamatan Indramayu (111.626)</t>
  </si>
  <si>
    <t>Karangnunggal (84.156 jiwa)</t>
  </si>
  <si>
    <t>Kab Bogor</t>
  </si>
  <si>
    <t>Cimanggis (303,392 Jiwa)</t>
  </si>
  <si>
    <t>70,65</t>
  </si>
  <si>
    <t>Lembang (194.560 jiwa)</t>
  </si>
  <si>
    <t>12,05</t>
  </si>
  <si>
    <t>Subang (131.066 jiwa)</t>
  </si>
  <si>
    <t>68,32</t>
  </si>
  <si>
    <t>Kuningan (93.689 jiwa)</t>
  </si>
  <si>
    <t>Jatinangor (113.234 jiwa)</t>
  </si>
  <si>
    <t>Bogor Barat (236.302 jiwa)</t>
  </si>
  <si>
    <t>Mangkubumi (88,346)</t>
  </si>
  <si>
    <t>Cimahi Selatan (254,365)</t>
  </si>
  <si>
    <t>Harjamukti (105,987)</t>
  </si>
  <si>
    <t>Cikole (57,621)</t>
  </si>
  <si>
    <t>Jatiwangi (83.876 jiwa)</t>
  </si>
  <si>
    <t>Pataruman (61.773 jiwa)</t>
  </si>
  <si>
    <t>Bandung Kulon (143.313 jiwa)</t>
  </si>
  <si>
    <t>Cibinong (398.109)</t>
  </si>
  <si>
    <t>Cileunyi (195.384)</t>
  </si>
  <si>
    <t>Cikarang Utara (268.694)</t>
  </si>
  <si>
    <t>Karangpawitan (128.137.000 jiwa)</t>
  </si>
  <si>
    <t>Cisaat (120.416 jiwa)</t>
  </si>
  <si>
    <t>Bekasi Barat (276.307)</t>
  </si>
  <si>
    <t>5.458.668 jiwa</t>
  </si>
  <si>
    <t>Kecamatan Gegesik (74,269 orang)</t>
  </si>
  <si>
    <t>Klari (167.611 jiwa)</t>
  </si>
  <si>
    <t>Kecamatan Karangtengah (138.891)</t>
  </si>
  <si>
    <t>Kecamatan Haurgeulis (91.478)</t>
  </si>
  <si>
    <t>Singaparna (67.942 jiwa)</t>
  </si>
  <si>
    <t>Sukmajaya (291,267 Jiwa)</t>
  </si>
  <si>
    <t>Padalarang (176.732 jiwa)</t>
  </si>
  <si>
    <t>Ciasem (106.444 jiwa) )</t>
  </si>
  <si>
    <t>Ciawi Gebang (82.810 jiwa)</t>
  </si>
  <si>
    <t>Sumedang Utara (96.281 jiwa)</t>
  </si>
  <si>
    <t>Tanah Sareal (226.906 jiwa)</t>
  </si>
  <si>
    <t xml:space="preserve">0,48 </t>
  </si>
  <si>
    <t>2049 Jiwa/km2</t>
  </si>
  <si>
    <t>Kawalu (87,973)</t>
  </si>
  <si>
    <t>Cimahi Tengah (170,916)</t>
  </si>
  <si>
    <t>Kesambi (72,819)</t>
  </si>
  <si>
    <t>Warudoyong (55,494)</t>
  </si>
  <si>
    <t>Majalengka (71.063 jiwa)</t>
  </si>
  <si>
    <t>Langensari (58.259 jiwa)</t>
  </si>
  <si>
    <t>Kiaracondong (132.135 jiwa)</t>
  </si>
  <si>
    <t>Cileungsi (316.873)</t>
  </si>
  <si>
    <t>Rancaekek (180.884)</t>
  </si>
  <si>
    <t>Babelan (258.381)</t>
  </si>
  <si>
    <t>Tarogong Kidul (126.503.000 jiwa)</t>
  </si>
  <si>
    <t>Cibadak (111.102 jiwa)</t>
  </si>
  <si>
    <t>Bekasi Timur (264.072)</t>
  </si>
  <si>
    <t>Kecamatan Babakan (72.461 orang)</t>
  </si>
  <si>
    <t>Telukjambe Timur (136.593 jiwa)</t>
  </si>
  <si>
    <t>Kecamatan Cibeber (119.450)</t>
  </si>
  <si>
    <t>Kecamatan Kandanghaur (87.065)</t>
  </si>
  <si>
    <t>Cipatujah (65.354 jiwa)</t>
  </si>
  <si>
    <t>Tapos (271,090 Jiwa)</t>
  </si>
  <si>
    <t>Ngamprah (174.872 jiwa)</t>
  </si>
  <si>
    <t>Patokbeusi (80.728 jiwa)</t>
  </si>
  <si>
    <t>Kramat mulya (47.156 jiwa)</t>
  </si>
  <si>
    <t>Cimanggung (83.204 jiwa)</t>
  </si>
  <si>
    <t>Bogor Selatan (199.248 jiwa)</t>
  </si>
  <si>
    <t>Cipedes (77,454)</t>
  </si>
  <si>
    <t>Cimahi Utara (161,299)</t>
  </si>
  <si>
    <t>Lemahwungkuk (54,788)</t>
  </si>
  <si>
    <t>Citamiang (49,544)</t>
  </si>
  <si>
    <t>Cikijing (59.017 jiwa)</t>
  </si>
  <si>
    <t>Banjar (58.222 jiwa)</t>
  </si>
  <si>
    <t>Coblong (132.002 jiwa)</t>
  </si>
  <si>
    <t>Bojonggede (306.156)</t>
  </si>
  <si>
    <t>Ciparay (163.197)</t>
  </si>
  <si>
    <t>Cikarang Barat (251.493)</t>
  </si>
  <si>
    <t>Cilawu (106.089.000 jiwa)</t>
  </si>
  <si>
    <t>Palabuhanratau (110.750 jiwa)</t>
  </si>
  <si>
    <t>Pondokgede (238.708)</t>
  </si>
  <si>
    <t>Kecamatan Mundu (72.420 orang)</t>
  </si>
  <si>
    <t>Kotabaru (129.163 jiwa)</t>
  </si>
  <si>
    <t>Kecamatan Cipanas ( 108.115)</t>
  </si>
  <si>
    <t>Kecamatan Anjatan (83.252)</t>
  </si>
  <si>
    <t>Sodonghilir (65.072 jiwa)</t>
  </si>
  <si>
    <t>Pancoran Mas (263,942 Jiwa)</t>
  </si>
  <si>
    <t>Cipatat (131.798 jiwa)</t>
  </si>
  <si>
    <t>Kalijati (64.828 jiwa)</t>
  </si>
  <si>
    <t>Darma 46.290 jiwa</t>
  </si>
  <si>
    <t>Tanjungsari (80.367 jiwa)</t>
  </si>
  <si>
    <t>Bogor Utara (192.812 jiwa)</t>
  </si>
  <si>
    <t>Cihideung (73,934)</t>
  </si>
  <si>
    <t>Kejaksam (43,887)</t>
  </si>
  <si>
    <t>Gunung Puyuh (47,712)</t>
  </si>
  <si>
    <t>Leuwimunding (58.041 jiwa)</t>
  </si>
  <si>
    <t>Purwaharja (24.108 jiwa)</t>
  </si>
  <si>
    <t>Bojongloa Kaler (121.165 jiwa)</t>
  </si>
  <si>
    <t>Sukaraja (197.168)</t>
  </si>
  <si>
    <t>Majalaya (162.531)</t>
  </si>
  <si>
    <t>Cikarang Selatan (199.593)</t>
  </si>
  <si>
    <t>Cisurupan (103.048.000 jiwa)</t>
  </si>
  <si>
    <t>Sukaraja (84.013 jiwa)</t>
  </si>
  <si>
    <t>Jatiasih (221.759)</t>
  </si>
  <si>
    <t>Kecamatan Astanajapura (72.098 orang)</t>
  </si>
  <si>
    <t>Karawang Timur (126.078 jiwa)</t>
  </si>
  <si>
    <t>Kecamatan Cigenang (103.378)</t>
  </si>
  <si>
    <t>Kecamatan Juntinyuat (79.081)</t>
  </si>
  <si>
    <t>Cikalong (63.615 jiwa)</t>
  </si>
  <si>
    <t>Beji (208,009 Jiwa)</t>
  </si>
  <si>
    <t>Cikalong Wetan (122.656 jiwa)</t>
  </si>
  <si>
    <t>Purwadadi (63.376 jiwa)</t>
  </si>
  <si>
    <t>Cilimus (45.738 jiwa)</t>
  </si>
  <si>
    <t>Sumedang Selatan (77.225 jiwa)</t>
  </si>
  <si>
    <t>Bogor Timur (104.737 jiwa)</t>
  </si>
  <si>
    <t>Tamansari (65,604)</t>
  </si>
  <si>
    <t>Pekalipan (30,013)</t>
  </si>
  <si>
    <t>Cibeureum (41,832)</t>
  </si>
  <si>
    <t>Lemahsugih (58.064 jiwa)</t>
  </si>
  <si>
    <t>5 Kecamatan Penduduk Terpadat</t>
  </si>
  <si>
    <t>Bojongloa Kaler (39.988 jiwa/km2)</t>
  </si>
  <si>
    <t>Ciomas (10.573 jiwa/km2)</t>
  </si>
  <si>
    <t>Margahayu (12.172 jiwa/km2)</t>
  </si>
  <si>
    <t>Tambun Selatan (11.175 jiwa/km2)</t>
  </si>
  <si>
    <t>Tarogong Kidul (6.500,67 jiwa/km2)</t>
  </si>
  <si>
    <t>Bekasi Timur (19.575)</t>
  </si>
  <si>
    <t>Kecamatan Tengah Tani (8.592 jiwa/km2)</t>
  </si>
  <si>
    <t>Kab Karawang</t>
  </si>
  <si>
    <t>71,60</t>
  </si>
  <si>
    <t>Karawang Barat (4.981 jiwa/km2)</t>
  </si>
  <si>
    <t>11,85</t>
  </si>
  <si>
    <t>Kecamatan Cianjur (6.266 orang/km2)</t>
  </si>
  <si>
    <t>68,19</t>
  </si>
  <si>
    <t>Kecamatan Karangampel (2.140,14 jiwa/km2)</t>
  </si>
  <si>
    <t>Singaparna (2747 jiwa/km2)</t>
  </si>
  <si>
    <t>Sukmajaya (16,146 Jiwa/Km²)</t>
  </si>
  <si>
    <t>1,309 Jiwa/km2</t>
  </si>
  <si>
    <t>Ngamprah (4.856 jiwa/km2)</t>
  </si>
  <si>
    <t>Subang (2.427 jiwa/km2)</t>
  </si>
  <si>
    <t>Kuningan (3.117 jiwa/km2)</t>
  </si>
  <si>
    <t>Jatinangor (4.322 jiwa/km2)</t>
  </si>
  <si>
    <t>Bogor Tengah (12.876 jiwa/km2)</t>
  </si>
  <si>
    <t>Kab Kuningan</t>
  </si>
  <si>
    <t>Cihideung (13,467 Jiwa/Km²)</t>
  </si>
  <si>
    <t>72,76</t>
  </si>
  <si>
    <t>Cimahi Tengah (17,092  Jiwa/Km²)</t>
  </si>
  <si>
    <t>12,04</t>
  </si>
  <si>
    <t>Pekalipan (19,227 Jiwa/Km²)</t>
  </si>
  <si>
    <t>67,51</t>
  </si>
  <si>
    <t>Citamiang (12,355 Jiwa/Km²)</t>
  </si>
  <si>
    <t>Jatiwangi (2.095 jiwa/km2)</t>
  </si>
  <si>
    <t>Banjar (2.218,96 jiwa/km2)</t>
  </si>
  <si>
    <t>0,59</t>
  </si>
  <si>
    <t>Andir (26.332 jiwa/km2)</t>
  </si>
  <si>
    <t>Bojonggede (10.360 jiwa/km2)</t>
  </si>
  <si>
    <t>Dayeuhkolot (10.811 jiwa/km2)</t>
  </si>
  <si>
    <t>Cikarang Utara (6.205 jiwa/km2)</t>
  </si>
  <si>
    <t>Garut Kota (4.710 jiwa/km2)</t>
  </si>
  <si>
    <t>Bekasi Utara (16.376)</t>
  </si>
  <si>
    <t>Kecamata Kedawung (8.541 jiwa/km2)</t>
  </si>
  <si>
    <t>Karawang Timur (4.276 jiwa/km2)</t>
  </si>
  <si>
    <t>Kecamatan Karangtengah (2.862 orang/km2)</t>
  </si>
  <si>
    <t>Kecamatan Jatibarang (1.611,12 jiwa/km2)</t>
  </si>
  <si>
    <t>Rajapolah (2156 jiwa/km2)</t>
  </si>
  <si>
    <t>Beji (14,546 Jiwa/Km²)</t>
  </si>
  <si>
    <t>Padalarang (3.483 jiwa/km2)</t>
  </si>
  <si>
    <t>Pagaden (1.395 jiwa/km2)</t>
  </si>
  <si>
    <t>1.055.417 jiwa</t>
  </si>
  <si>
    <t>Kramat Mulya (2.776 jiwa/km2)</t>
  </si>
  <si>
    <t xml:space="preserve">0,60 </t>
  </si>
  <si>
    <t>Sumedang Utara (3.408 jiwa/km2)</t>
  </si>
  <si>
    <t>883 Jiwa/km2</t>
  </si>
  <si>
    <t>Tanah Sareal(12.044 jiwa/km2)</t>
  </si>
  <si>
    <t>Tawang (9,192 Jiwa/Km²)</t>
  </si>
  <si>
    <t>Cimahi Selatan (15,051  Jiwa/Km²)</t>
  </si>
  <si>
    <t>Kejaksan (12,137 Jiwa/Km²)</t>
  </si>
  <si>
    <t>Kadipaten (2.006 jiwa/km2)</t>
  </si>
  <si>
    <t>Langensari (1.743,76 jiwa/km2)</t>
  </si>
  <si>
    <t>Sukajadi (25.235 jiwa/km2)</t>
  </si>
  <si>
    <t>Gunung Putri (7.272 jiwa/km2)</t>
  </si>
  <si>
    <t>Margaasih (8.227 jiwa/km2)</t>
  </si>
  <si>
    <t>Cibitung (5.374 jiwa/km2)</t>
  </si>
  <si>
    <t>Kadungora (2.459,56 jiwa/km2)</t>
  </si>
  <si>
    <t>Pondokgede (14.653)</t>
  </si>
  <si>
    <t>Kecamatan Pabuaran (6.982 jiwa/km2)</t>
  </si>
  <si>
    <t>Kotabaru (4.242 jiwa/km2)</t>
  </si>
  <si>
    <t>Kecamatan Pacet (2.414 orang/km2)</t>
  </si>
  <si>
    <t>Kecamatan Indramayu (1.568,37 jiwa/km2)</t>
  </si>
  <si>
    <t>Mangunreja (2033 jiwa/km2)</t>
  </si>
  <si>
    <t>Pancoran Mas (14,494 Jiwa/Km²)</t>
  </si>
  <si>
    <t>Parongpong (2.472 jiwa/km2)</t>
  </si>
  <si>
    <t xml:space="preserve">Kab Subang </t>
  </si>
  <si>
    <t>Pamanukan (1.180 jiwa/km2)</t>
  </si>
  <si>
    <t>71,61</t>
  </si>
  <si>
    <t>Sindang Agung (2.662 jiwa/km2)</t>
  </si>
  <si>
    <t>11,66</t>
  </si>
  <si>
    <t>Tanjungsari (2.256 jiwa/km2)</t>
  </si>
  <si>
    <t>67,14</t>
  </si>
  <si>
    <t>Bogor Utara (10.881 jiwa/km2)</t>
  </si>
  <si>
    <t>Cipedes (8,635 Jiwa/Km²)</t>
  </si>
  <si>
    <t>Cimahi Utara (12,128  Jiwa/Km²)</t>
  </si>
  <si>
    <t>Kesambi (9,036 Jiwa/Km²)</t>
  </si>
  <si>
    <t>1.529.388 jiwa</t>
  </si>
  <si>
    <t>Dawuan (1.927 jiwa/km2)</t>
  </si>
  <si>
    <t>Purwaharja (1.319,73 jiwa/km2)</t>
  </si>
  <si>
    <t>Batununggal 24.071 (jiwa/km2)</t>
  </si>
  <si>
    <t>1,05</t>
  </si>
  <si>
    <t>745,40 Jiwa/km2</t>
  </si>
  <si>
    <t>Tamansari (4.710 jiwa/km2)</t>
  </si>
  <si>
    <t>Katapang (7.968 jiwa/km2)</t>
  </si>
  <si>
    <t>Tambun Utara (5.240 jiwa/km2)</t>
  </si>
  <si>
    <t>Kab Cirebon</t>
  </si>
  <si>
    <t>Karangpawitan (2460,86 jiwa/km2)</t>
  </si>
  <si>
    <t>71,43</t>
  </si>
  <si>
    <t>12,03</t>
  </si>
  <si>
    <t>Bekasi Barat (14.627)</t>
  </si>
  <si>
    <t>Kecamatan Weru (5.662 jiwa/km2)</t>
  </si>
  <si>
    <t>66,70</t>
  </si>
  <si>
    <t>Rengasdengklok (3.584 jiwa/km2)</t>
  </si>
  <si>
    <t>Kecamatan Ciranjang (2.224 orang/km2)</t>
  </si>
  <si>
    <t>Kecamatan Lohbener (1565,41 jiwa/km2)</t>
  </si>
  <si>
    <t>Manonjaya (1590 jiwa/km2)</t>
  </si>
  <si>
    <t>2.205 Jiwa/km2</t>
  </si>
  <si>
    <t>Cipayung (13,790 Jiwa/Km²)</t>
  </si>
  <si>
    <t>CIhampelas (2.446 jiwa/km2)</t>
  </si>
  <si>
    <t>Jalan Cagak (1.151 jiwa/km2)</t>
  </si>
  <si>
    <t>Lebak Wangi (2.033 jiwa/km2)</t>
  </si>
  <si>
    <t>Cimanggung (2.041 jiwa/km2)</t>
  </si>
  <si>
    <t>Bogor Timur (10.319 jiwa/km2)</t>
  </si>
  <si>
    <t>Indihiang (4,460 Jiwa/Km²)</t>
  </si>
  <si>
    <t>Lemahwungkuk (8,419 Jiwa/Km²)</t>
  </si>
  <si>
    <t>Leuwimunding (1.799 jiwa/km2)</t>
  </si>
  <si>
    <t>1.142,75 jiwa/km2)</t>
  </si>
  <si>
    <t>Kab Bandung Barat</t>
  </si>
  <si>
    <t>Astanaanyar (23.872 jiwa/km2)</t>
  </si>
  <si>
    <t>71,82</t>
  </si>
  <si>
    <t>11,56</t>
  </si>
  <si>
    <t>Sukaraja (4.588 jiwa/km2)</t>
  </si>
  <si>
    <t>Majalaya (6.409 jiwa/km2)</t>
  </si>
  <si>
    <t>65,81</t>
  </si>
  <si>
    <t>Cikarang Barat (4.684 jiwa/km2)</t>
  </si>
  <si>
    <t>Kersamanah (2.253,21 jiwa/km2)</t>
  </si>
  <si>
    <t>Bekasi Selatan (13.736)</t>
  </si>
  <si>
    <t>Kecamatan Ciledug (4.833 jiwa/km2)</t>
  </si>
  <si>
    <t>1.408.550 Jiwa</t>
  </si>
  <si>
    <t>450.42 Jiwa/km2</t>
  </si>
  <si>
    <t>Telukjambe Timur (3.404 jiwa/km2)</t>
  </si>
  <si>
    <t>Kecamatan Cilaku (1.925 orang/km2)</t>
  </si>
  <si>
    <t>Kecamatan Juntinyuat (1.545,98 jiwa/km2)</t>
  </si>
  <si>
    <t>Jamanis (1576 jiwa/km2)</t>
  </si>
  <si>
    <t>Cinere (12,868 Jiwa/Km²)</t>
  </si>
  <si>
    <t>Lembang (2.036 jiwa/km2)</t>
  </si>
  <si>
    <t>Kasomalang (1.087 jiwa/km2)</t>
  </si>
  <si>
    <t>Ciawi Gebang (1.366 jiwa/km2)</t>
  </si>
  <si>
    <t>Cimalaka (1.421 jiwa/km2)</t>
  </si>
  <si>
    <t>Bogor Barat (7.193 jiwa/km2)</t>
  </si>
  <si>
    <t>Kab Pangandaran</t>
  </si>
  <si>
    <t>Mangkubumi (3,602 Jiwa/Km²)</t>
  </si>
  <si>
    <t xml:space="preserve">70,40 </t>
  </si>
  <si>
    <t>Harjamukti (6,017 Jiwa/Km²)</t>
  </si>
  <si>
    <t>Sumberjaya (1.738 jiwa/km2)</t>
  </si>
  <si>
    <t>Jumlah Penduduk Miskin</t>
  </si>
  <si>
    <t>288.000 (2015)</t>
  </si>
  <si>
    <t xml:space="preserve">12,02 </t>
  </si>
  <si>
    <t>65,79</t>
  </si>
  <si>
    <t>422.586 Jiwa (2014)</t>
  </si>
  <si>
    <t>418 Jiwa/km2</t>
  </si>
  <si>
    <t>Kab Majalengka</t>
  </si>
  <si>
    <t>69,22</t>
  </si>
  <si>
    <t>11,89</t>
  </si>
  <si>
    <t>65,25</t>
  </si>
  <si>
    <t>1.182.109 jiwa</t>
  </si>
  <si>
    <t xml:space="preserve">0,49 </t>
  </si>
  <si>
    <t>137.831 (2013)</t>
  </si>
  <si>
    <t>982 Jiwa/km2</t>
  </si>
  <si>
    <t>Kab Sukabumi</t>
  </si>
  <si>
    <t>70,14</t>
  </si>
  <si>
    <t>12,18</t>
  </si>
  <si>
    <t>65,13</t>
  </si>
  <si>
    <t>2.444.616 Jiwa (2016)</t>
  </si>
  <si>
    <t>1,07 (2013)</t>
  </si>
  <si>
    <t>590 Jiwa/km2</t>
  </si>
  <si>
    <t>Kab Indramayu</t>
  </si>
  <si>
    <t>70,72</t>
  </si>
  <si>
    <t>12,20</t>
  </si>
  <si>
    <t>64,78</t>
  </si>
  <si>
    <t xml:space="preserve">1.718.495 Jiwa </t>
  </si>
  <si>
    <t>819 Jiwa/km2</t>
  </si>
  <si>
    <t>Kab Garut</t>
  </si>
  <si>
    <t>70,76</t>
  </si>
  <si>
    <t>11,69</t>
  </si>
  <si>
    <t>63,64</t>
  </si>
  <si>
    <t>2.565.505 Jiwa (2016)</t>
  </si>
  <si>
    <t xml:space="preserve">1,12 </t>
  </si>
  <si>
    <t>6.500,67 Jiwa/Km2</t>
  </si>
  <si>
    <t>50,560</t>
  </si>
  <si>
    <t>Kab Tasimalaya</t>
  </si>
  <si>
    <t>68,54</t>
  </si>
  <si>
    <t>12,46</t>
  </si>
  <si>
    <t>Presentase Penduduk Miskin</t>
  </si>
  <si>
    <t>63,57</t>
  </si>
  <si>
    <t>4,61</t>
  </si>
  <si>
    <t>1.735.998 Jiwa (2015)</t>
  </si>
  <si>
    <t>691,81 Jiwa/km2</t>
  </si>
  <si>
    <t>Kab Cianjur</t>
  </si>
  <si>
    <t>69,39</t>
  </si>
  <si>
    <t>11,88</t>
  </si>
  <si>
    <t>62,92</t>
  </si>
  <si>
    <t>8,96</t>
  </si>
  <si>
    <t>11,64</t>
  </si>
  <si>
    <t>8,13%</t>
  </si>
  <si>
    <t>2.243.904 Jiwa (2015)</t>
  </si>
  <si>
    <t>621 Jiwa/km2</t>
  </si>
  <si>
    <t>5,33% (2013)</t>
  </si>
  <si>
    <t>10,57%</t>
  </si>
  <si>
    <t>13,59%</t>
  </si>
  <si>
    <t>10,57</t>
  </si>
  <si>
    <t>7,60%</t>
  </si>
  <si>
    <t>15.95% (2014)</t>
  </si>
  <si>
    <t>7,01</t>
  </si>
  <si>
    <t>Suku</t>
  </si>
  <si>
    <t>Sunda, Jawa, Tionghoa, Arab, Batak, dll.</t>
  </si>
  <si>
    <t>Sunda, Jawa, Betawi</t>
  </si>
  <si>
    <t>Sunda, Jawa, Tionghoa, dll</t>
  </si>
  <si>
    <t>Sunda</t>
  </si>
  <si>
    <t>Betawi, Sunda, Jawa, Minangkabau, Tionghoa</t>
  </si>
  <si>
    <t>Sunda, Jawa</t>
  </si>
  <si>
    <t>Sunda, Indonesia</t>
  </si>
  <si>
    <t>Jawa, Sunda, Cirebon, Indonesia, Dayak</t>
  </si>
  <si>
    <t>Betawi, Jawa, Sunda, Batak, Minangkabau</t>
  </si>
  <si>
    <t>Sunda, Jawa, Batak, Tionghoa</t>
  </si>
  <si>
    <t>Sunda, Jawa, Batak, Minangkabau, Tionghoa, Arab</t>
  </si>
  <si>
    <t>Cirebon, Sunda, Jawa, Tionghoa, Arab, Minang, Bugis, Batak</t>
  </si>
  <si>
    <t>Bahasa</t>
  </si>
  <si>
    <t>Bahasa Sunda, Bahasa Cirebonan, Bahasa Cirebon dialek Indramayu, Bahasa Cilebut, Bahasa Melayu dialek Betawi dan Bahasa Betawi</t>
  </si>
  <si>
    <t>Sunda, Indonesia, Jawa</t>
  </si>
  <si>
    <t>Sunda, Betawi</t>
  </si>
  <si>
    <t>sunda, Betawi</t>
  </si>
  <si>
    <t>Indonesia</t>
  </si>
  <si>
    <t>Indonesia,Cirebon,Sunda (dialek Cirebon)</t>
  </si>
  <si>
    <t>Indonesia, Sunda, Bahasa Cirebon (dengan beragam dialek, Bahasa Cirebon dialek Cilamaya menjadi dialek khas wilayah Pesisir Karawang),Bahasa Betawi (termasuk dialek Bekasi) Penyebarannya terpusat disekitar Kecamatan Tirtajaya dan Batujaya</t>
  </si>
  <si>
    <t>Indonesia, Bahasa Cirebon dialek Indramayu, Bahasa Sunda (Dialek Parean).</t>
  </si>
  <si>
    <t>Indonesia, Sunda, Betawi, ABG</t>
  </si>
  <si>
    <t>Indonesia, Sunda, Jawa, Minang, Batak</t>
  </si>
  <si>
    <t>Sunda, Jawa, Indonesia</t>
  </si>
  <si>
    <t>Cirebon, Sunda, Indonesia</t>
  </si>
  <si>
    <t>Pemerintahan</t>
  </si>
  <si>
    <t>Kecamatan</t>
  </si>
  <si>
    <t>Kelurahan</t>
  </si>
  <si>
    <t>Desa</t>
  </si>
  <si>
    <t>RW</t>
  </si>
  <si>
    <t>Situs Web</t>
  </si>
  <si>
    <t>www.jabarprov.go.id</t>
  </si>
  <si>
    <t>https://portal.bandung.go.id/</t>
  </si>
  <si>
    <t>http://bogorkab.go.id/</t>
  </si>
  <si>
    <t>http://www.bandungkab.go.id/</t>
  </si>
  <si>
    <t xml:space="preserve">www.bekasikab.go.id
</t>
  </si>
  <si>
    <t>www.garutkab.go.id</t>
  </si>
  <si>
    <t>http://sukabumikab.go.id/portal/</t>
  </si>
  <si>
    <t>www.kotabekasi.go.id</t>
  </si>
  <si>
    <t>http://www.cirebonkab.go.id/home</t>
  </si>
  <si>
    <t>www.karawangkab.go.id</t>
  </si>
  <si>
    <t>www.kotabogor.go.id</t>
  </si>
  <si>
    <t>https://cianjurkab.go.id/</t>
  </si>
  <si>
    <t>http://www.tasikmalayakab.go.id</t>
  </si>
  <si>
    <t>Jml PNS</t>
  </si>
  <si>
    <t>DPRD</t>
  </si>
  <si>
    <t>GOLKAR</t>
  </si>
  <si>
    <t>PDIP</t>
  </si>
  <si>
    <t>PKB</t>
  </si>
  <si>
    <t>www.depok.go.id</t>
  </si>
  <si>
    <t>GERINDRA</t>
  </si>
  <si>
    <t>PKS</t>
  </si>
  <si>
    <t>NASDEM</t>
  </si>
  <si>
    <t>DEMOKRAT</t>
  </si>
  <si>
    <t>HANURA</t>
  </si>
  <si>
    <t>PAN</t>
  </si>
  <si>
    <t>www.bandungbaratkab.go.id</t>
  </si>
  <si>
    <t>PPP</t>
  </si>
  <si>
    <t>PBB</t>
  </si>
  <si>
    <t>PKPI</t>
  </si>
  <si>
    <t>Keuangan</t>
  </si>
  <si>
    <t>https://subang.go.id/</t>
  </si>
  <si>
    <t>http://ciamiskab.go.id</t>
  </si>
  <si>
    <t xml:space="preserve">	http://www.kuningankab.go.id/</t>
  </si>
  <si>
    <t>www.sumedangkav.go.ib</t>
  </si>
  <si>
    <t>BL</t>
  </si>
  <si>
    <t>BTL</t>
  </si>
  <si>
    <t>DAU</t>
  </si>
  <si>
    <t>DAK</t>
  </si>
  <si>
    <t>BANPROV</t>
  </si>
  <si>
    <t>PAJAK</t>
  </si>
  <si>
    <t>PAD:APBD</t>
  </si>
  <si>
    <t>http://www.purwakartakab.go.id/</t>
  </si>
  <si>
    <t>https://www.tasikmalayakota.go.id</t>
  </si>
  <si>
    <t>Rasio Pajak/PAD</t>
  </si>
  <si>
    <t>www.cimahikota.go.id</t>
  </si>
  <si>
    <t>70,05</t>
  </si>
  <si>
    <t>PDRB (DENGAN MIGAS) HARGA KONSTAN</t>
  </si>
  <si>
    <t>217.041.726.290.000</t>
  </si>
  <si>
    <t>32.356.677.700.000</t>
  </si>
  <si>
    <t>PDRB Per Kapita</t>
  </si>
  <si>
    <t>www.pangandarankab.go.id</t>
  </si>
  <si>
    <t>60.273.485,18</t>
  </si>
  <si>
    <t>3 Produk Penyumbang Terbesar PDRB</t>
  </si>
  <si>
    <t>www.cirebonkota.go.id</t>
  </si>
  <si>
    <t>http://sukabumikota.go.id/</t>
  </si>
  <si>
    <t>www.majalengkakab.go.id</t>
  </si>
  <si>
    <t>Sub Sektor Terbesar Penyumbang PDRB</t>
  </si>
  <si>
    <t>Laju Pertumbuhan Ekonomi</t>
  </si>
  <si>
    <t>7,63%</t>
  </si>
  <si>
    <t>Pengeluaran Per Kapita</t>
  </si>
  <si>
    <t>10.035.000</t>
  </si>
  <si>
    <t>15.805.000</t>
  </si>
  <si>
    <t>10.662.000</t>
  </si>
  <si>
    <t>Kesehatan</t>
  </si>
  <si>
    <t>http://www.banjar-jabar.go.id</t>
  </si>
  <si>
    <t>Angka Harapan Hidup</t>
  </si>
  <si>
    <t>72,44</t>
  </si>
  <si>
    <t>Dokter Umum</t>
  </si>
  <si>
    <t>Pendidikan</t>
  </si>
  <si>
    <t>Jumlah SD Negeri</t>
  </si>
  <si>
    <t>Jumlah SMP Negeri</t>
  </si>
  <si>
    <t>Jumlah SMA Negeri</t>
  </si>
  <si>
    <t>Jumlah SMK Negeri</t>
  </si>
  <si>
    <t>Jumlah PT</t>
  </si>
  <si>
    <t>46 Universitas, 6 Institut, 190 Sekolah Tinggi, 100 Akademi, dan 25 Politeknik</t>
  </si>
  <si>
    <t>Top 3 PT</t>
  </si>
  <si>
    <t>11,740</t>
  </si>
  <si>
    <t>8,764</t>
  </si>
  <si>
    <t>ITB</t>
  </si>
  <si>
    <t>IPB</t>
  </si>
  <si>
    <t>UI</t>
  </si>
  <si>
    <t>Unpad</t>
  </si>
  <si>
    <t>Universitas Pakuan (UNPAK) Bogor</t>
  </si>
  <si>
    <t>UNPAD</t>
  </si>
  <si>
    <t>UPI</t>
  </si>
  <si>
    <t>Universitas Ibnu Khaldun</t>
  </si>
  <si>
    <t>Harapan Lama Sekolah</t>
  </si>
  <si>
    <t>Rata Lama Sekolah</t>
  </si>
  <si>
    <t>10,58</t>
  </si>
  <si>
    <t>APK PAUD</t>
  </si>
  <si>
    <t xml:space="preserve">APK SD </t>
  </si>
  <si>
    <t>APK SMP</t>
  </si>
  <si>
    <t>APK SMA</t>
  </si>
  <si>
    <t xml:space="preserve">APM SD </t>
  </si>
  <si>
    <t>APM SMP</t>
  </si>
  <si>
    <t>APM SMA</t>
  </si>
  <si>
    <t>Data Statistik</t>
  </si>
  <si>
    <t>Jumlah Tingkat Pengangguran Terbuka</t>
  </si>
  <si>
    <t>Presentase Tingkat Pengangguran Terbuka</t>
  </si>
  <si>
    <t>9,02</t>
  </si>
  <si>
    <t>9,57</t>
  </si>
  <si>
    <t>Rasio Elektrifikasi (2014)</t>
  </si>
  <si>
    <t xml:space="preserve">98,33 </t>
  </si>
  <si>
    <t>99,3</t>
  </si>
  <si>
    <t xml:space="preserve">Pemantapan Jalan </t>
  </si>
  <si>
    <t>97,68%</t>
  </si>
  <si>
    <t>Potensi Wisata</t>
  </si>
  <si>
    <t>Wisata Alam</t>
  </si>
  <si>
    <t>Pantai Rancabuaya, Pantai Santolo, Kampung Toga, Palabuhan Ratu, Pangandaran, Puncak, CIletuh, Tangkuban Parahu</t>
  </si>
  <si>
    <t>Gunung Tangkuban Perahu, Taman Hutan Raya Ir. H Djuanda</t>
  </si>
  <si>
    <t>Gunung Bunder, Gunung Pancar, Gunung Gede, Gunung Salak Endah, Puncak, Setu Burung, Kebun Raya Bogor</t>
  </si>
  <si>
    <t>Wisata Air Terjun</t>
  </si>
  <si>
    <t>Curug Cimahi, Curug Maribaya, Curug Ciletuh, Curug Cikondang</t>
  </si>
  <si>
    <t>Curug Dago</t>
  </si>
  <si>
    <t xml:space="preserve">
Air Terjun Curug Nangka, Curug Luhur, Air Terjun Curug Cilember</t>
  </si>
  <si>
    <t>Wisata Danau</t>
  </si>
  <si>
    <t>Situ Patenggang, SItu Cisanti, SItu Ciburuy,</t>
  </si>
  <si>
    <t>Situ Gede</t>
  </si>
  <si>
    <t>Wisata Sejarah dan Budaya</t>
  </si>
  <si>
    <t>Keraton Kecirebonan, Kampung Udjo, Kampung Naga, Kampung Cipageran</t>
  </si>
  <si>
    <t>Gedung Sate, Gua Belanda dan Gua Jepang, Gedung Merdeka, Gedung Jaarbeurs, Gedung Indonesia Menggugat</t>
  </si>
  <si>
    <t>Prasasti Batutulis, Istana Bogor, Lapangan Sempur, CICO (Cihampar Integrated Conservation Offices</t>
  </si>
  <si>
    <t>Geografis</t>
  </si>
  <si>
    <t>Jumlah Sungai</t>
  </si>
  <si>
    <t>Jumlah Situ</t>
  </si>
  <si>
    <t>Potensi Bencana Alam</t>
  </si>
  <si>
    <t>longsor, banjir, puting beliung, kebakaran, gempa dan gelombang pasang</t>
  </si>
  <si>
    <t>banjir, pohon tumbang</t>
  </si>
  <si>
    <t>Pohon Tumbang, Longsor, Banjir</t>
  </si>
  <si>
    <t>2.147.245.812.300</t>
  </si>
  <si>
    <t>1,730,841,589,173</t>
  </si>
  <si>
    <t>1.613.970.126.323</t>
  </si>
  <si>
    <t>1,226,002,742,701</t>
  </si>
  <si>
    <t>919,229,418,380</t>
  </si>
  <si>
    <t>1.195.757.868.000</t>
  </si>
  <si>
    <t>619190345595</t>
  </si>
  <si>
    <t>33.351.573.000</t>
  </si>
  <si>
    <t>156,129,432,000</t>
  </si>
  <si>
    <t>56.226.910.308</t>
  </si>
  <si>
    <t>694,473,511,888</t>
  </si>
  <si>
    <t>70,69</t>
  </si>
  <si>
    <t>65,29</t>
  </si>
  <si>
    <t>70,09%</t>
  </si>
  <si>
    <t>39.338.457.780.000</t>
  </si>
  <si>
    <t>76.813.697.310.000</t>
  </si>
  <si>
    <t>27.594.435.070.000</t>
  </si>
  <si>
    <t>140.809.770.000</t>
  </si>
  <si>
    <t>56.706.182.920.000</t>
  </si>
  <si>
    <t>28.018.170.390.000</t>
  </si>
  <si>
    <t>27.012.007.150.000</t>
  </si>
  <si>
    <t>2.778.071,000,000</t>
  </si>
  <si>
    <t>27.401.335,24</t>
  </si>
  <si>
    <t>16.081.361.61</t>
  </si>
  <si>
    <t>23.651.237.28</t>
  </si>
  <si>
    <t>17.841.791</t>
  </si>
  <si>
    <t>13.728.224,66</t>
  </si>
  <si>
    <t>Industri Pengolahan (23,565,091,100,000)</t>
  </si>
  <si>
    <t>Perdagangan Besar &amp; Eceran; Reparasi Mobil dan Sepeda Motor (3,060,148,600,000)</t>
  </si>
  <si>
    <t>Industri Pengolahan (8,272,746,660,000)</t>
  </si>
  <si>
    <t>Pertanian, Kehutanan, dan Perikanan (2.382.904,64)</t>
  </si>
  <si>
    <t>Pertanian, Kehutanan dan Perikanan (3,705,632,660,000)</t>
  </si>
  <si>
    <t>Perdagangan Besar dan Eceran, Reparasi Mobil dan Sepeda Motor (784.605,050,000)</t>
  </si>
  <si>
    <t>Perdagangan Besar &amp; Eceran; Reparasi Mobil dan Sepeda Motor (4,850,016,900,000)</t>
  </si>
  <si>
    <t>Konstruksi (1,790,474,500,000)</t>
  </si>
  <si>
    <t>Perdagangan Besar &amp; Eceran; Reparasi Mobil dan Sepeda Motor (3,166,136,830,000)</t>
  </si>
  <si>
    <t>Perdagangan Besar &amp; Eceran; Reparasi Mobil dan Sepeda Motor (1.780.294,73</t>
  </si>
  <si>
    <r>
      <t xml:space="preserve">Industri Pengolahan </t>
    </r>
    <r>
      <rPr>
        <b/>
        <sz val="10"/>
        <rFont val="Arial"/>
      </rPr>
      <t>42,29%</t>
    </r>
    <r>
      <rPr>
        <sz val="10"/>
        <color rgb="FF000000"/>
        <rFont val="Arial"/>
      </rPr>
      <t xml:space="preserve">  (549.471.380.000.000)</t>
    </r>
  </si>
  <si>
    <t>Perdagangan Besar dan Eceran (2,387,090,180,000)</t>
  </si>
  <si>
    <t xml:space="preserve">
Pertanian, Kehutanan dan Perikanan (343.359,250,000)</t>
  </si>
  <si>
    <r>
      <t>Perdagangan Besar dan Ecerann</t>
    </r>
    <r>
      <rPr>
        <b/>
        <sz val="10"/>
        <rFont val="Arial"/>
      </rPr>
      <t xml:space="preserve"> 27%</t>
    </r>
    <r>
      <rPr>
        <sz val="10"/>
        <color rgb="FF000000"/>
        <rFont val="Arial"/>
      </rPr>
      <t xml:space="preserve"> (58.612.511.550.000)</t>
    </r>
  </si>
  <si>
    <r>
      <t xml:space="preserve">Industri Pengolahan </t>
    </r>
    <r>
      <rPr>
        <b/>
        <sz val="10"/>
        <rFont val="Arial"/>
      </rPr>
      <t xml:space="preserve">54,58% </t>
    </r>
    <r>
      <rPr>
        <sz val="10"/>
        <color rgb="FF000000"/>
        <rFont val="Arial"/>
      </rPr>
      <t>(68.240.074)</t>
    </r>
  </si>
  <si>
    <r>
      <t xml:space="preserve">Industri Pengolahan </t>
    </r>
    <r>
      <rPr>
        <b/>
        <sz val="10"/>
        <rFont val="Arial"/>
      </rPr>
      <t xml:space="preserve">52.23% </t>
    </r>
    <r>
      <rPr>
        <sz val="10"/>
        <color rgb="FF000000"/>
        <rFont val="Arial"/>
      </rPr>
      <t>(34.952.833.520.000 )</t>
    </r>
  </si>
  <si>
    <r>
      <t xml:space="preserve">Industri Pengolahan </t>
    </r>
    <r>
      <rPr>
        <b/>
        <sz val="10"/>
        <rFont val="Arial"/>
      </rPr>
      <t xml:space="preserve">78,14 % </t>
    </r>
    <r>
      <rPr>
        <sz val="10"/>
        <color rgb="FF000000"/>
        <rFont val="Arial"/>
      </rPr>
      <t>(155.693.581,37)</t>
    </r>
  </si>
  <si>
    <r>
      <t xml:space="preserve">Pertanian, Kehutanan dan Perikanan </t>
    </r>
    <r>
      <rPr>
        <b/>
        <sz val="10"/>
        <rFont val="Arial"/>
      </rPr>
      <t>38.85%</t>
    </r>
    <r>
      <rPr>
        <sz val="10"/>
        <color rgb="FF000000"/>
        <rFont val="Arial"/>
      </rPr>
      <t xml:space="preserve"> (11.705.820.000.000)</t>
    </r>
  </si>
  <si>
    <r>
      <t xml:space="preserve">Pertanian, Kehutanan dan Perikanan </t>
    </r>
    <r>
      <rPr>
        <b/>
        <sz val="10"/>
        <rFont val="Arial"/>
      </rPr>
      <t xml:space="preserve">23.48% </t>
    </r>
    <r>
      <rPr>
        <sz val="10"/>
        <color rgb="FF000000"/>
        <rFont val="Arial"/>
      </rPr>
      <t>(8.132.060.820.000)</t>
    </r>
  </si>
  <si>
    <r>
      <t xml:space="preserve">Industri Pengolahan </t>
    </r>
    <r>
      <rPr>
        <b/>
        <sz val="10"/>
        <rFont val="Arial"/>
      </rPr>
      <t>34,61%</t>
    </r>
    <r>
      <rPr>
        <sz val="10"/>
        <color rgb="FF000000"/>
        <rFont val="Arial"/>
      </rPr>
      <t xml:space="preserve"> (26.581.449.210.000)</t>
    </r>
  </si>
  <si>
    <t>Konstruksi (2,789,141,700,000)</t>
  </si>
  <si>
    <t>Industri Pengolahan (1,748,700,500,000)</t>
  </si>
  <si>
    <t>Konstruksi (2,318,046,310,000)</t>
  </si>
  <si>
    <t>Transportasi dan Pergudangan (1.050.290,97)</t>
  </si>
  <si>
    <t>Industri Pengolahan (1,825,252,250,000)</t>
  </si>
  <si>
    <t>Industri Pengolahan (	295.291,020,000)</t>
  </si>
  <si>
    <r>
      <t xml:space="preserve">Industri Pengolahan </t>
    </r>
    <r>
      <rPr>
        <b/>
        <sz val="10"/>
        <rFont val="Arial"/>
      </rPr>
      <t>22.10%</t>
    </r>
    <r>
      <rPr>
        <sz val="10"/>
        <color rgb="FF000000"/>
        <rFont val="Arial"/>
      </rPr>
      <t xml:space="preserve"> (7.612.342.910.000)</t>
    </r>
  </si>
  <si>
    <r>
      <t xml:space="preserve">Industri Pengolahan </t>
    </r>
    <r>
      <rPr>
        <b/>
        <sz val="10"/>
        <rFont val="Arial"/>
      </rPr>
      <t xml:space="preserve"> 71.57% </t>
    </r>
    <r>
      <rPr>
        <sz val="10"/>
        <color rgb="FF000000"/>
        <rFont val="Arial"/>
      </rPr>
      <t>(99.991.300.000)</t>
    </r>
  </si>
  <si>
    <r>
      <t xml:space="preserve">Pertanian, Kehutanan dan Perikanan </t>
    </r>
    <r>
      <rPr>
        <b/>
        <sz val="10"/>
        <rFont val="Arial"/>
      </rPr>
      <t xml:space="preserve">33,77% </t>
    </r>
    <r>
      <rPr>
        <sz val="10"/>
        <color rgb="FF000000"/>
        <rFont val="Arial"/>
      </rPr>
      <t>(11.033.769.510.000)</t>
    </r>
  </si>
  <si>
    <r>
      <t xml:space="preserve">Industri Pengolahan </t>
    </r>
    <r>
      <rPr>
        <b/>
        <sz val="10"/>
        <rFont val="Arial"/>
      </rPr>
      <t>45%</t>
    </r>
    <r>
      <rPr>
        <sz val="10"/>
        <color rgb="FF000000"/>
        <rFont val="Arial"/>
      </rPr>
      <t xml:space="preserve"> (25.243.893.640.000)</t>
    </r>
  </si>
  <si>
    <t>Pertanian, Kehutanan dan Perikanan 38.32% (7.395.906,32)</t>
  </si>
  <si>
    <t>5.85 %</t>
  </si>
  <si>
    <r>
      <t xml:space="preserve">Industri Pengolahan  </t>
    </r>
    <r>
      <rPr>
        <b/>
        <sz val="10"/>
        <rFont val="Arial"/>
      </rPr>
      <t xml:space="preserve">33.27% </t>
    </r>
    <r>
      <rPr>
        <sz val="10"/>
        <color rgb="FF000000"/>
        <rFont val="Arial"/>
      </rPr>
      <t>(12,354,202,700,000)</t>
    </r>
  </si>
  <si>
    <t>2,30</t>
  </si>
  <si>
    <r>
      <t xml:space="preserve">Industri Pengolahan </t>
    </r>
    <r>
      <rPr>
        <b/>
        <sz val="10"/>
        <rFont val="Arial"/>
      </rPr>
      <t xml:space="preserve">39.48% </t>
    </r>
    <r>
      <rPr>
        <sz val="10"/>
        <color rgb="FF000000"/>
        <rFont val="Arial"/>
      </rPr>
      <t>(10,705,583,770,000)</t>
    </r>
  </si>
  <si>
    <r>
      <t xml:space="preserve">Pertanian, Kehutanan, Perikanan </t>
    </r>
    <r>
      <rPr>
        <b/>
        <sz val="10"/>
        <rFont val="Arial"/>
      </rPr>
      <t xml:space="preserve">27% </t>
    </r>
    <r>
      <rPr>
        <sz val="10"/>
        <color rgb="FF000000"/>
        <rFont val="Arial"/>
      </rPr>
      <t>(6,668,824,800,000)</t>
    </r>
  </si>
  <si>
    <r>
      <t xml:space="preserve">Pertanian, Kehutanan, Perikanan </t>
    </r>
    <r>
      <rPr>
        <b/>
        <sz val="10"/>
        <rFont val="Arial"/>
      </rPr>
      <t xml:space="preserve">25.42% </t>
    </r>
    <r>
      <rPr>
        <sz val="10"/>
        <color rgb="FF000000"/>
        <rFont val="Arial"/>
      </rPr>
      <t>(5.184.719.870.000)</t>
    </r>
  </si>
  <si>
    <r>
      <t xml:space="preserve">Pertanian, Kehutanan dam Perikanan </t>
    </r>
    <r>
      <rPr>
        <b/>
        <sz val="10"/>
        <rFont val="Arial"/>
      </rPr>
      <t>22%</t>
    </r>
    <r>
      <rPr>
        <sz val="10"/>
        <color rgb="FF000000"/>
        <rFont val="Arial"/>
      </rPr>
      <t xml:space="preserve">      (3,031,841,450,000</t>
    </r>
  </si>
  <si>
    <r>
      <t xml:space="preserve">Pertanian, Kehutanan, dan Perikanan </t>
    </r>
    <r>
      <rPr>
        <b/>
        <sz val="10"/>
        <rFont val="Arial"/>
      </rPr>
      <t>20.35%</t>
    </r>
    <r>
      <rPr>
        <sz val="10"/>
        <color rgb="FF000000"/>
        <rFont val="Arial"/>
      </rPr>
      <t xml:space="preserve"> (5.49.485.990.000)</t>
    </r>
  </si>
  <si>
    <r>
      <t xml:space="preserve">Perdagangan dan Hotel </t>
    </r>
    <r>
      <rPr>
        <b/>
        <sz val="10"/>
        <rFont val="Arial"/>
      </rPr>
      <t>21.91%</t>
    </r>
    <r>
      <rPr>
        <sz val="10"/>
        <color rgb="FF000000"/>
        <rFont val="Arial"/>
      </rPr>
      <t xml:space="preserve"> (7.088.063.400.000)</t>
    </r>
  </si>
  <si>
    <r>
      <t xml:space="preserve">Perdagangan Besar &amp; Eceran; Reparasi Mobil dan Sepeda Motor </t>
    </r>
    <r>
      <rPr>
        <b/>
        <sz val="10"/>
        <rFont val="Arial"/>
      </rPr>
      <t>31.66%</t>
    </r>
  </si>
  <si>
    <r>
      <t xml:space="preserve">Perdagangan Besar &amp; Eceran; Reparasi Mobil dan Sepeda Motor </t>
    </r>
    <r>
      <rPr>
        <b/>
        <sz val="10"/>
        <rFont val="Arial"/>
      </rPr>
      <t>39.41%</t>
    </r>
    <r>
      <rPr>
        <sz val="10"/>
        <color rgb="FF000000"/>
        <rFont val="Arial"/>
      </rPr>
      <t xml:space="preserve"> (3,079,175,600,000)</t>
    </r>
  </si>
  <si>
    <r>
      <t xml:space="preserve">Perdagangan Besar dan Eceran </t>
    </r>
    <r>
      <rPr>
        <b/>
        <sz val="10"/>
        <rFont val="Arial"/>
      </rPr>
      <t xml:space="preserve">15,15% </t>
    </r>
    <r>
      <rPr>
        <sz val="10"/>
        <color rgb="FF000000"/>
        <rFont val="Arial"/>
      </rPr>
      <t>(198.887.070.000.000)</t>
    </r>
  </si>
  <si>
    <r>
      <t xml:space="preserve">Industri Pengolahan </t>
    </r>
    <r>
      <rPr>
        <b/>
        <sz val="10"/>
        <rFont val="Arial"/>
      </rPr>
      <t>19%</t>
    </r>
    <r>
      <rPr>
        <sz val="10"/>
        <color rgb="FF000000"/>
        <rFont val="Arial"/>
      </rPr>
      <t xml:space="preserve"> (43.335.237.910.000)</t>
    </r>
  </si>
  <si>
    <r>
      <t xml:space="preserve">Perdagangan Besar dan Eceran ; REPARASI MOBIL
DAN SEPEDA MOTOR  </t>
    </r>
    <r>
      <rPr>
        <b/>
        <sz val="10"/>
        <rFont val="Arial"/>
      </rPr>
      <t xml:space="preserve">12,91% </t>
    </r>
    <r>
      <rPr>
        <sz val="10"/>
        <color rgb="FF000000"/>
        <rFont val="Arial"/>
      </rPr>
      <t>(15.880.416)</t>
    </r>
  </si>
  <si>
    <r>
      <t>Perdagangan Besar dan Eceran</t>
    </r>
    <r>
      <rPr>
        <b/>
        <sz val="10"/>
        <rFont val="Arial"/>
      </rPr>
      <t xml:space="preserve"> 13,79%</t>
    </r>
    <r>
      <rPr>
        <sz val="10"/>
        <color rgb="FF000000"/>
        <rFont val="Arial"/>
      </rPr>
      <t xml:space="preserve"> (9.676.959.230.000 )</t>
    </r>
  </si>
  <si>
    <r>
      <t xml:space="preserve">Konstruksi  </t>
    </r>
    <r>
      <rPr>
        <b/>
        <sz val="10"/>
        <rFont val="Arial"/>
      </rPr>
      <t xml:space="preserve">6.50% </t>
    </r>
    <r>
      <rPr>
        <sz val="10"/>
        <color rgb="FF000000"/>
        <rFont val="Arial"/>
      </rPr>
      <t>(11.705.189,88)</t>
    </r>
  </si>
  <si>
    <r>
      <t xml:space="preserve">Perdagangan Besar dan Eceran, Reparasi Mobil dan Sepeda Motor </t>
    </r>
    <r>
      <rPr>
        <b/>
        <sz val="10"/>
        <rFont val="Arial"/>
      </rPr>
      <t>19.80%</t>
    </r>
    <r>
      <rPr>
        <sz val="10"/>
        <color rgb="FF000000"/>
        <rFont val="Arial"/>
      </rPr>
      <t xml:space="preserve"> (7.183.450.000.000)</t>
    </r>
  </si>
  <si>
    <r>
      <t xml:space="preserve">Perdagangan Besar dan Eceran, Reparasi Mobil dan Sepeda Motor </t>
    </r>
    <r>
      <rPr>
        <b/>
        <sz val="10"/>
        <rFont val="Arial"/>
      </rPr>
      <t>18.35%</t>
    </r>
    <r>
      <rPr>
        <sz val="10"/>
        <color rgb="FF000000"/>
        <rFont val="Arial"/>
      </rPr>
      <t xml:space="preserve"> (7.787.694.710.000)</t>
    </r>
  </si>
  <si>
    <r>
      <t xml:space="preserve">Perdagangan Besar dan Eceran, Reparasi Mobil dan Sepeda Motor  </t>
    </r>
    <r>
      <rPr>
        <b/>
        <sz val="10"/>
        <rFont val="Arial"/>
      </rPr>
      <t xml:space="preserve">22.6% </t>
    </r>
    <r>
      <rPr>
        <sz val="10"/>
        <color rgb="FF000000"/>
        <rFont val="Arial"/>
      </rPr>
      <t>(17.359.009.620.000)</t>
    </r>
  </si>
  <si>
    <r>
      <t xml:space="preserve">        Perdagangan Besar dan Eceran, Reparasi Mobil dan Sepeda</t>
    </r>
    <r>
      <rPr>
        <b/>
        <sz val="10"/>
        <rFont val="Arial"/>
      </rPr>
      <t xml:space="preserve"> </t>
    </r>
    <r>
      <rPr>
        <sz val="10"/>
        <color rgb="FF000000"/>
        <rFont val="Arial"/>
      </rPr>
      <t xml:space="preserve">Motor </t>
    </r>
    <r>
      <rPr>
        <b/>
        <sz val="10"/>
        <rFont val="Arial"/>
      </rPr>
      <t>17.6%</t>
    </r>
    <r>
      <rPr>
        <sz val="10"/>
        <color rgb="FF000000"/>
        <rFont val="Arial"/>
      </rPr>
      <t xml:space="preserve"> (5.857.387.700.000)</t>
    </r>
  </si>
  <si>
    <r>
      <t xml:space="preserve">Perdagangan Besar dan Eceran, Reparasi mobil dan sepeda motor </t>
    </r>
    <r>
      <rPr>
        <b/>
        <sz val="10"/>
        <rFont val="Arial"/>
      </rPr>
      <t xml:space="preserve">9.87% </t>
    </r>
    <r>
      <rPr>
        <sz val="10"/>
        <color rgb="FF000000"/>
        <rFont val="Arial"/>
      </rPr>
      <t>(14.276.920.000)</t>
    </r>
  </si>
  <si>
    <r>
      <t xml:space="preserve">Pertambangan dan Penggalian </t>
    </r>
    <r>
      <rPr>
        <b/>
        <sz val="10"/>
        <rFont val="Arial"/>
      </rPr>
      <t xml:space="preserve">17.97% </t>
    </r>
    <r>
      <rPr>
        <sz val="10"/>
        <color rgb="FF000000"/>
        <rFont val="Arial"/>
      </rPr>
      <t>(6.357.800.600.000)</t>
    </r>
  </si>
  <si>
    <r>
      <t xml:space="preserve">Pertanian, Kehutanan dan Perikanan </t>
    </r>
    <r>
      <rPr>
        <b/>
        <sz val="10"/>
        <rFont val="Arial"/>
      </rPr>
      <t>15%</t>
    </r>
    <r>
      <rPr>
        <sz val="10"/>
        <color rgb="FF000000"/>
        <rFont val="Arial"/>
      </rPr>
      <t xml:space="preserve"> (8.636.064.780.000)</t>
    </r>
  </si>
  <si>
    <r>
      <t xml:space="preserve">Perdagangan Besar dan Eceran </t>
    </r>
    <r>
      <rPr>
        <b/>
        <sz val="10"/>
        <rFont val="Arial"/>
      </rPr>
      <t>20.26%</t>
    </r>
    <r>
      <rPr>
        <sz val="10"/>
        <color rgb="FF000000"/>
        <rFont val="Arial"/>
      </rPr>
      <t xml:space="preserve"> (5.675.613.590.000)</t>
    </r>
  </si>
  <si>
    <r>
      <t xml:space="preserve">Perdagangan Besar &amp; Eceran </t>
    </r>
    <r>
      <rPr>
        <b/>
        <sz val="10"/>
        <rFont val="Arial"/>
      </rPr>
      <t xml:space="preserve">21.59% </t>
    </r>
    <r>
      <rPr>
        <sz val="10"/>
        <color rgb="FF000000"/>
        <rFont val="Arial"/>
      </rPr>
      <t>(791,886,200,000)</t>
    </r>
  </si>
  <si>
    <r>
      <t xml:space="preserve">Perdagangan Besar &amp; Eceran </t>
    </r>
    <r>
      <rPr>
        <b/>
        <sz val="10"/>
        <rFont val="Arial"/>
      </rPr>
      <t xml:space="preserve">14.15% </t>
    </r>
    <r>
      <rPr>
        <sz val="10"/>
        <color rgb="FF000000"/>
        <rFont val="Arial"/>
      </rPr>
      <t>(3,885,035,940,000)</t>
    </r>
  </si>
  <si>
    <r>
      <t xml:space="preserve">Perdagangan Besar dan Eceran </t>
    </r>
    <r>
      <rPr>
        <b/>
        <sz val="10"/>
        <rFont val="Arial"/>
      </rPr>
      <t xml:space="preserve">16% </t>
    </r>
    <r>
      <rPr>
        <sz val="10"/>
        <color rgb="FF000000"/>
        <rFont val="Arial"/>
      </rPr>
      <t>(3,967,855,900,000)</t>
    </r>
  </si>
  <si>
    <r>
      <t xml:space="preserve">Perdagangan Besar dan Eceran </t>
    </r>
    <r>
      <rPr>
        <b/>
        <sz val="10"/>
        <rFont val="Arial"/>
      </rPr>
      <t xml:space="preserve">21.19% </t>
    </r>
    <r>
      <rPr>
        <sz val="10"/>
        <color rgb="FF000000"/>
        <rFont val="Arial"/>
      </rPr>
      <t>(4.322.638.400.000)</t>
    </r>
  </si>
  <si>
    <r>
      <t xml:space="preserve">Perdagangan besar dan eceran </t>
    </r>
    <r>
      <rPr>
        <b/>
        <sz val="10"/>
        <rFont val="Arial"/>
      </rPr>
      <t>17%</t>
    </r>
    <r>
      <rPr>
        <sz val="10"/>
        <color rgb="FF000000"/>
        <rFont val="Arial"/>
      </rPr>
      <t xml:space="preserve"> (2.353.688.130.000)</t>
    </r>
  </si>
  <si>
    <r>
      <t xml:space="preserve">Industri Pengolahan </t>
    </r>
    <r>
      <rPr>
        <b/>
        <sz val="10"/>
        <rFont val="Arial"/>
      </rPr>
      <t xml:space="preserve">18.63% </t>
    </r>
    <r>
      <rPr>
        <sz val="10"/>
        <color rgb="FF000000"/>
        <rFont val="Arial"/>
      </rPr>
      <t>(5.032.713.460.000)</t>
    </r>
  </si>
  <si>
    <r>
      <t xml:space="preserve">Industri Pengolahan </t>
    </r>
    <r>
      <rPr>
        <b/>
        <sz val="10"/>
        <rFont val="Arial"/>
      </rPr>
      <t xml:space="preserve">18,54% </t>
    </r>
    <r>
      <rPr>
        <sz val="10"/>
        <color rgb="FF000000"/>
        <rFont val="Arial"/>
      </rPr>
      <t xml:space="preserve"> (5.998.600.600.000)</t>
    </r>
  </si>
  <si>
    <r>
      <t xml:space="preserve">Transportasi dan Pergudangan </t>
    </r>
    <r>
      <rPr>
        <b/>
        <sz val="10"/>
        <rFont val="Arial"/>
      </rPr>
      <t>11.67%</t>
    </r>
  </si>
  <si>
    <r>
      <t xml:space="preserve">Transportasi dan Pergudangan </t>
    </r>
    <r>
      <rPr>
        <b/>
        <sz val="10"/>
        <rFont val="Arial"/>
      </rPr>
      <t>10.71%</t>
    </r>
    <r>
      <rPr>
        <sz val="10"/>
        <color rgb="FF000000"/>
        <rFont val="Arial"/>
      </rPr>
      <t xml:space="preserve"> (732,957,800,000)</t>
    </r>
  </si>
  <si>
    <r>
      <t xml:space="preserve">Pertanian, Kehutanan dan Perikanan </t>
    </r>
    <r>
      <rPr>
        <b/>
        <sz val="10"/>
        <rFont val="Arial"/>
      </rPr>
      <t xml:space="preserve">8,90% </t>
    </r>
    <r>
      <rPr>
        <sz val="10"/>
        <color rgb="FF000000"/>
        <rFont val="Arial"/>
      </rPr>
      <t>(98.181.660.000.000)</t>
    </r>
  </si>
  <si>
    <r>
      <t xml:space="preserve">Transportasi dan Pergudangan </t>
    </r>
    <r>
      <rPr>
        <b/>
        <sz val="10"/>
        <rFont val="Arial"/>
      </rPr>
      <t>11%</t>
    </r>
    <r>
      <rPr>
        <sz val="10"/>
        <color rgb="FF000000"/>
        <rFont val="Arial"/>
      </rPr>
      <t xml:space="preserve"> (24.390.912.950.000)</t>
    </r>
  </si>
  <si>
    <t>5,91 %</t>
  </si>
  <si>
    <r>
      <t xml:space="preserve">Konstruksi </t>
    </r>
    <r>
      <rPr>
        <b/>
        <sz val="10"/>
        <rFont val="Arial"/>
      </rPr>
      <t>9.25%</t>
    </r>
    <r>
      <rPr>
        <sz val="10"/>
        <color rgb="FF000000"/>
        <rFont val="Arial"/>
      </rPr>
      <t xml:space="preserve"> (11.174.994)</t>
    </r>
  </si>
  <si>
    <r>
      <t xml:space="preserve">Pertanian, Kehutanan, dan Perikanan </t>
    </r>
    <r>
      <rPr>
        <b/>
        <sz val="10"/>
        <rFont val="Arial"/>
      </rPr>
      <t>7.97%</t>
    </r>
    <r>
      <rPr>
        <sz val="10"/>
        <color rgb="FF000000"/>
        <rFont val="Arial"/>
      </rPr>
      <t xml:space="preserve"> (5.069.659.450.000 )</t>
    </r>
  </si>
  <si>
    <t>5,70%</t>
  </si>
  <si>
    <r>
      <t xml:space="preserve">Perdagangan Besar dan Eceran </t>
    </r>
    <r>
      <rPr>
        <b/>
        <sz val="10"/>
        <rFont val="Arial"/>
      </rPr>
      <t>5.37%</t>
    </r>
    <r>
      <rPr>
        <sz val="10"/>
        <color rgb="FF000000"/>
        <rFont val="Arial"/>
      </rPr>
      <t xml:space="preserve"> (11.458.474,68)</t>
    </r>
  </si>
  <si>
    <r>
      <t xml:space="preserve">Industri Pengolahan </t>
    </r>
    <r>
      <rPr>
        <b/>
        <sz val="10"/>
        <rFont val="Arial"/>
      </rPr>
      <t>7.72%</t>
    </r>
    <r>
      <rPr>
        <sz val="10"/>
        <color rgb="FF000000"/>
        <rFont val="Arial"/>
      </rPr>
      <t xml:space="preserve"> (2.107.160.000.000)</t>
    </r>
  </si>
  <si>
    <r>
      <t xml:space="preserve">Industri Pengolahan </t>
    </r>
    <r>
      <rPr>
        <b/>
        <sz val="10"/>
        <rFont val="Arial"/>
      </rPr>
      <t xml:space="preserve">15.14% </t>
    </r>
    <r>
      <rPr>
        <sz val="10"/>
        <color rgb="FF000000"/>
        <rFont val="Arial"/>
      </rPr>
      <t>(6.076.661.780.000)</t>
    </r>
  </si>
  <si>
    <t>9.537.000</t>
  </si>
  <si>
    <t>9.580.000</t>
  </si>
  <si>
    <t>7.079.000</t>
  </si>
  <si>
    <r>
      <t xml:space="preserve">Kontruksi </t>
    </r>
    <r>
      <rPr>
        <b/>
        <sz val="10"/>
        <rFont val="Arial"/>
      </rPr>
      <t>10.73%</t>
    </r>
    <r>
      <rPr>
        <sz val="10"/>
        <color rgb="FF000000"/>
        <rFont val="Arial"/>
      </rPr>
      <t xml:space="preserve"> (8.240.293.140.000)</t>
    </r>
  </si>
  <si>
    <t>10.379.000</t>
  </si>
  <si>
    <r>
      <t xml:space="preserve">Pertanian, Kehutanan dan Perikanan </t>
    </r>
    <r>
      <rPr>
        <b/>
        <sz val="10"/>
        <rFont val="Arial"/>
      </rPr>
      <t>17.2%</t>
    </r>
    <r>
      <rPr>
        <sz val="10"/>
        <color rgb="FF000000"/>
        <rFont val="Arial"/>
      </rPr>
      <t xml:space="preserve"> (5.708.696.520.000)</t>
    </r>
  </si>
  <si>
    <t>7.074.000</t>
  </si>
  <si>
    <r>
      <t xml:space="preserve">Pertanian </t>
    </r>
    <r>
      <rPr>
        <b/>
        <sz val="10"/>
        <rFont val="Arial"/>
      </rPr>
      <t>4.15%</t>
    </r>
    <r>
      <rPr>
        <sz val="10"/>
        <color rgb="FF000000"/>
        <rFont val="Arial"/>
      </rPr>
      <t xml:space="preserve"> (4.792.980.000)</t>
    </r>
  </si>
  <si>
    <r>
      <t xml:space="preserve">Transportasi dan pergudangan </t>
    </r>
    <r>
      <rPr>
        <b/>
        <sz val="10"/>
        <rFont val="Arial"/>
      </rPr>
      <t xml:space="preserve">9.18% </t>
    </r>
    <r>
      <rPr>
        <sz val="10"/>
        <color rgb="FF000000"/>
        <rFont val="Arial"/>
      </rPr>
      <t>(3.249.368.300.000)</t>
    </r>
  </si>
  <si>
    <r>
      <t xml:space="preserve">Pertambangan dan Penggalian </t>
    </r>
    <r>
      <rPr>
        <b/>
        <sz val="10"/>
        <rFont val="Arial"/>
      </rPr>
      <t xml:space="preserve">14% </t>
    </r>
    <r>
      <rPr>
        <sz val="10"/>
        <color rgb="FF000000"/>
        <rFont val="Arial"/>
      </rPr>
      <t>(8.120.584.300.000)</t>
    </r>
  </si>
  <si>
    <r>
      <t xml:space="preserve">Konstruksi </t>
    </r>
    <r>
      <rPr>
        <b/>
        <sz val="10"/>
        <rFont val="Arial"/>
      </rPr>
      <t>7.74%</t>
    </r>
    <r>
      <rPr>
        <sz val="10"/>
        <color rgb="FF000000"/>
        <rFont val="Arial"/>
      </rPr>
      <t xml:space="preserve"> (2.168.282.520.000)</t>
    </r>
  </si>
  <si>
    <r>
      <t xml:space="preserve">Konstruksi  </t>
    </r>
    <r>
      <rPr>
        <b/>
        <sz val="10"/>
        <rFont val="Arial"/>
      </rPr>
      <t xml:space="preserve">18.24% </t>
    </r>
    <r>
      <rPr>
        <sz val="10"/>
        <color rgb="FF000000"/>
        <rFont val="Arial"/>
      </rPr>
      <t>(7,268,705,200,000)</t>
    </r>
  </si>
  <si>
    <r>
      <t xml:space="preserve">Pertanian, Kehutana dan Perikanan </t>
    </r>
    <r>
      <rPr>
        <b/>
        <sz val="10"/>
        <rFont val="Arial"/>
      </rPr>
      <t>13.99%</t>
    </r>
    <r>
      <rPr>
        <sz val="10"/>
        <color rgb="FF000000"/>
        <rFont val="Arial"/>
      </rPr>
      <t xml:space="preserve"> (3,543,508,570,000)</t>
    </r>
  </si>
  <si>
    <r>
      <t xml:space="preserve">Industri Pengolahan </t>
    </r>
    <r>
      <rPr>
        <b/>
        <sz val="10"/>
        <rFont val="Arial"/>
      </rPr>
      <t xml:space="preserve">11% </t>
    </r>
    <r>
      <rPr>
        <sz val="10"/>
        <color rgb="FF000000"/>
        <rFont val="Arial"/>
      </rPr>
      <t>(2,851,479,400,000)</t>
    </r>
  </si>
  <si>
    <r>
      <t xml:space="preserve">Transportasi dan pergudangan </t>
    </r>
    <r>
      <rPr>
        <b/>
        <sz val="10"/>
        <rFont val="Arial"/>
      </rPr>
      <t>11.58%</t>
    </r>
    <r>
      <rPr>
        <sz val="10"/>
        <color rgb="FF000000"/>
        <rFont val="Arial"/>
      </rPr>
      <t xml:space="preserve"> (2.362.041.880.000)</t>
    </r>
  </si>
  <si>
    <r>
      <t xml:space="preserve">Transportasi dan pergudangan </t>
    </r>
    <r>
      <rPr>
        <b/>
        <sz val="10"/>
        <rFont val="Arial"/>
      </rPr>
      <t>14%</t>
    </r>
    <r>
      <rPr>
        <sz val="10"/>
        <color rgb="FF000000"/>
        <rFont val="Arial"/>
      </rPr>
      <t xml:space="preserve"> (1,974,097,410,000)</t>
    </r>
  </si>
  <si>
    <r>
      <t xml:space="preserve">Perdagangan Besar dan Eceran; Reparasi Mobil dan Sepeda Motor </t>
    </r>
    <r>
      <rPr>
        <b/>
        <sz val="10"/>
        <rFont val="Arial"/>
      </rPr>
      <t xml:space="preserve">16.07% </t>
    </r>
    <r>
      <rPr>
        <sz val="10"/>
        <color rgb="FF000000"/>
        <rFont val="Arial"/>
      </rPr>
      <t>(4.339.731.950.000)</t>
    </r>
  </si>
  <si>
    <r>
      <t xml:space="preserve">Kontruksi </t>
    </r>
    <r>
      <rPr>
        <b/>
        <sz val="10"/>
        <rFont val="Arial"/>
      </rPr>
      <t xml:space="preserve">11,27% </t>
    </r>
    <r>
      <rPr>
        <sz val="10"/>
        <color rgb="FF000000"/>
        <rFont val="Arial"/>
      </rPr>
      <t>(3.647.802.300.000)</t>
    </r>
  </si>
  <si>
    <t>73,10</t>
  </si>
  <si>
    <t>74,18</t>
  </si>
  <si>
    <r>
      <t xml:space="preserve">Jasa Keuangan dan Asuransi </t>
    </r>
    <r>
      <rPr>
        <b/>
        <sz val="10"/>
        <rFont val="Arial"/>
      </rPr>
      <t>10.70%</t>
    </r>
  </si>
  <si>
    <r>
      <t xml:space="preserve">Jasa Keuangan dan Asuransi </t>
    </r>
    <r>
      <rPr>
        <b/>
        <sz val="10"/>
        <rFont val="Arial"/>
      </rPr>
      <t>10.67%</t>
    </r>
    <r>
      <rPr>
        <sz val="10"/>
        <color rgb="FF000000"/>
        <rFont val="Arial"/>
      </rPr>
      <t xml:space="preserve"> (680,937,600,000)</t>
    </r>
  </si>
  <si>
    <t>69,84</t>
  </si>
  <si>
    <t>*data tidak ada*</t>
  </si>
  <si>
    <t>*data tidak ditemukan*</t>
  </si>
  <si>
    <t>70,33</t>
  </si>
  <si>
    <t>4,86%</t>
  </si>
  <si>
    <t>6,62%%</t>
  </si>
  <si>
    <t>*data tidak didapatkan*</t>
  </si>
  <si>
    <t>31 Universitas, Akademi, dan Sekolah Tinggi</t>
  </si>
  <si>
    <t>Telkom University</t>
  </si>
  <si>
    <t>President University</t>
  </si>
  <si>
    <t>Universitas Garut</t>
  </si>
  <si>
    <t>Universitas Muhammadiyah Sukabumi, (UMMI) Sukabumi</t>
  </si>
  <si>
    <t xml:space="preserve">Universitas Islam 45 </t>
  </si>
  <si>
    <t>Institut Agama Islam Negeri Cirebon (IAIN) Syekh Nurjati</t>
  </si>
  <si>
    <t>Universitas Singaperbangsa</t>
  </si>
  <si>
    <t>Universitas Suryakancana Cianjur</t>
  </si>
  <si>
    <t>Politeknik Indramayu</t>
  </si>
  <si>
    <t>Unsil (Universitas Negeri Siliwangi )</t>
  </si>
  <si>
    <t>Universitas Indonesia</t>
  </si>
  <si>
    <t>Polban</t>
  </si>
  <si>
    <t>Universitas Subang</t>
  </si>
  <si>
    <t xml:space="preserve"> Universitas Galuh Ciamis</t>
  </si>
  <si>
    <t>Universitas Kuningan</t>
  </si>
  <si>
    <t>Universitas Purwakarta</t>
  </si>
  <si>
    <t>Universitas Siliwangi</t>
  </si>
  <si>
    <t>Universitas Jenderal Achmad Yani</t>
  </si>
  <si>
    <t>Universitas 17 Agustus 1945</t>
  </si>
  <si>
    <t xml:space="preserve"> Universitas Muhammadiyah Sukabumi</t>
  </si>
  <si>
    <t>Univ Majalengka</t>
  </si>
  <si>
    <t>STIT Muhammadiyah Banjar</t>
  </si>
  <si>
    <t>Universitas Djuanda</t>
  </si>
  <si>
    <t>Universitas Advent Indonesia</t>
  </si>
  <si>
    <t>Sekolah Tinggi Transportasi Darat</t>
  </si>
  <si>
    <t>AMIK Garut</t>
  </si>
  <si>
    <t>STAI Sukabumi, Sukabumi</t>
  </si>
  <si>
    <t>universitas Trisakti</t>
  </si>
  <si>
    <t>Universitas Swadaya Gunung Jati Cirebon (UNSWAGATI)</t>
  </si>
  <si>
    <t>Sekolah Tinggi Teknik Karawang</t>
  </si>
  <si>
    <t>FAI Universitas Suryakencana Cianjur</t>
  </si>
  <si>
    <t>Univ WIladora</t>
  </si>
  <si>
    <t>UPI Tasikmalaya</t>
  </si>
  <si>
    <t>Universitas Gunadarma</t>
  </si>
  <si>
    <t>Politeknik Negeri Subang</t>
  </si>
  <si>
    <t>STIKES Muhammadiyah Ciamis</t>
  </si>
  <si>
    <t>STKIP MUHAMMADIYAH KUNINGAN</t>
  </si>
  <si>
    <t>Ikopin</t>
  </si>
  <si>
    <t>Politeknik Perdana Mandiri</t>
  </si>
  <si>
    <t>Universitas Pendidikan Indonesia</t>
  </si>
  <si>
    <t>Sekolah Tinggi Akuntansi Negara (D1)</t>
  </si>
  <si>
    <t>Universitas Swadaya Gunung Jati</t>
  </si>
  <si>
    <t>Universitas Sukabumi</t>
  </si>
  <si>
    <t>Politeknik PUI</t>
  </si>
  <si>
    <t>STAI Miftahul Huda Al-Azhar Banjar</t>
  </si>
  <si>
    <t>Universitas Nusa Bangsa</t>
  </si>
  <si>
    <t>Universitas Bale Bandung</t>
  </si>
  <si>
    <t>STT Cikarang</t>
  </si>
  <si>
    <t>STAI Siliwangi</t>
  </si>
  <si>
    <t>Politeknik Bina Budaya Cipta, Sukabumi</t>
  </si>
  <si>
    <t>Universitas Bhayangkara</t>
  </si>
  <si>
    <t>Universitas Muhammadiyah Cirebon (UMC)</t>
  </si>
  <si>
    <t>Sekolah Tinggi Ilmu Ekonomi Karawang</t>
  </si>
  <si>
    <t>UNPI</t>
  </si>
  <si>
    <t>Akademi kesehatan Polteks Tasikmalaya</t>
  </si>
  <si>
    <t>Universitas Pancasila</t>
  </si>
  <si>
    <t>Sekolah Tinggi Agama Islam Darul Falah</t>
  </si>
  <si>
    <t>STIMIK Subang</t>
  </si>
  <si>
    <t>STAI AL-Ma'arif Ciamis</t>
  </si>
  <si>
    <t>SEKOLAH TINGGI ILMU KESEHATAN KUNINGAN ( STIKKU )</t>
  </si>
  <si>
    <t>IPDN</t>
  </si>
  <si>
    <t>STIE Wibawa Karta Raharja</t>
  </si>
  <si>
    <t>Universitas Perjuangan Tasikmalaya</t>
  </si>
  <si>
    <t>Sekolah Tinggi Ilmu Administrasi Cimahi</t>
  </si>
  <si>
    <t>Universitas Muhammadiyah Cirebon</t>
  </si>
  <si>
    <t>Universitas Sultan Mahesa</t>
  </si>
  <si>
    <t>Sekolah Tinggi Ilmu Administrasi YPPM, Majalengka</t>
  </si>
  <si>
    <t xml:space="preserve">Sekolah Tinggi Ilmu Kesehatan Bina </t>
  </si>
  <si>
    <t>12,42</t>
  </si>
  <si>
    <t>12,2</t>
  </si>
  <si>
    <t>7,83</t>
  </si>
  <si>
    <t>8,50</t>
  </si>
  <si>
    <t>8,81</t>
  </si>
  <si>
    <t>10,78</t>
  </si>
  <si>
    <t>6,54</t>
  </si>
  <si>
    <t>5,56</t>
  </si>
  <si>
    <t>6,94</t>
  </si>
  <si>
    <t>7,72</t>
  </si>
  <si>
    <t>7,05</t>
  </si>
  <si>
    <t>58,32</t>
  </si>
  <si>
    <t>108,71</t>
  </si>
  <si>
    <t>97,35</t>
  </si>
  <si>
    <t>66,36</t>
  </si>
  <si>
    <t>97,27</t>
  </si>
  <si>
    <t>74,74</t>
  </si>
  <si>
    <t>48,92</t>
  </si>
  <si>
    <t>9,32</t>
  </si>
  <si>
    <t>6,61 %</t>
  </si>
  <si>
    <t>5.61 (2014)</t>
  </si>
  <si>
    <t>5,97%</t>
  </si>
  <si>
    <t>0,30</t>
  </si>
  <si>
    <t>0,37</t>
  </si>
  <si>
    <t>99,98</t>
  </si>
  <si>
    <t>82,86</t>
  </si>
  <si>
    <t>99,96</t>
  </si>
  <si>
    <t>71,38</t>
  </si>
  <si>
    <t>99.93 (2014)</t>
  </si>
  <si>
    <t>66.68 (2010)</t>
  </si>
  <si>
    <t>85.04 (2014)</t>
  </si>
  <si>
    <t>79,09</t>
  </si>
  <si>
    <t>99,06</t>
  </si>
  <si>
    <t>1.262 km (72%)</t>
  </si>
  <si>
    <t>611,33</t>
  </si>
  <si>
    <t>18.68% (120.95 km)</t>
  </si>
  <si>
    <t>*data tidak ditemukn*</t>
  </si>
  <si>
    <t>15% (196.076 km)</t>
  </si>
  <si>
    <t>508,84 km</t>
  </si>
  <si>
    <t>38.59% (2015)</t>
  </si>
  <si>
    <t>572,803 km (2014)</t>
  </si>
  <si>
    <t>68.8% (91.75 km)</t>
  </si>
  <si>
    <t>taman bunga nusantara, puncak, pantai jayanti</t>
  </si>
  <si>
    <t>taman cimanuk, alun-alun Indramayu, waduk cipancuh, hutan mangrove pantai lestari</t>
  </si>
  <si>
    <t>kampung adat naga, bukit kacapi, pemandian air panas galunggung</t>
  </si>
  <si>
    <t>Puncak, Gunung Salak, Gunung Gede, Taman Safari</t>
  </si>
  <si>
    <t>Kawah Putih</t>
  </si>
  <si>
    <t>taman hutan mangrove</t>
  </si>
  <si>
    <t>Gunung Cikuray, Gunung Papandayan, Cipanas</t>
  </si>
  <si>
    <t>Pantai Palabuhanratu, Ciletuh, Goha Lalay, Gunung Pangrango</t>
  </si>
  <si>
    <t xml:space="preserve">hutan kota Bekasi, danau marakas, bumi perkemahan karang kitri, </t>
  </si>
  <si>
    <t>Situ Sedong, Banyu Panas Palimanan, Hutan Wisata Plangon</t>
  </si>
  <si>
    <t>Pantai Tanjung Pakis
Bendungan Walahar
Curug Bandung</t>
  </si>
  <si>
    <t>Gunung Gede, Gunung Pangrango, Telaga Biru, Pantai Jayanti, Pantai Apra, Kebun Raya Cibodas</t>
  </si>
  <si>
    <t xml:space="preserve">pantai karangsong, pantai tirtamaya, pantai glayem, </t>
  </si>
  <si>
    <t>Gunung Galunggung, Pantai Cipatujah, Pantai Sindangkerta</t>
  </si>
  <si>
    <t>Gunung Preyek, Taman Lembah Gurame, Gunung Kapur, Setu Babakan, Taman Tabebuya, Kebun Wisata Pasirmukti</t>
  </si>
  <si>
    <t>Gunung Tangkuban Perahu, Gunung Burangrang, Taman Begonia, Taman Hutan Jayagiri Lembang, Situ Ciburuy, Stone Garden, Gua Pawon, Gua Sanghyang, Tikoro
Lembah, Curugan Gunung Putri, Sendang Geulis Kahuripan, Pasir Keraton, Tutugan Burangrang</t>
  </si>
  <si>
    <t>Ciater, Panaruban, Pamoyanan, Gunung Tangkuban Parahu</t>
  </si>
  <si>
    <t>Ciung Wanara,  Mega Wisata Icakan</t>
  </si>
  <si>
    <t xml:space="preserve">Talaga Remis
Wisata Ikan Dewa Cibulan
Taman Wisata Alam Linggajati
Waduk Darma
Darmaloka
Sangkanhurip
Desa Sitonjul
</t>
  </si>
  <si>
    <t>Gunung Tampomas, Kereumbi Masigit, Pangjugjugan</t>
  </si>
  <si>
    <t>Sumber Air Panas Ciracas, Badega Gunung Parang, Goa Jepang, Desa Wisata Bojong, Wisata Via Ferrata, Desa Wisata Sejuta Batu</t>
  </si>
  <si>
    <t>Situ Gede, Hutan Urug Kawalu, Mata Air Tanjung Kawalu</t>
  </si>
  <si>
    <t>Alam Wisata Cimahi</t>
  </si>
  <si>
    <t>Pantai Pangandaran, Pantai Batu Hiu, Pantai Batu Karas, Pemandian Alam Citumang, Cukang Taneuh</t>
  </si>
  <si>
    <t xml:space="preserve"> Taman Air Sunyaragi, Taman Ade Irma Suryani</t>
  </si>
  <si>
    <t>Gunung Gede, Gunung Sunda, Gua Buniayu</t>
  </si>
  <si>
    <t>Taman Buana Marga, Perkebunan Teh Cipasung, Panorama Cikebo, Bendungan Rentang,Wana Wisata Gunung Panten</t>
  </si>
  <si>
    <t>Desa Wisata</t>
  </si>
  <si>
    <t>curug luhur, curg pangeran</t>
  </si>
  <si>
    <t>Curug Panganten</t>
  </si>
  <si>
    <t>curug parigi</t>
  </si>
  <si>
    <t>Curug Orok, Curug Sanghyang Taraje</t>
  </si>
  <si>
    <t>Air Terjun Cikaso</t>
  </si>
  <si>
    <t>Curug Parigi</t>
  </si>
  <si>
    <t>Curug Bandung
Curug Cigeuntis</t>
  </si>
  <si>
    <t>Curug Cibeureum, Curug Ciismun, Curug Citambur</t>
  </si>
  <si>
    <t>curug muarajaya</t>
  </si>
  <si>
    <t>curug gadobangkong, curug batu blek, curug badak</t>
  </si>
  <si>
    <t>Curug Omas, Curug Cimah, Curug Malela, Curug Maribaya</t>
  </si>
  <si>
    <t>Curug Bentang</t>
  </si>
  <si>
    <t>Curug 7 Cibolang</t>
  </si>
  <si>
    <t>Air Terjun Sidomba, Curug Cilengkrang
Palutungan &amp; Curug Putri
Curug Ngelay
curug Bangkong</t>
  </si>
  <si>
    <t>Curug Cinulang</t>
  </si>
  <si>
    <t>Air Terjun Curug Cipurut</t>
  </si>
  <si>
    <t>Curug Sawer</t>
  </si>
  <si>
    <t>Curug Muara Jaya, Curug Sawer, Curug Semprong</t>
  </si>
  <si>
    <t>Air Terjun Citanduy Dobo</t>
  </si>
  <si>
    <t>Danau Quarry, Danau Dora, Danau Kemuning</t>
  </si>
  <si>
    <t>Situ Cisanti, Situ Patengan</t>
  </si>
  <si>
    <t>Situ cibeureum</t>
  </si>
  <si>
    <t>Situ Cangkuang, Situ Bagendit</t>
  </si>
  <si>
    <t>Situ Batukarut, pasirhalang, sukaraja</t>
  </si>
  <si>
    <t>danau marakas</t>
  </si>
  <si>
    <t>Situ Sedong, Danau Ciranca, Situ Patok</t>
  </si>
  <si>
    <t>Danau Cipule</t>
  </si>
  <si>
    <t>Waduk Cirata, Danau Leuwi Soro</t>
  </si>
  <si>
    <t>situ bolang</t>
  </si>
  <si>
    <t>Situ Sanghiyang</t>
  </si>
  <si>
    <t>Situ Cilodong, Situ Cilangkap, Situ Pengasingan, Situ Pulo Pancoran Emas, Situ Citayam, Situ Rawa Besar Lio, Situ Pladen Beji</t>
  </si>
  <si>
    <t>Waduk Cirata, Waduk Saguling</t>
  </si>
  <si>
    <t>mata air kasumber, situ nagrog, danau cinta, mata air cimincul</t>
  </si>
  <si>
    <t>Situ Lengkong</t>
  </si>
  <si>
    <t>situ ciceureum, talaga remis</t>
  </si>
  <si>
    <t>Danau Biru Situ Cilembang, Waduk Cipanas</t>
  </si>
  <si>
    <t>Waduk Jatiluhur, Waduk Ciratas, Situ Wanayasa, Situ Buleud</t>
  </si>
  <si>
    <t>Situ Gunung</t>
  </si>
  <si>
    <t>Situ Sangiang, Situ Cipadung, Situ Cipanten</t>
  </si>
  <si>
    <t>Situ Mustika, Situ Leutik</t>
  </si>
  <si>
    <t>The Jungle Water Adventure, Jungeland Adventure Theme Park</t>
  </si>
  <si>
    <t>Saung angklung mang Udjo</t>
  </si>
  <si>
    <t xml:space="preserve">saung sanggo, gedung tinggi (gedung juang 45), rumah tuan tanah pebayuran,tugu pahlawan </t>
  </si>
  <si>
    <t>Candi Cangkuang, Kampung Dukuh</t>
  </si>
  <si>
    <t>Situs Cungkuk</t>
  </si>
  <si>
    <t>monumen taman makam pahlawan, gedong papak</t>
  </si>
  <si>
    <t>Makam Sunan Gunung Jati, Situs Batu Tulis, Belawa, Banyu Panas Palimanan</t>
  </si>
  <si>
    <t>Situs Candi Jiwa</t>
  </si>
  <si>
    <t>Situs Megalitikum Gunung Padang, Situs Megalitikum Gunung Kasur, Istana Presiden Cipanas, Alun-Alun Suryakencana</t>
  </si>
  <si>
    <t>situs lombang, mesjid kuno Bondan, prdati kuno</t>
  </si>
  <si>
    <t>KAmpung adat naga, bukit kacapi, pemandian air panas galunggung</t>
  </si>
  <si>
    <t>Masjid Kubah Emas,Kampung 99 Pepohonan, Godong Ijo, Taman Wisata Pasir Putih, Kebun Binatang Ragunan</t>
  </si>
  <si>
    <t>Observatorium Bosscha, Makam Karl Adolf Bosscha</t>
  </si>
  <si>
    <t>Desa Adat Wisata Wangunharja, Sariater Spa, Kampoeng Jatimas</t>
  </si>
  <si>
    <t>Nusa Gede Situ Lengkong, Kampung Adat Kuta Ciamis, Astana Gede Kawali</t>
  </si>
  <si>
    <t>Seren Taun
Pesta Dadung, Taman purbakala Cipari
Gedung Perundingan Linggarjati
Situs Sanghiang Sagarahiang</t>
  </si>
  <si>
    <t>Wisata Kampoeng Ciherang</t>
  </si>
  <si>
    <t>Gedung Negara,Gedung Karesidenan, Masjid Agung, Sentra Industri Keramik Plered, Industri Kain songket, Wisata Taman Sri Baduga</t>
  </si>
  <si>
    <t>Cimahi Technopark, Taman Kartini, Taman Kupu-Kupu, Bioskop Rio, Baros Information Technology Creative (BITC), Kampung Adat Cireunde</t>
  </si>
  <si>
    <t>Makan Sunan Gunung Jati, Masjid Agung Sang Cipta Rasa, Keraton Kasepuhan, Keraton Kanoman, Kacirebonan</t>
  </si>
  <si>
    <t>SantaSea Waterpark</t>
  </si>
  <si>
    <t>Museum Talaga Manggung, Rumah Adat Panjalin, Patilasan Prabu Siliwangi</t>
  </si>
  <si>
    <t>Adipati Tambak Baya, Kokoplak, Pulo Majeti/Rawa Onom</t>
  </si>
  <si>
    <t>4 Sungai Besar</t>
  </si>
  <si>
    <t>4 danau alam, 3 danau buatan</t>
  </si>
  <si>
    <t>tanah longsor</t>
  </si>
  <si>
    <t>banjir, tanah longsor</t>
  </si>
  <si>
    <t>bencana tanah longsor, banjir bandang, pergerakan tanah, tanah anjlok, angin puting beliung, letusan Gunung Guntur dan Papandayan serta jenis bencana alam lainnya seperti kebakaran dan pohon tumbang.</t>
  </si>
  <si>
    <t>tsunami, longsor, gemoa bumi, banjir</t>
  </si>
  <si>
    <t>banjir, rob, angin puting beliung, longsor, gerakan tanah, erupsi dan hujan angin</t>
  </si>
  <si>
    <t>Banjir, longsor, gempa bumi</t>
  </si>
  <si>
    <t>banjir rob</t>
  </si>
  <si>
    <t>Banjir, Tanah Longsor</t>
  </si>
  <si>
    <t>Banjir, Longsor dan Petir</t>
  </si>
  <si>
    <t>Longsor, banjir, Pergerakan Tanah, Gunung Berapi</t>
  </si>
  <si>
    <t>banjir, gerakan tanah, gempa</t>
  </si>
  <si>
    <t>Banjir, Longsor, Angin Topan, Gemba Bumi, Petir</t>
  </si>
  <si>
    <t>longsor, banjir</t>
  </si>
  <si>
    <t>Banjir, Longsor</t>
  </si>
  <si>
    <t>Longsor</t>
  </si>
  <si>
    <t xml:space="preserve">Banjir, Tanah Longsor </t>
  </si>
  <si>
    <t>Kebakaran, Angin Puting Beliung, Longsor, Banjir, Sambaran Petir, Pergerakan Tanah</t>
  </si>
  <si>
    <t>Banjir, Longsor, Angin Puting Beliung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</si>
</sst>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d\ mmmm\ yyyy"/>
    <numFmt numFmtId="165" formatCode="0.0"/>
  </numFmts>
  <fonts count="28">
    <font>
      <sz val="10"/>
      <color rgb="FF000000"/>
      <name val="Arial"/>
    </font>
    <font>
      <sz val="10"/>
      <name val="Open Sans"/>
    </font>
    <font>
      <sz val="10"/>
      <name val="Arial"/>
    </font>
    <font>
      <b/>
      <sz val="11"/>
      <color rgb="FFEFEFEF"/>
      <name val="Open Sans"/>
    </font>
    <font>
      <b/>
      <sz val="10"/>
      <name val="Open Sans"/>
    </font>
    <font>
      <b/>
      <sz val="11"/>
      <color rgb="FF000000"/>
      <name val="Open Sans"/>
    </font>
    <font>
      <b/>
      <sz val="11"/>
      <name val="Open Sans"/>
    </font>
    <font>
      <sz val="10"/>
      <color rgb="FF000000"/>
      <name val="Open Sans"/>
    </font>
    <font>
      <b/>
      <sz val="12"/>
      <name val="Open Sans"/>
    </font>
    <font>
      <b/>
      <sz val="10"/>
      <name val="Open Sans"/>
    </font>
    <font>
      <sz val="10"/>
      <color rgb="FF000000"/>
      <name val="Open Sans"/>
    </font>
    <font>
      <sz val="9"/>
      <color rgb="FF000000"/>
      <name val="Open Sans"/>
    </font>
    <font>
      <sz val="10"/>
      <name val="Open Sans"/>
    </font>
    <font>
      <sz val="10"/>
      <color rgb="FF222222"/>
      <name val="Open Sans"/>
    </font>
    <font>
      <sz val="10"/>
      <color rgb="FF333333"/>
      <name val="&quot;Open Sans Condensed&quot;"/>
    </font>
    <font>
      <sz val="8"/>
      <color rgb="FF374149"/>
      <name val="&quot;Lucida Sans&quot;"/>
    </font>
    <font>
      <sz val="10"/>
      <name val="Arial"/>
    </font>
    <font>
      <sz val="10"/>
      <color rgb="FF000000"/>
      <name val="&quot;Open Sans&quot;"/>
    </font>
    <font>
      <sz val="11"/>
      <color rgb="FF000000"/>
      <name val="Roboto"/>
    </font>
    <font>
      <sz val="10"/>
      <color rgb="FF1155CC"/>
      <name val="Open Sans"/>
    </font>
    <font>
      <u/>
      <sz val="10"/>
      <color rgb="FF1155CC"/>
      <name val="Open Sans"/>
    </font>
    <font>
      <u/>
      <sz val="10"/>
      <color rgb="FF1155CC"/>
      <name val="Open Sans"/>
    </font>
    <font>
      <u/>
      <sz val="10"/>
      <color rgb="FF1155CC"/>
      <name val="Open Sans"/>
    </font>
    <font>
      <u/>
      <sz val="10"/>
      <color rgb="FF1155CC"/>
      <name val="Open Sans"/>
    </font>
    <font>
      <u/>
      <sz val="10"/>
      <color rgb="FF0000FF"/>
      <name val="Open Sans"/>
    </font>
    <font>
      <u/>
      <sz val="10"/>
      <color rgb="FF0000FF"/>
      <name val="Open Sans"/>
    </font>
    <font>
      <sz val="10"/>
      <color rgb="FF333333"/>
      <name val="Open Sans"/>
    </font>
    <font>
      <b/>
      <sz val="10"/>
      <name val="Arial"/>
    </font>
  </fonts>
  <fills count="19">
    <fill>
      <patternFill patternType="none"/>
    </fill>
    <fill>
      <patternFill patternType="gray125"/>
    </fill>
    <fill>
      <patternFill patternType="solid">
        <fgColor rgb="FFFFFFFF"/>
        <bgColor rgb="FFFFFFFF"/>
      </patternFill>
    </fill>
    <fill>
      <patternFill patternType="solid">
        <fgColor rgb="FFE6B8AF"/>
        <bgColor rgb="FFE6B8AF"/>
      </patternFill>
    </fill>
    <fill>
      <patternFill patternType="solid">
        <fgColor rgb="FF663366"/>
        <bgColor rgb="FF663366"/>
      </patternFill>
    </fill>
    <fill>
      <patternFill patternType="solid">
        <fgColor rgb="FFF9F9F9"/>
        <bgColor rgb="FFF9F9F9"/>
      </patternFill>
    </fill>
    <fill>
      <patternFill patternType="solid">
        <fgColor rgb="FF00FFFF"/>
        <bgColor rgb="FF00FFFF"/>
      </patternFill>
    </fill>
    <fill>
      <patternFill patternType="solid">
        <fgColor rgb="FFD9EAD3"/>
        <bgColor rgb="FFD9EAD3"/>
      </patternFill>
    </fill>
    <fill>
      <patternFill patternType="solid">
        <fgColor rgb="FF00FF00"/>
        <bgColor rgb="FF00FF00"/>
      </patternFill>
    </fill>
    <fill>
      <patternFill patternType="solid">
        <fgColor rgb="FFF4CCCC"/>
        <bgColor rgb="FFF4CCCC"/>
      </patternFill>
    </fill>
    <fill>
      <patternFill patternType="solid">
        <fgColor rgb="FFEAD1DC"/>
        <bgColor rgb="FFEAD1DC"/>
      </patternFill>
    </fill>
    <fill>
      <patternFill patternType="solid">
        <fgColor rgb="FFFF9900"/>
        <bgColor rgb="FFFF9900"/>
      </patternFill>
    </fill>
    <fill>
      <patternFill patternType="solid">
        <fgColor rgb="FFC6E0B4"/>
        <bgColor rgb="FFC6E0B4"/>
      </patternFill>
    </fill>
    <fill>
      <patternFill patternType="solid">
        <fgColor theme="1"/>
        <bgColor rgb="FF000000"/>
      </patternFill>
    </fill>
    <fill>
      <patternFill patternType="solid">
        <fgColor theme="1"/>
        <bgColor rgb="FF663366"/>
      </patternFill>
    </fill>
    <fill>
      <patternFill patternType="solid">
        <fgColor theme="1"/>
        <bgColor rgb="FFFF00FF"/>
      </patternFill>
    </fill>
    <fill>
      <patternFill patternType="solid">
        <fgColor theme="1"/>
        <bgColor rgb="FFFF0000"/>
      </patternFill>
    </fill>
    <fill>
      <patternFill patternType="solid">
        <fgColor theme="1"/>
        <bgColor rgb="FFFFFF00"/>
      </patternFill>
    </fill>
    <fill>
      <patternFill patternType="solid">
        <fgColor theme="1"/>
        <bgColor rgb="FF4C1130"/>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145">
    <xf numFmtId="0" fontId="0" fillId="0" borderId="0" xfId="0"/>
    <xf numFmtId="0" fontId="2" fillId="0" borderId="1" xfId="0" applyFont="1" applyBorder="1"/>
    <xf numFmtId="0" fontId="1" fillId="2" borderId="1" xfId="0" applyFont="1" applyFill="1" applyBorder="1" applyAlignment="1">
      <alignment vertical="center"/>
    </xf>
    <xf numFmtId="0" fontId="1" fillId="0" borderId="1" xfId="0" applyFont="1" applyBorder="1" applyAlignment="1">
      <alignment vertical="center"/>
    </xf>
    <xf numFmtId="0" fontId="3" fillId="4" borderId="1" xfId="0" applyFont="1" applyFill="1" applyBorder="1" applyAlignment="1">
      <alignment horizontal="center" vertical="center" wrapText="1"/>
    </xf>
    <xf numFmtId="0" fontId="2" fillId="0" borderId="0" xfId="0" applyFont="1" applyAlignment="1">
      <alignment horizontal="center" vertical="center" wrapText="1"/>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2" fillId="2" borderId="1" xfId="0" applyFont="1" applyFill="1" applyBorder="1" applyAlignment="1">
      <alignment horizontal="center" vertical="center" wrapText="1"/>
    </xf>
    <xf numFmtId="164" fontId="1" fillId="0" borderId="0" xfId="0" applyNumberFormat="1" applyFont="1" applyAlignment="1">
      <alignment horizontal="center" vertical="center" wrapText="1"/>
    </xf>
    <xf numFmtId="0" fontId="4" fillId="2" borderId="1" xfId="0" applyFont="1" applyFill="1" applyBorder="1" applyAlignment="1">
      <alignment horizontal="center" vertical="center" wrapText="1"/>
    </xf>
    <xf numFmtId="164" fontId="1" fillId="0" borderId="1" xfId="0" applyNumberFormat="1" applyFont="1" applyBorder="1" applyAlignment="1">
      <alignment horizontal="center" vertical="center" wrapText="1"/>
    </xf>
    <xf numFmtId="49" fontId="1" fillId="0" borderId="0" xfId="0" applyNumberFormat="1" applyFont="1" applyAlignment="1">
      <alignment horizontal="center" vertical="center" wrapText="1"/>
    </xf>
    <xf numFmtId="0" fontId="7" fillId="5" borderId="0" xfId="0" applyFont="1" applyFill="1" applyAlignment="1">
      <alignment horizontal="center" vertical="center"/>
    </xf>
    <xf numFmtId="0" fontId="7" fillId="0" borderId="1" xfId="0" applyFont="1" applyBorder="1" applyAlignment="1">
      <alignment horizontal="center" vertical="center" wrapText="1"/>
    </xf>
    <xf numFmtId="0" fontId="8" fillId="0" borderId="0" xfId="0" applyFont="1" applyAlignment="1">
      <alignment horizontal="center" vertical="center"/>
    </xf>
    <xf numFmtId="0" fontId="4" fillId="6" borderId="1" xfId="0" applyFont="1" applyFill="1" applyBorder="1" applyAlignment="1">
      <alignment horizontal="center" vertical="center" wrapText="1"/>
    </xf>
    <xf numFmtId="0" fontId="1" fillId="8" borderId="1" xfId="0" applyFont="1" applyFill="1" applyBorder="1" applyAlignment="1">
      <alignment horizontal="center"/>
    </xf>
    <xf numFmtId="0" fontId="1" fillId="0" borderId="1" xfId="0" applyFont="1" applyBorder="1" applyAlignment="1">
      <alignment horizontal="center"/>
    </xf>
    <xf numFmtId="165" fontId="1" fillId="0" borderId="1" xfId="0" applyNumberFormat="1" applyFont="1" applyBorder="1" applyAlignment="1">
      <alignment horizontal="center"/>
    </xf>
    <xf numFmtId="3" fontId="1" fillId="0" borderId="1" xfId="0" applyNumberFormat="1" applyFont="1" applyBorder="1" applyAlignment="1">
      <alignment horizontal="center"/>
    </xf>
    <xf numFmtId="0" fontId="12" fillId="0" borderId="1" xfId="0" applyFont="1" applyBorder="1" applyAlignment="1">
      <alignment horizontal="center" vertical="center"/>
    </xf>
    <xf numFmtId="0" fontId="1" fillId="0" borderId="1" xfId="0" applyFont="1" applyBorder="1"/>
    <xf numFmtId="0" fontId="1" fillId="0" borderId="5" xfId="0" applyFont="1" applyBorder="1"/>
    <xf numFmtId="0" fontId="1" fillId="9" borderId="1" xfId="0" applyFont="1" applyFill="1" applyBorder="1" applyAlignment="1">
      <alignment horizontal="center"/>
    </xf>
    <xf numFmtId="0" fontId="1" fillId="0" borderId="6" xfId="0" applyFont="1" applyBorder="1"/>
    <xf numFmtId="4" fontId="1" fillId="0" borderId="1" xfId="0" applyNumberFormat="1" applyFont="1" applyBorder="1" applyAlignment="1">
      <alignment horizontal="center" vertical="center" wrapText="1"/>
    </xf>
    <xf numFmtId="0" fontId="9" fillId="6"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3" fontId="1" fillId="0" borderId="1" xfId="0" applyNumberFormat="1" applyFont="1" applyBorder="1" applyAlignment="1">
      <alignment horizontal="center" vertical="center" wrapText="1"/>
    </xf>
    <xf numFmtId="0" fontId="16" fillId="0" borderId="1" xfId="0" applyFont="1" applyBorder="1" applyAlignment="1">
      <alignment horizontal="center" wrapText="1"/>
    </xf>
    <xf numFmtId="0" fontId="1" fillId="10" borderId="1" xfId="0" applyFont="1" applyFill="1" applyBorder="1" applyAlignment="1">
      <alignment horizontal="center" vertical="center" wrapText="1"/>
    </xf>
    <xf numFmtId="0" fontId="12" fillId="10" borderId="1" xfId="0" applyFont="1" applyFill="1" applyBorder="1" applyAlignment="1">
      <alignment horizontal="center" vertical="center" wrapText="1"/>
    </xf>
    <xf numFmtId="0" fontId="0" fillId="0" borderId="6" xfId="0" applyBorder="1" applyAlignment="1">
      <alignment horizontal="center" vertical="center" wrapText="1"/>
    </xf>
    <xf numFmtId="3" fontId="7" fillId="0" borderId="1" xfId="0" applyNumberFormat="1" applyFont="1" applyBorder="1" applyAlignment="1">
      <alignment horizontal="center" vertical="center" wrapText="1"/>
    </xf>
    <xf numFmtId="4" fontId="11" fillId="5" borderId="1" xfId="0" applyNumberFormat="1" applyFont="1" applyFill="1" applyBorder="1" applyAlignment="1">
      <alignment horizontal="center" vertical="center" wrapText="1"/>
    </xf>
    <xf numFmtId="3" fontId="10" fillId="0" borderId="1" xfId="0" applyNumberFormat="1" applyFont="1" applyBorder="1" applyAlignment="1">
      <alignment horizontal="center" vertical="center"/>
    </xf>
    <xf numFmtId="3" fontId="1" fillId="0" borderId="1" xfId="0" applyNumberFormat="1" applyFont="1" applyBorder="1" applyAlignment="1">
      <alignment horizontal="center" wrapText="1"/>
    </xf>
    <xf numFmtId="3" fontId="10" fillId="2" borderId="1" xfId="0" applyNumberFormat="1" applyFont="1" applyFill="1" applyBorder="1" applyAlignment="1">
      <alignment horizontal="center" vertical="center"/>
    </xf>
    <xf numFmtId="0" fontId="11" fillId="5"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9" fillId="7" borderId="1" xfId="0" applyFont="1" applyFill="1" applyBorder="1" applyAlignment="1">
      <alignment horizontal="center" vertical="center" wrapText="1"/>
    </xf>
    <xf numFmtId="2" fontId="1" fillId="0" borderId="1" xfId="0" applyNumberFormat="1" applyFont="1" applyBorder="1" applyAlignment="1">
      <alignment horizontal="center" wrapText="1"/>
    </xf>
    <xf numFmtId="0" fontId="1" fillId="0" borderId="1" xfId="0" applyFont="1" applyBorder="1" applyAlignment="1">
      <alignment vertical="center" wrapText="1"/>
    </xf>
    <xf numFmtId="0" fontId="2" fillId="0" borderId="1" xfId="0" applyFont="1" applyBorder="1" applyAlignment="1">
      <alignment horizontal="center"/>
    </xf>
    <xf numFmtId="10" fontId="1" fillId="2" borderId="1" xfId="0" applyNumberFormat="1" applyFont="1" applyFill="1" applyBorder="1" applyAlignment="1">
      <alignment horizontal="center" vertical="center" wrapText="1"/>
    </xf>
    <xf numFmtId="3" fontId="12" fillId="0" borderId="1" xfId="0" applyNumberFormat="1" applyFont="1" applyBorder="1" applyAlignment="1">
      <alignment horizontal="center" vertical="center"/>
    </xf>
    <xf numFmtId="10" fontId="1" fillId="0" borderId="1" xfId="0" applyNumberFormat="1" applyFont="1" applyBorder="1" applyAlignment="1">
      <alignment horizontal="center" vertical="center" wrapText="1"/>
    </xf>
    <xf numFmtId="0" fontId="17" fillId="2" borderId="1" xfId="0" applyFont="1" applyFill="1" applyBorder="1" applyAlignment="1">
      <alignment horizontal="center" vertical="center"/>
    </xf>
    <xf numFmtId="0" fontId="16" fillId="0" borderId="1" xfId="0" applyFont="1" applyBorder="1" applyAlignment="1">
      <alignment horizontal="center" vertical="center" wrapText="1"/>
    </xf>
    <xf numFmtId="0" fontId="1" fillId="0" borderId="1" xfId="0" applyFont="1" applyBorder="1" applyAlignment="1">
      <alignment horizontal="center" vertical="center"/>
    </xf>
    <xf numFmtId="0" fontId="0" fillId="0" borderId="7" xfId="0" applyBorder="1" applyAlignment="1">
      <alignment horizontal="center" vertical="center" wrapText="1"/>
    </xf>
    <xf numFmtId="0" fontId="4" fillId="11" borderId="1" xfId="0" applyFont="1" applyFill="1" applyBorder="1" applyAlignment="1">
      <alignment horizontal="center" vertical="center" wrapText="1"/>
    </xf>
    <xf numFmtId="3" fontId="10" fillId="2" borderId="1" xfId="0" applyNumberFormat="1" applyFont="1" applyFill="1" applyBorder="1" applyAlignment="1">
      <alignment horizontal="center"/>
    </xf>
    <xf numFmtId="3" fontId="10" fillId="2" borderId="1" xfId="0" applyNumberFormat="1" applyFont="1" applyFill="1" applyBorder="1" applyAlignment="1">
      <alignment horizontal="center" vertical="center" wrapText="1"/>
    </xf>
    <xf numFmtId="0" fontId="7" fillId="0" borderId="1" xfId="0" applyFont="1" applyBorder="1" applyAlignment="1">
      <alignment horizontal="center" vertical="center"/>
    </xf>
    <xf numFmtId="0" fontId="2" fillId="0" borderId="1" xfId="0" applyFont="1" applyBorder="1" applyAlignment="1">
      <alignment vertical="center" wrapText="1"/>
    </xf>
    <xf numFmtId="3" fontId="0" fillId="0" borderId="1" xfId="0" applyNumberFormat="1" applyBorder="1" applyAlignment="1">
      <alignment horizontal="center" vertical="center" wrapText="1"/>
    </xf>
    <xf numFmtId="0" fontId="2" fillId="0" borderId="0" xfId="0" applyFont="1" applyAlignment="1">
      <alignment horizontal="center"/>
    </xf>
    <xf numFmtId="0" fontId="0" fillId="0" borderId="1" xfId="0" applyBorder="1" applyAlignment="1">
      <alignment horizontal="center" vertical="center" wrapText="1"/>
    </xf>
    <xf numFmtId="3" fontId="16" fillId="0" borderId="1" xfId="0" applyNumberFormat="1" applyFont="1" applyBorder="1" applyAlignment="1">
      <alignment horizontal="center" wrapText="1"/>
    </xf>
    <xf numFmtId="0" fontId="16" fillId="0" borderId="1" xfId="0" applyFont="1" applyBorder="1" applyAlignment="1">
      <alignment horizontal="center"/>
    </xf>
    <xf numFmtId="0" fontId="2" fillId="0" borderId="1" xfId="0" applyFont="1" applyBorder="1" applyAlignment="1">
      <alignment horizontal="center" wrapText="1"/>
    </xf>
    <xf numFmtId="0" fontId="10" fillId="2" borderId="1" xfId="0" applyFont="1" applyFill="1" applyBorder="1" applyAlignment="1">
      <alignment horizontal="center"/>
    </xf>
    <xf numFmtId="0" fontId="1" fillId="0" borderId="1" xfId="0" applyFont="1" applyBorder="1" applyAlignment="1">
      <alignment wrapText="1"/>
    </xf>
    <xf numFmtId="0" fontId="1" fillId="0" borderId="7" xfId="0" applyFont="1" applyBorder="1"/>
    <xf numFmtId="0" fontId="1" fillId="0" borderId="1" xfId="0" applyFont="1" applyBorder="1" applyAlignment="1">
      <alignment horizontal="center" wrapText="1"/>
    </xf>
    <xf numFmtId="0" fontId="0" fillId="0" borderId="5" xfId="0" applyBorder="1" applyAlignment="1">
      <alignment horizontal="center" vertical="center" wrapText="1"/>
    </xf>
    <xf numFmtId="1" fontId="1" fillId="0" borderId="1" xfId="0" applyNumberFormat="1" applyFont="1" applyBorder="1" applyAlignment="1">
      <alignment horizontal="center" vertical="center" wrapText="1"/>
    </xf>
    <xf numFmtId="49" fontId="1" fillId="0" borderId="1" xfId="0" applyNumberFormat="1" applyFont="1" applyBorder="1" applyAlignment="1">
      <alignment horizontal="center" vertical="center" wrapText="1"/>
    </xf>
    <xf numFmtId="3" fontId="18" fillId="2" borderId="1" xfId="0" applyNumberFormat="1" applyFont="1" applyFill="1" applyBorder="1" applyAlignment="1">
      <alignment horizontal="center"/>
    </xf>
    <xf numFmtId="9" fontId="1" fillId="0" borderId="1" xfId="0" applyNumberFormat="1" applyFont="1" applyBorder="1" applyAlignment="1">
      <alignment horizontal="center" vertical="center" wrapText="1"/>
    </xf>
    <xf numFmtId="0" fontId="19"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21" fillId="0" borderId="1" xfId="0" applyFont="1" applyBorder="1" applyAlignment="1">
      <alignment horizontal="center" vertical="center" wrapText="1"/>
    </xf>
    <xf numFmtId="0" fontId="22" fillId="0" borderId="1" xfId="0" applyFont="1" applyBorder="1" applyAlignment="1">
      <alignment horizontal="center" vertical="center" wrapText="1"/>
    </xf>
    <xf numFmtId="0" fontId="23" fillId="0" borderId="1" xfId="0" applyFont="1" applyBorder="1" applyAlignment="1">
      <alignment horizontal="center" vertical="center" wrapText="1"/>
    </xf>
    <xf numFmtId="0" fontId="24" fillId="0" borderId="1" xfId="0" applyFont="1" applyBorder="1" applyAlignment="1">
      <alignment horizontal="center" vertical="center" wrapText="1"/>
    </xf>
    <xf numFmtId="0" fontId="25" fillId="0" borderId="1" xfId="0" applyFont="1" applyBorder="1" applyAlignment="1">
      <alignment horizontal="center" vertical="center" wrapText="1"/>
    </xf>
    <xf numFmtId="0" fontId="10" fillId="10" borderId="1" xfId="0" applyFont="1" applyFill="1" applyBorder="1" applyAlignment="1">
      <alignment horizontal="center" vertical="center" wrapText="1"/>
    </xf>
    <xf numFmtId="0" fontId="12" fillId="2" borderId="1" xfId="0" applyFont="1" applyFill="1" applyBorder="1" applyAlignment="1">
      <alignment horizontal="left" vertical="center"/>
    </xf>
    <xf numFmtId="3" fontId="12" fillId="0" borderId="1" xfId="0" applyNumberFormat="1" applyFont="1" applyBorder="1" applyAlignment="1">
      <alignment horizontal="center" vertical="center" wrapText="1"/>
    </xf>
    <xf numFmtId="3" fontId="7" fillId="0" borderId="1" xfId="0" applyNumberFormat="1" applyFont="1" applyBorder="1" applyAlignment="1">
      <alignment horizontal="center"/>
    </xf>
    <xf numFmtId="4" fontId="7" fillId="0" borderId="1" xfId="0" applyNumberFormat="1" applyFont="1" applyBorder="1" applyAlignment="1">
      <alignment horizontal="center"/>
    </xf>
    <xf numFmtId="10" fontId="12" fillId="0" borderId="1" xfId="0" applyNumberFormat="1" applyFont="1" applyBorder="1" applyAlignment="1">
      <alignment horizontal="center" vertical="center" wrapText="1"/>
    </xf>
    <xf numFmtId="10" fontId="1" fillId="0" borderId="1" xfId="0" applyNumberFormat="1" applyFont="1" applyBorder="1" applyAlignment="1">
      <alignment horizontal="center" wrapText="1"/>
    </xf>
    <xf numFmtId="0" fontId="12" fillId="0" borderId="1" xfId="0" applyFont="1" applyBorder="1" applyAlignment="1">
      <alignment horizontal="center" vertical="center" wrapText="1"/>
    </xf>
    <xf numFmtId="0" fontId="1"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7" fillId="0" borderId="1" xfId="0" applyFont="1" applyBorder="1" applyAlignment="1">
      <alignment horizontal="center"/>
    </xf>
    <xf numFmtId="0" fontId="1" fillId="0" borderId="1" xfId="0" quotePrefix="1" applyFont="1" applyBorder="1" applyAlignment="1">
      <alignment horizontal="center" vertical="center" wrapText="1"/>
    </xf>
    <xf numFmtId="0" fontId="2" fillId="0" borderId="0" xfId="0" applyFont="1" applyAlignment="1">
      <alignment wrapText="1"/>
    </xf>
    <xf numFmtId="3" fontId="7" fillId="0" borderId="1" xfId="0" applyNumberFormat="1" applyFont="1" applyBorder="1" applyAlignment="1">
      <alignment horizontal="center" vertical="center"/>
    </xf>
    <xf numFmtId="3" fontId="7" fillId="12" borderId="1" xfId="0" applyNumberFormat="1" applyFont="1" applyFill="1" applyBorder="1" applyAlignment="1">
      <alignment horizontal="center"/>
    </xf>
    <xf numFmtId="49" fontId="12" fillId="0" borderId="1" xfId="0" applyNumberFormat="1" applyFont="1" applyBorder="1" applyAlignment="1">
      <alignment horizontal="center" vertical="center" wrapText="1"/>
    </xf>
    <xf numFmtId="49" fontId="7" fillId="0" borderId="1" xfId="0" applyNumberFormat="1" applyFont="1" applyBorder="1" applyAlignment="1">
      <alignment horizontal="center"/>
    </xf>
    <xf numFmtId="4" fontId="7" fillId="0" borderId="1" xfId="0" applyNumberFormat="1" applyFont="1" applyBorder="1" applyAlignment="1">
      <alignment horizontal="center" vertical="center" wrapText="1"/>
    </xf>
    <xf numFmtId="0" fontId="12" fillId="0" borderId="1" xfId="0" quotePrefix="1" applyFont="1" applyBorder="1" applyAlignment="1">
      <alignment horizontal="center" vertical="center" wrapText="1"/>
    </xf>
    <xf numFmtId="0" fontId="2" fillId="0" borderId="0" xfId="0" applyFont="1" applyAlignment="1">
      <alignment horizontal="center" vertical="center"/>
    </xf>
    <xf numFmtId="0" fontId="10" fillId="0" borderId="1" xfId="0" applyFont="1" applyBorder="1" applyAlignment="1">
      <alignment horizontal="center" vertical="center" wrapText="1"/>
    </xf>
    <xf numFmtId="3" fontId="7" fillId="2" borderId="1" xfId="0" applyNumberFormat="1" applyFont="1" applyFill="1" applyBorder="1" applyAlignment="1">
      <alignment horizontal="center" vertical="center" wrapText="1"/>
    </xf>
    <xf numFmtId="0" fontId="10" fillId="2" borderId="1" xfId="0" applyFont="1" applyFill="1" applyBorder="1" applyAlignment="1">
      <alignment horizontal="center" vertical="center"/>
    </xf>
    <xf numFmtId="10" fontId="10" fillId="2" borderId="1" xfId="0" applyNumberFormat="1" applyFont="1" applyFill="1" applyBorder="1" applyAlignment="1">
      <alignment horizontal="center" vertical="center" wrapText="1"/>
    </xf>
    <xf numFmtId="3" fontId="16" fillId="0" borderId="1" xfId="0" applyNumberFormat="1" applyFont="1" applyBorder="1" applyAlignment="1">
      <alignment horizontal="center"/>
    </xf>
    <xf numFmtId="3" fontId="7" fillId="2" borderId="1" xfId="0" applyNumberFormat="1" applyFont="1" applyFill="1" applyBorder="1" applyAlignment="1">
      <alignment horizontal="center" wrapText="1"/>
    </xf>
    <xf numFmtId="3" fontId="17" fillId="2" borderId="1" xfId="0" applyNumberFormat="1" applyFont="1" applyFill="1" applyBorder="1" applyAlignment="1">
      <alignment horizontal="center" wrapText="1"/>
    </xf>
    <xf numFmtId="44" fontId="1" fillId="0" borderId="1" xfId="0" applyNumberFormat="1" applyFont="1" applyBorder="1" applyAlignment="1">
      <alignment horizontal="center" vertical="center" wrapText="1"/>
    </xf>
    <xf numFmtId="3" fontId="1" fillId="0" borderId="1" xfId="0" applyNumberFormat="1" applyFont="1" applyBorder="1" applyAlignment="1">
      <alignment horizontal="right" vertical="center" wrapText="1"/>
    </xf>
    <xf numFmtId="0" fontId="7" fillId="2" borderId="1" xfId="0" applyFont="1" applyFill="1" applyBorder="1" applyAlignment="1">
      <alignment horizontal="center" vertical="center" wrapText="1"/>
    </xf>
    <xf numFmtId="0" fontId="7" fillId="2" borderId="1" xfId="0" applyFont="1" applyFill="1" applyBorder="1" applyAlignment="1">
      <alignment vertical="center" wrapText="1"/>
    </xf>
    <xf numFmtId="0" fontId="2" fillId="0" borderId="1" xfId="0" applyFont="1" applyBorder="1" applyAlignment="1">
      <alignment horizontal="center" vertical="center"/>
    </xf>
    <xf numFmtId="10" fontId="7" fillId="2" borderId="1" xfId="0" applyNumberFormat="1" applyFont="1" applyFill="1" applyBorder="1" applyAlignment="1">
      <alignment horizontal="center" vertical="center" wrapText="1"/>
    </xf>
    <xf numFmtId="10" fontId="2" fillId="0" borderId="1" xfId="0" applyNumberFormat="1" applyFont="1" applyBorder="1" applyAlignment="1">
      <alignment horizontal="center" vertical="center"/>
    </xf>
    <xf numFmtId="0" fontId="17" fillId="2" borderId="1" xfId="0" applyFont="1" applyFill="1" applyBorder="1" applyAlignment="1">
      <alignment horizontal="center"/>
    </xf>
    <xf numFmtId="0" fontId="17" fillId="2"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3" fontId="1" fillId="0" borderId="0" xfId="0" applyNumberFormat="1" applyFont="1" applyAlignment="1">
      <alignment horizontal="center" wrapText="1"/>
    </xf>
    <xf numFmtId="3" fontId="2" fillId="0" borderId="1" xfId="0" applyNumberFormat="1" applyFont="1" applyBorder="1" applyAlignment="1">
      <alignment horizontal="center"/>
    </xf>
    <xf numFmtId="0" fontId="6" fillId="10" borderId="1" xfId="0" applyFont="1" applyFill="1" applyBorder="1" applyAlignment="1">
      <alignment vertical="center"/>
    </xf>
    <xf numFmtId="0" fontId="26" fillId="2" borderId="1" xfId="0" applyFont="1" applyFill="1" applyBorder="1" applyAlignment="1">
      <alignment vertical="center" wrapText="1"/>
    </xf>
    <xf numFmtId="0" fontId="4" fillId="3" borderId="2" xfId="0" applyFont="1" applyFill="1" applyBorder="1"/>
    <xf numFmtId="0" fontId="2" fillId="0" borderId="3" xfId="0" applyFont="1" applyBorder="1"/>
    <xf numFmtId="0" fontId="2" fillId="0" borderId="4" xfId="0" applyFont="1" applyBorder="1"/>
    <xf numFmtId="0" fontId="4" fillId="3" borderId="2" xfId="0" applyFont="1" applyFill="1" applyBorder="1" applyAlignment="1">
      <alignment horizontal="center"/>
    </xf>
    <xf numFmtId="0" fontId="1" fillId="0" borderId="5" xfId="0" applyFont="1" applyBorder="1" applyAlignment="1">
      <alignment vertical="center"/>
    </xf>
    <xf numFmtId="0" fontId="2" fillId="0" borderId="7" xfId="0" applyFont="1" applyBorder="1"/>
    <xf numFmtId="0" fontId="1" fillId="0" borderId="5" xfId="0" applyFont="1" applyBorder="1" applyAlignment="1">
      <alignment vertical="center" wrapText="1"/>
    </xf>
    <xf numFmtId="0" fontId="2" fillId="0" borderId="6" xfId="0" applyFont="1" applyBorder="1"/>
    <xf numFmtId="0" fontId="6" fillId="10" borderId="2" xfId="0" applyFont="1" applyFill="1" applyBorder="1" applyAlignment="1">
      <alignment vertical="center"/>
    </xf>
    <xf numFmtId="0" fontId="1" fillId="2" borderId="5" xfId="0" applyFont="1" applyFill="1" applyBorder="1" applyAlignment="1">
      <alignment vertical="center" wrapText="1"/>
    </xf>
    <xf numFmtId="0" fontId="3" fillId="13" borderId="1" xfId="0" applyFont="1" applyFill="1" applyBorder="1" applyAlignment="1">
      <alignment horizontal="center" vertical="center" wrapText="1"/>
    </xf>
    <xf numFmtId="0" fontId="3" fillId="14" borderId="1" xfId="0" applyFont="1" applyFill="1" applyBorder="1" applyAlignment="1">
      <alignment horizontal="center" vertical="center" wrapText="1"/>
    </xf>
    <xf numFmtId="0" fontId="3" fillId="15" borderId="1" xfId="0" applyFont="1" applyFill="1" applyBorder="1" applyAlignment="1">
      <alignment horizontal="center" vertical="center" wrapText="1"/>
    </xf>
    <xf numFmtId="0" fontId="3" fillId="16" borderId="1" xfId="0" applyFont="1" applyFill="1" applyBorder="1" applyAlignment="1">
      <alignment horizontal="center" vertical="center" wrapText="1"/>
    </xf>
    <xf numFmtId="0" fontId="3" fillId="13" borderId="0" xfId="0" applyFont="1" applyFill="1" applyAlignment="1">
      <alignment horizontal="center" vertical="center" wrapText="1"/>
    </xf>
    <xf numFmtId="0" fontId="3" fillId="16" borderId="0" xfId="0" applyFont="1" applyFill="1" applyAlignment="1">
      <alignment horizontal="center" vertical="center" wrapText="1"/>
    </xf>
    <xf numFmtId="0" fontId="5" fillId="17" borderId="0" xfId="0" applyFont="1" applyFill="1" applyAlignment="1">
      <alignment horizontal="center" vertical="center" wrapText="1"/>
    </xf>
    <xf numFmtId="0" fontId="3" fillId="14" borderId="0" xfId="0" applyFont="1" applyFill="1" applyAlignment="1">
      <alignment horizontal="center" vertical="center" wrapText="1"/>
    </xf>
    <xf numFmtId="0" fontId="3" fillId="18" borderId="0" xfId="0" applyFont="1" applyFill="1" applyAlignment="1">
      <alignment horizontal="center" vertical="center" wrapText="1"/>
    </xf>
    <xf numFmtId="0" fontId="3" fillId="15" borderId="0" xfId="0" applyFont="1" applyFill="1" applyAlignment="1">
      <alignment horizontal="center" vertical="center" wrapText="1"/>
    </xf>
    <xf numFmtId="0" fontId="11" fillId="0" borderId="1" xfId="0" applyFont="1" applyBorder="1" applyAlignment="1">
      <alignment horizontal="center" vertical="center" wrapText="1"/>
    </xf>
    <xf numFmtId="0" fontId="13" fillId="0" borderId="1" xfId="0" applyFont="1" applyBorder="1" applyAlignment="1">
      <alignment horizontal="center" vertical="center" wrapText="1"/>
    </xf>
    <xf numFmtId="3" fontId="14" fillId="0" borderId="1" xfId="0" applyNumberFormat="1" applyFont="1" applyBorder="1" applyAlignment="1">
      <alignment horizontal="left" wrapText="1"/>
    </xf>
    <xf numFmtId="0" fontId="15"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xdr:col>
      <xdr:colOff>139700</xdr:colOff>
      <xdr:row>1</xdr:row>
      <xdr:rowOff>127000</xdr:rowOff>
    </xdr:from>
    <xdr:to>
      <xdr:col>5</xdr:col>
      <xdr:colOff>419100</xdr:colOff>
      <xdr:row>3</xdr:row>
      <xdr:rowOff>260350</xdr:rowOff>
    </xdr:to>
    <xdr:sp macro="" textlink="">
      <xdr:nvSpPr>
        <xdr:cNvPr id="1025" name="Text Box 1" hidden="1">
          <a:extLst>
            <a:ext uri="{FF2B5EF4-FFF2-40B4-BE49-F238E27FC236}">
              <a16:creationId xmlns:a16="http://schemas.microsoft.com/office/drawing/2014/main" id="{1E42B4CA-C2F1-4477-B715-4B80A5917B98}"/>
            </a:ext>
          </a:extLst>
        </xdr:cNvPr>
        <xdr:cNvSpPr txBox="1">
          <a:spLocks noChangeArrowheads="1"/>
        </xdr:cNvSpPr>
      </xdr:nvSpPr>
      <xdr:spPr bwMode="auto">
        <a:xfrm>
          <a:off x="704850" y="292100"/>
          <a:ext cx="4000500" cy="9271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www.cirebonkab.go.id/home" TargetMode="External"/><Relationship Id="rId13" Type="http://schemas.openxmlformats.org/officeDocument/2006/relationships/hyperlink" Target="http://www.bandungbaratkab.go.id/" TargetMode="External"/><Relationship Id="rId18" Type="http://schemas.openxmlformats.org/officeDocument/2006/relationships/hyperlink" Target="http://www.kotabogor.go.id/" TargetMode="External"/><Relationship Id="rId26" Type="http://schemas.openxmlformats.org/officeDocument/2006/relationships/hyperlink" Target="http://www.banjar-jabar.go.id/" TargetMode="External"/><Relationship Id="rId3" Type="http://schemas.openxmlformats.org/officeDocument/2006/relationships/hyperlink" Target="http://www.bandungkab.go.id/" TargetMode="External"/><Relationship Id="rId21" Type="http://schemas.openxmlformats.org/officeDocument/2006/relationships/hyperlink" Target="http://www.cimahikota.go.id/" TargetMode="External"/><Relationship Id="rId7" Type="http://schemas.openxmlformats.org/officeDocument/2006/relationships/hyperlink" Target="http://www.kotabekasi.go.id/" TargetMode="External"/><Relationship Id="rId12" Type="http://schemas.openxmlformats.org/officeDocument/2006/relationships/hyperlink" Target="http://www.depok.go.id/" TargetMode="External"/><Relationship Id="rId17" Type="http://schemas.openxmlformats.org/officeDocument/2006/relationships/hyperlink" Target="http://www.sumedangkav.go.ib/" TargetMode="External"/><Relationship Id="rId25" Type="http://schemas.openxmlformats.org/officeDocument/2006/relationships/hyperlink" Target="http://www.majalengkakab.go.id/" TargetMode="External"/><Relationship Id="rId2" Type="http://schemas.openxmlformats.org/officeDocument/2006/relationships/hyperlink" Target="http://bogorkab.go.id/" TargetMode="External"/><Relationship Id="rId16" Type="http://schemas.openxmlformats.org/officeDocument/2006/relationships/hyperlink" Target="http://www.kuningankab.go.id/" TargetMode="External"/><Relationship Id="rId20" Type="http://schemas.openxmlformats.org/officeDocument/2006/relationships/hyperlink" Target="https://www.tasikmalayakota.go.id/" TargetMode="External"/><Relationship Id="rId1" Type="http://schemas.openxmlformats.org/officeDocument/2006/relationships/hyperlink" Target="http://www.jabarprov.go.id/" TargetMode="External"/><Relationship Id="rId6" Type="http://schemas.openxmlformats.org/officeDocument/2006/relationships/hyperlink" Target="http://sukabumikab.go.id/portal/" TargetMode="External"/><Relationship Id="rId11" Type="http://schemas.openxmlformats.org/officeDocument/2006/relationships/hyperlink" Target="http://www.tasikmalayakab.go.id/" TargetMode="External"/><Relationship Id="rId24" Type="http://schemas.openxmlformats.org/officeDocument/2006/relationships/hyperlink" Target="http://sukabumikota.go.id/" TargetMode="External"/><Relationship Id="rId5" Type="http://schemas.openxmlformats.org/officeDocument/2006/relationships/hyperlink" Target="http://www.garutkab.go.id/" TargetMode="External"/><Relationship Id="rId15" Type="http://schemas.openxmlformats.org/officeDocument/2006/relationships/hyperlink" Target="http://ciamiskab.go.id/" TargetMode="External"/><Relationship Id="rId23" Type="http://schemas.openxmlformats.org/officeDocument/2006/relationships/hyperlink" Target="http://www.cirebonkota.go.id/" TargetMode="External"/><Relationship Id="rId28" Type="http://schemas.openxmlformats.org/officeDocument/2006/relationships/comments" Target="../comments2.xml"/><Relationship Id="rId10" Type="http://schemas.openxmlformats.org/officeDocument/2006/relationships/hyperlink" Target="https://cianjurkab.go.id/" TargetMode="External"/><Relationship Id="rId19" Type="http://schemas.openxmlformats.org/officeDocument/2006/relationships/hyperlink" Target="http://www.purwakartakab.go.id/" TargetMode="External"/><Relationship Id="rId4" Type="http://schemas.openxmlformats.org/officeDocument/2006/relationships/hyperlink" Target="http://www.bekasikab.go.id/" TargetMode="External"/><Relationship Id="rId9" Type="http://schemas.openxmlformats.org/officeDocument/2006/relationships/hyperlink" Target="http://www.karawangkab.go.id/" TargetMode="External"/><Relationship Id="rId14" Type="http://schemas.openxmlformats.org/officeDocument/2006/relationships/hyperlink" Target="https://subang.go.id/" TargetMode="External"/><Relationship Id="rId22" Type="http://schemas.openxmlformats.org/officeDocument/2006/relationships/hyperlink" Target="http://www.pangandarankab.go.id/" TargetMode="External"/><Relationship Id="rId27"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30"/>
  <sheetViews>
    <sheetView tabSelected="1" workbookViewId="0">
      <pane xSplit="2" ySplit="3" topLeftCell="Y4" activePane="bottomRight" state="frozen"/>
      <selection pane="topRight" activeCell="D1" sqref="D1"/>
      <selection pane="bottomLeft" activeCell="A4" sqref="A4"/>
      <selection pane="bottomRight" activeCell="AA4" sqref="AA4"/>
    </sheetView>
  </sheetViews>
  <sheetFormatPr defaultColWidth="14.453125" defaultRowHeight="12.5"/>
  <cols>
    <col min="1" max="1" width="8.08984375" customWidth="1"/>
    <col min="2" max="2" width="14.453125" customWidth="1"/>
    <col min="3" max="3" width="13.54296875" customWidth="1"/>
    <col min="4" max="4" width="10.81640625" customWidth="1"/>
    <col min="5" max="5" width="14.453125" customWidth="1"/>
    <col min="6" max="6" width="11.7265625" customWidth="1"/>
    <col min="7" max="7" width="9.26953125" customWidth="1"/>
    <col min="8" max="8" width="11.81640625" customWidth="1"/>
    <col min="9" max="9" width="10.7265625" customWidth="1"/>
    <col min="10" max="11" width="11.08984375" customWidth="1"/>
    <col min="12" max="12" width="14.7265625" customWidth="1"/>
    <col min="13" max="13" width="9.453125" customWidth="1"/>
    <col min="14" max="29" width="14.453125" customWidth="1"/>
  </cols>
  <sheetData>
    <row r="1" spans="1:29" ht="13">
      <c r="B1" s="1"/>
      <c r="C1" s="124" t="s">
        <v>0</v>
      </c>
      <c r="D1" s="122"/>
      <c r="E1" s="122"/>
      <c r="F1" s="122"/>
      <c r="G1" s="123"/>
      <c r="H1" s="124" t="s">
        <v>2</v>
      </c>
      <c r="I1" s="122"/>
      <c r="J1" s="122"/>
      <c r="K1" s="122"/>
      <c r="L1" s="122"/>
      <c r="M1" s="123"/>
      <c r="N1" s="121" t="s">
        <v>3</v>
      </c>
      <c r="O1" s="122"/>
      <c r="P1" s="123"/>
      <c r="Q1" s="121" t="s">
        <v>17</v>
      </c>
      <c r="R1" s="122"/>
      <c r="S1" s="122"/>
      <c r="T1" s="122"/>
      <c r="U1" s="123"/>
      <c r="V1" s="121" t="s">
        <v>18</v>
      </c>
      <c r="W1" s="122"/>
      <c r="X1" s="122"/>
      <c r="Y1" s="123"/>
      <c r="Z1" s="121" t="s">
        <v>19</v>
      </c>
      <c r="AA1" s="123"/>
      <c r="AB1" s="124" t="s">
        <v>22</v>
      </c>
      <c r="AC1" s="123"/>
    </row>
    <row r="2" spans="1:29" ht="50">
      <c r="A2" s="5"/>
      <c r="B2" s="6"/>
      <c r="C2" s="7" t="s">
        <v>33</v>
      </c>
      <c r="D2" s="7" t="s">
        <v>36</v>
      </c>
      <c r="E2" s="7" t="s">
        <v>37</v>
      </c>
      <c r="F2" s="7" t="s">
        <v>38</v>
      </c>
      <c r="G2" s="7" t="s">
        <v>39</v>
      </c>
      <c r="H2" s="7" t="s">
        <v>40</v>
      </c>
      <c r="I2" s="7" t="s">
        <v>41</v>
      </c>
      <c r="J2" s="7" t="s">
        <v>42</v>
      </c>
      <c r="K2" s="7" t="s">
        <v>43</v>
      </c>
      <c r="L2" s="7" t="s">
        <v>44</v>
      </c>
      <c r="M2" s="7" t="s">
        <v>45</v>
      </c>
      <c r="N2" s="7" t="s">
        <v>46</v>
      </c>
      <c r="O2" s="7" t="s">
        <v>47</v>
      </c>
      <c r="P2" s="7" t="s">
        <v>48</v>
      </c>
      <c r="Q2" s="9" t="s">
        <v>49</v>
      </c>
      <c r="R2" s="9" t="s">
        <v>50</v>
      </c>
      <c r="S2" s="9" t="s">
        <v>51</v>
      </c>
      <c r="T2" s="9" t="s">
        <v>52</v>
      </c>
      <c r="U2" s="9" t="s">
        <v>53</v>
      </c>
      <c r="V2" s="7" t="s">
        <v>56</v>
      </c>
      <c r="W2" s="7" t="s">
        <v>57</v>
      </c>
      <c r="X2" s="7" t="s">
        <v>58</v>
      </c>
      <c r="Y2" s="7" t="s">
        <v>59</v>
      </c>
      <c r="Z2" s="7" t="s">
        <v>60</v>
      </c>
      <c r="AA2" s="7" t="s">
        <v>61</v>
      </c>
      <c r="AB2" s="11" t="s">
        <v>62</v>
      </c>
      <c r="AC2" s="11" t="s">
        <v>69</v>
      </c>
    </row>
    <row r="3" spans="1:29">
      <c r="B3" s="1"/>
      <c r="C3" s="1"/>
      <c r="D3" s="1"/>
      <c r="E3" s="1"/>
      <c r="F3" s="1"/>
      <c r="G3" s="1"/>
      <c r="H3" s="1"/>
      <c r="I3" s="1"/>
      <c r="J3" s="1"/>
      <c r="K3" s="1"/>
      <c r="L3" s="1"/>
      <c r="M3" s="1"/>
      <c r="N3" s="1"/>
      <c r="O3" s="1"/>
      <c r="P3" s="1"/>
      <c r="Q3" s="1"/>
      <c r="R3" s="1"/>
      <c r="S3" s="1"/>
      <c r="T3" s="1"/>
      <c r="U3" s="1"/>
      <c r="V3" s="1"/>
      <c r="W3" s="1"/>
      <c r="X3" s="1"/>
      <c r="Y3" s="1"/>
      <c r="Z3" s="1"/>
      <c r="AA3" s="1"/>
      <c r="AB3" s="1"/>
      <c r="AC3" s="1"/>
    </row>
    <row r="4" spans="1:29" ht="25">
      <c r="A4" s="16">
        <v>1</v>
      </c>
      <c r="B4" s="17" t="s">
        <v>103</v>
      </c>
      <c r="C4" s="18" t="s">
        <v>114</v>
      </c>
      <c r="D4" s="18" t="s">
        <v>115</v>
      </c>
      <c r="E4" s="18">
        <v>10.58</v>
      </c>
      <c r="F4" s="18" t="s">
        <v>116</v>
      </c>
      <c r="G4" s="19">
        <v>1</v>
      </c>
      <c r="H4" s="20">
        <v>272.64999999999998</v>
      </c>
      <c r="I4" s="19">
        <v>7.61</v>
      </c>
      <c r="J4" s="19">
        <v>1</v>
      </c>
      <c r="K4" s="19">
        <v>0.18</v>
      </c>
      <c r="L4" s="21">
        <v>297483</v>
      </c>
      <c r="M4" s="19">
        <v>0.4</v>
      </c>
      <c r="N4" s="7" t="s">
        <v>146</v>
      </c>
      <c r="O4" s="7"/>
      <c r="P4" s="7" t="s">
        <v>147</v>
      </c>
      <c r="Q4" s="22"/>
      <c r="R4" s="22">
        <v>62</v>
      </c>
      <c r="S4" s="22">
        <v>197</v>
      </c>
      <c r="T4" s="22">
        <v>225</v>
      </c>
      <c r="U4" s="22">
        <v>565</v>
      </c>
      <c r="V4" s="23"/>
      <c r="W4" s="24"/>
      <c r="X4" s="23"/>
      <c r="Y4" s="23"/>
      <c r="Z4" s="23"/>
      <c r="AA4" s="23"/>
      <c r="AB4" s="23"/>
      <c r="AC4" s="23"/>
    </row>
    <row r="5" spans="1:29" ht="25">
      <c r="A5" s="16">
        <v>2</v>
      </c>
      <c r="B5" s="17" t="s">
        <v>149</v>
      </c>
      <c r="C5" s="18" t="s">
        <v>114</v>
      </c>
      <c r="D5" s="18" t="s">
        <v>115</v>
      </c>
      <c r="E5" s="18">
        <v>10.58</v>
      </c>
      <c r="F5" s="18" t="s">
        <v>116</v>
      </c>
      <c r="G5" s="19">
        <v>1</v>
      </c>
      <c r="H5" s="20">
        <v>107.58</v>
      </c>
      <c r="I5" s="18">
        <v>4.32</v>
      </c>
      <c r="J5" s="18">
        <v>0.55000000000000004</v>
      </c>
      <c r="K5" s="18">
        <v>0.12</v>
      </c>
      <c r="L5" s="21">
        <v>400541</v>
      </c>
      <c r="M5" s="25">
        <v>0.44</v>
      </c>
      <c r="N5" s="7" t="s">
        <v>168</v>
      </c>
      <c r="O5" s="7" t="s">
        <v>170</v>
      </c>
      <c r="P5" s="7" t="s">
        <v>171</v>
      </c>
      <c r="Q5" s="22">
        <v>19</v>
      </c>
      <c r="R5" s="22">
        <v>68</v>
      </c>
      <c r="S5" s="22">
        <v>267</v>
      </c>
      <c r="T5" s="22">
        <v>214</v>
      </c>
      <c r="U5" s="22">
        <v>344</v>
      </c>
      <c r="V5" s="23">
        <v>629</v>
      </c>
      <c r="W5" s="26">
        <v>54</v>
      </c>
      <c r="X5" s="23">
        <v>27</v>
      </c>
      <c r="Y5" s="23">
        <v>16</v>
      </c>
      <c r="Z5" s="23"/>
      <c r="AA5" s="23"/>
      <c r="AB5" s="23"/>
      <c r="AC5" s="23"/>
    </row>
    <row r="6" spans="1:29" ht="25">
      <c r="A6" s="16">
        <v>3</v>
      </c>
      <c r="B6" s="28" t="s">
        <v>239</v>
      </c>
      <c r="C6" s="18" t="s">
        <v>251</v>
      </c>
      <c r="D6" s="19" t="s">
        <v>252</v>
      </c>
      <c r="E6" s="18">
        <v>10.78</v>
      </c>
      <c r="F6" s="18" t="s">
        <v>253</v>
      </c>
      <c r="G6" s="19">
        <v>2</v>
      </c>
      <c r="H6" s="20">
        <v>140.03</v>
      </c>
      <c r="I6" s="18">
        <v>5.0599999999999996</v>
      </c>
      <c r="J6" s="18">
        <v>0.69</v>
      </c>
      <c r="K6" s="18">
        <v>0.15</v>
      </c>
      <c r="L6" s="21">
        <v>521813</v>
      </c>
      <c r="M6" s="19">
        <v>0.39</v>
      </c>
      <c r="N6" s="7" t="s">
        <v>254</v>
      </c>
      <c r="O6" s="7" t="s">
        <v>255</v>
      </c>
      <c r="P6" s="29" t="s">
        <v>256</v>
      </c>
      <c r="Q6" s="19"/>
      <c r="R6" s="31">
        <v>31</v>
      </c>
      <c r="S6" s="31"/>
      <c r="T6" s="31">
        <v>281</v>
      </c>
      <c r="U6" s="31">
        <v>383</v>
      </c>
      <c r="V6" s="23"/>
      <c r="W6" s="34"/>
      <c r="X6" s="23"/>
      <c r="Y6" s="23"/>
      <c r="Z6" s="23"/>
      <c r="AA6" s="23"/>
      <c r="AB6" s="23"/>
      <c r="AC6" s="23"/>
    </row>
    <row r="7" spans="1:29" ht="25">
      <c r="A7" s="16">
        <v>4</v>
      </c>
      <c r="B7" s="28" t="s">
        <v>266</v>
      </c>
      <c r="C7" s="18" t="s">
        <v>267</v>
      </c>
      <c r="D7" s="18" t="s">
        <v>268</v>
      </c>
      <c r="E7" s="18">
        <v>10.76</v>
      </c>
      <c r="F7" s="18" t="s">
        <v>269</v>
      </c>
      <c r="G7" s="19">
        <v>3</v>
      </c>
      <c r="H7" s="20">
        <v>50.56</v>
      </c>
      <c r="I7" s="18">
        <v>2.34</v>
      </c>
      <c r="J7" s="18">
        <v>0.3</v>
      </c>
      <c r="K7" s="18">
        <v>0.06</v>
      </c>
      <c r="L7" s="21">
        <v>522934</v>
      </c>
      <c r="M7" s="19">
        <v>0.4</v>
      </c>
      <c r="N7" s="7" t="s">
        <v>270</v>
      </c>
      <c r="O7" s="7" t="s">
        <v>271</v>
      </c>
      <c r="P7" s="29" t="s">
        <v>272</v>
      </c>
      <c r="Q7" s="22">
        <v>16</v>
      </c>
      <c r="R7" s="22">
        <v>40</v>
      </c>
      <c r="S7" s="22">
        <v>770</v>
      </c>
      <c r="T7" s="22">
        <v>655</v>
      </c>
      <c r="U7" s="22">
        <v>473</v>
      </c>
      <c r="V7" s="23"/>
      <c r="W7" s="34"/>
      <c r="X7" s="23"/>
      <c r="Y7" s="23"/>
      <c r="Z7" s="23"/>
      <c r="AA7" s="23"/>
      <c r="AB7" s="23"/>
      <c r="AC7" s="23"/>
    </row>
    <row r="8" spans="1:29" ht="25">
      <c r="A8" s="16">
        <v>5</v>
      </c>
      <c r="B8" s="17" t="s">
        <v>279</v>
      </c>
      <c r="C8" s="18" t="s">
        <v>280</v>
      </c>
      <c r="D8" s="18" t="s">
        <v>281</v>
      </c>
      <c r="E8" s="18">
        <v>10.89</v>
      </c>
      <c r="F8" s="18" t="s">
        <v>282</v>
      </c>
      <c r="G8" s="19">
        <v>4</v>
      </c>
      <c r="H8" s="20">
        <v>35.07</v>
      </c>
      <c r="I8" s="18">
        <v>5.92</v>
      </c>
      <c r="J8" s="18">
        <v>0.71</v>
      </c>
      <c r="K8" s="18">
        <v>0.14000000000000001</v>
      </c>
      <c r="L8" s="21">
        <v>411665</v>
      </c>
      <c r="M8" s="25">
        <v>0.42</v>
      </c>
      <c r="N8" s="7" t="s">
        <v>287</v>
      </c>
      <c r="O8" s="7"/>
      <c r="P8" s="7" t="s">
        <v>289</v>
      </c>
      <c r="Q8" s="22"/>
      <c r="R8" s="22">
        <v>14</v>
      </c>
      <c r="S8" s="22"/>
      <c r="T8" s="22">
        <v>231</v>
      </c>
      <c r="U8" s="22">
        <v>127</v>
      </c>
      <c r="V8" s="23"/>
      <c r="W8" s="26"/>
      <c r="X8" s="23"/>
      <c r="Y8" s="23"/>
      <c r="Z8" s="23"/>
      <c r="AA8" s="23"/>
      <c r="AB8" s="23"/>
      <c r="AC8" s="23"/>
    </row>
    <row r="9" spans="1:29" ht="15.5">
      <c r="A9" s="16">
        <v>6</v>
      </c>
      <c r="B9" s="28" t="s">
        <v>302</v>
      </c>
      <c r="C9" s="19" t="s">
        <v>303</v>
      </c>
      <c r="D9" s="19" t="s">
        <v>304</v>
      </c>
      <c r="E9" s="19">
        <v>10.28</v>
      </c>
      <c r="F9" s="19" t="s">
        <v>305</v>
      </c>
      <c r="G9" s="19">
        <v>5</v>
      </c>
      <c r="H9" s="20">
        <v>77.28</v>
      </c>
      <c r="I9" s="19">
        <v>7.29</v>
      </c>
      <c r="J9" s="19">
        <v>1.08</v>
      </c>
      <c r="K9" s="19">
        <v>0.26</v>
      </c>
      <c r="L9" s="21">
        <v>416779</v>
      </c>
      <c r="M9" s="25">
        <v>0.43</v>
      </c>
      <c r="N9" s="7" t="s">
        <v>306</v>
      </c>
      <c r="O9" s="7" t="s">
        <v>307</v>
      </c>
      <c r="P9" s="7" t="s">
        <v>308</v>
      </c>
      <c r="Q9" s="22"/>
      <c r="R9" s="22">
        <v>5</v>
      </c>
      <c r="S9" s="22">
        <v>1883</v>
      </c>
      <c r="T9" s="22">
        <v>821</v>
      </c>
      <c r="U9" s="22">
        <v>470</v>
      </c>
      <c r="V9" s="23"/>
      <c r="W9" s="34"/>
      <c r="X9" s="23"/>
      <c r="Y9" s="23"/>
      <c r="Z9" s="23"/>
      <c r="AA9" s="23"/>
      <c r="AB9" s="23"/>
      <c r="AC9" s="23"/>
    </row>
    <row r="10" spans="1:29" ht="25">
      <c r="A10" s="16">
        <v>7</v>
      </c>
      <c r="B10" s="42" t="s">
        <v>340</v>
      </c>
      <c r="C10" s="19" t="s">
        <v>341</v>
      </c>
      <c r="D10" s="19" t="s">
        <v>342</v>
      </c>
      <c r="E10" s="19">
        <v>9.8699999999999992</v>
      </c>
      <c r="F10" s="19" t="s">
        <v>343</v>
      </c>
      <c r="G10" s="19">
        <v>6</v>
      </c>
      <c r="H10" s="20">
        <v>30.12</v>
      </c>
      <c r="I10" s="19">
        <v>9.73</v>
      </c>
      <c r="J10" s="19">
        <v>1.86</v>
      </c>
      <c r="K10" s="19">
        <v>0.49</v>
      </c>
      <c r="L10" s="21">
        <v>373866</v>
      </c>
      <c r="M10" s="19">
        <v>0.4</v>
      </c>
      <c r="N10" s="7" t="s">
        <v>344</v>
      </c>
      <c r="O10" s="7"/>
      <c r="P10" s="7" t="s">
        <v>345</v>
      </c>
      <c r="Q10" s="22"/>
      <c r="R10" s="22"/>
      <c r="S10" s="22"/>
      <c r="T10" s="22"/>
      <c r="U10" s="22"/>
      <c r="V10" s="23"/>
      <c r="W10" s="34"/>
      <c r="X10" s="23"/>
      <c r="Y10" s="23"/>
      <c r="Z10" s="23"/>
      <c r="AA10" s="23"/>
      <c r="AB10" s="23"/>
      <c r="AC10" s="23"/>
    </row>
    <row r="11" spans="1:29" ht="25">
      <c r="A11" s="16">
        <v>8</v>
      </c>
      <c r="B11" s="17" t="s">
        <v>346</v>
      </c>
      <c r="C11" s="19" t="s">
        <v>347</v>
      </c>
      <c r="D11" s="19" t="s">
        <v>348</v>
      </c>
      <c r="E11" s="19">
        <v>9.2799999999999994</v>
      </c>
      <c r="F11" s="19" t="s">
        <v>349</v>
      </c>
      <c r="G11" s="19">
        <v>7</v>
      </c>
      <c r="H11" s="20">
        <v>27.51</v>
      </c>
      <c r="I11" s="19">
        <v>8.59</v>
      </c>
      <c r="J11" s="19">
        <v>1.39</v>
      </c>
      <c r="K11" s="19">
        <v>0.38</v>
      </c>
      <c r="L11" s="21">
        <v>441948</v>
      </c>
      <c r="M11" s="25">
        <v>0.42</v>
      </c>
      <c r="N11" s="7" t="s">
        <v>350</v>
      </c>
      <c r="O11" s="7"/>
      <c r="P11" s="7" t="s">
        <v>351</v>
      </c>
      <c r="Q11" s="22"/>
      <c r="R11" s="22">
        <v>23</v>
      </c>
      <c r="S11" s="22">
        <v>165</v>
      </c>
      <c r="T11" s="22">
        <v>23</v>
      </c>
      <c r="U11" s="22">
        <v>68</v>
      </c>
      <c r="V11" s="23"/>
      <c r="W11" s="26"/>
      <c r="X11" s="23"/>
      <c r="Y11" s="23"/>
      <c r="Z11" s="23"/>
      <c r="AA11" s="23"/>
      <c r="AB11" s="23"/>
      <c r="AC11" s="23"/>
    </row>
    <row r="12" spans="1:29" ht="15.5">
      <c r="A12" s="16">
        <v>9</v>
      </c>
      <c r="B12" s="42" t="s">
        <v>353</v>
      </c>
      <c r="C12" s="19" t="s">
        <v>354</v>
      </c>
      <c r="D12" s="19" t="s">
        <v>355</v>
      </c>
      <c r="E12" s="19">
        <v>8.81</v>
      </c>
      <c r="F12" s="19" t="s">
        <v>341</v>
      </c>
      <c r="G12" s="19">
        <v>8</v>
      </c>
      <c r="H12" s="20">
        <v>164.41</v>
      </c>
      <c r="I12" s="18">
        <v>4.92</v>
      </c>
      <c r="J12" s="19">
        <v>0.83</v>
      </c>
      <c r="K12" s="19">
        <v>0.23</v>
      </c>
      <c r="L12" s="21">
        <v>416058</v>
      </c>
      <c r="M12" s="18">
        <v>0.31</v>
      </c>
      <c r="N12" s="7" t="s">
        <v>356</v>
      </c>
      <c r="O12" s="7"/>
      <c r="P12" s="7" t="s">
        <v>357</v>
      </c>
      <c r="Q12" s="22"/>
      <c r="R12" s="22">
        <v>39</v>
      </c>
      <c r="S12" s="22"/>
      <c r="T12" s="45">
        <v>91</v>
      </c>
      <c r="U12" s="22">
        <v>367</v>
      </c>
      <c r="V12" s="23"/>
      <c r="W12" s="34"/>
      <c r="X12" s="23"/>
      <c r="Y12" s="23"/>
      <c r="Z12" s="23"/>
      <c r="AA12" s="23"/>
      <c r="AB12" s="23"/>
      <c r="AC12" s="23"/>
    </row>
    <row r="13" spans="1:29" ht="26">
      <c r="A13" s="16">
        <v>10</v>
      </c>
      <c r="B13" s="17" t="s">
        <v>360</v>
      </c>
      <c r="C13" s="19" t="s">
        <v>361</v>
      </c>
      <c r="D13" s="19" t="s">
        <v>362</v>
      </c>
      <c r="E13" s="19">
        <v>8.6300000000000008</v>
      </c>
      <c r="F13" s="19" t="s">
        <v>363</v>
      </c>
      <c r="G13" s="19">
        <v>10</v>
      </c>
      <c r="H13" s="20">
        <v>102.79</v>
      </c>
      <c r="I13" s="25">
        <v>15.6</v>
      </c>
      <c r="J13" s="25">
        <v>2.37</v>
      </c>
      <c r="K13" s="25">
        <v>0.56999999999999995</v>
      </c>
      <c r="L13" s="21">
        <v>397215</v>
      </c>
      <c r="M13" s="25">
        <v>0.42</v>
      </c>
      <c r="N13" s="7" t="s">
        <v>365</v>
      </c>
      <c r="O13" s="7" t="s">
        <v>366</v>
      </c>
      <c r="P13" s="7" t="s">
        <v>367</v>
      </c>
      <c r="Q13" s="22"/>
      <c r="R13" s="47">
        <v>21</v>
      </c>
      <c r="S13" s="22">
        <v>233</v>
      </c>
      <c r="T13" s="47">
        <v>43</v>
      </c>
      <c r="U13" s="22">
        <v>138</v>
      </c>
      <c r="V13" s="23"/>
      <c r="W13" s="26"/>
      <c r="X13" s="23"/>
      <c r="Y13" s="23"/>
      <c r="Z13" s="23"/>
      <c r="AA13" s="23"/>
      <c r="AB13" s="23"/>
      <c r="AC13" s="23"/>
    </row>
    <row r="14" spans="1:29" ht="25">
      <c r="A14" s="16">
        <v>11</v>
      </c>
      <c r="B14" s="17" t="s">
        <v>368</v>
      </c>
      <c r="C14" s="25" t="s">
        <v>369</v>
      </c>
      <c r="D14" s="19" t="s">
        <v>370</v>
      </c>
      <c r="E14" s="19">
        <v>8.19</v>
      </c>
      <c r="F14" s="19" t="s">
        <v>371</v>
      </c>
      <c r="G14" s="19">
        <v>11</v>
      </c>
      <c r="H14" s="20">
        <v>12.74</v>
      </c>
      <c r="I14" s="19">
        <v>7.01</v>
      </c>
      <c r="J14" s="18">
        <v>0.73</v>
      </c>
      <c r="K14" s="18">
        <v>0.14000000000000001</v>
      </c>
      <c r="L14" s="21">
        <v>289369</v>
      </c>
      <c r="M14" s="19">
        <v>0.37</v>
      </c>
      <c r="N14" s="7" t="s">
        <v>372</v>
      </c>
      <c r="O14" s="7"/>
      <c r="P14" s="7" t="s">
        <v>373</v>
      </c>
      <c r="Q14" s="22"/>
      <c r="R14" s="22">
        <v>10</v>
      </c>
      <c r="S14" s="22"/>
      <c r="T14" s="22">
        <v>85</v>
      </c>
      <c r="U14" s="22">
        <v>147</v>
      </c>
      <c r="V14" s="23"/>
      <c r="W14" s="26"/>
      <c r="X14" s="23"/>
      <c r="Y14" s="23"/>
      <c r="Z14" s="23"/>
      <c r="AA14" s="23"/>
      <c r="AB14" s="23"/>
      <c r="AC14" s="23"/>
    </row>
    <row r="15" spans="1:29" ht="25">
      <c r="A15" s="16">
        <v>12</v>
      </c>
      <c r="B15" s="17" t="s">
        <v>375</v>
      </c>
      <c r="C15" s="19" t="s">
        <v>377</v>
      </c>
      <c r="D15" s="19" t="s">
        <v>379</v>
      </c>
      <c r="E15" s="19">
        <v>7.72</v>
      </c>
      <c r="F15" s="19" t="s">
        <v>381</v>
      </c>
      <c r="G15" s="19">
        <v>12</v>
      </c>
      <c r="H15" s="20">
        <v>120.6</v>
      </c>
      <c r="I15" s="19">
        <v>10.57</v>
      </c>
      <c r="J15" s="19">
        <v>1.57</v>
      </c>
      <c r="K15" s="19">
        <v>0.35</v>
      </c>
      <c r="L15" s="21">
        <v>295009</v>
      </c>
      <c r="M15" s="19">
        <v>0.37</v>
      </c>
      <c r="N15" s="7" t="s">
        <v>384</v>
      </c>
      <c r="O15" s="7" t="s">
        <v>385</v>
      </c>
      <c r="P15" s="7" t="s">
        <v>386</v>
      </c>
      <c r="Q15" s="22"/>
      <c r="R15" s="22">
        <v>35</v>
      </c>
      <c r="S15" s="22">
        <v>97</v>
      </c>
      <c r="T15" s="22">
        <v>152</v>
      </c>
      <c r="U15" s="22">
        <v>708</v>
      </c>
      <c r="V15" s="23"/>
      <c r="W15" s="26"/>
      <c r="X15" s="23"/>
      <c r="Y15" s="23"/>
      <c r="Z15" s="23"/>
      <c r="AA15" s="23"/>
      <c r="AB15" s="23"/>
      <c r="AC15" s="23"/>
    </row>
    <row r="16" spans="1:29" ht="26">
      <c r="A16" s="16">
        <v>13</v>
      </c>
      <c r="B16" s="28" t="s">
        <v>387</v>
      </c>
      <c r="C16" s="19" t="s">
        <v>388</v>
      </c>
      <c r="D16" s="25" t="s">
        <v>389</v>
      </c>
      <c r="E16" s="19">
        <v>7.42</v>
      </c>
      <c r="F16" s="19" t="s">
        <v>390</v>
      </c>
      <c r="G16" s="19">
        <v>14</v>
      </c>
      <c r="H16" s="20">
        <v>83.55</v>
      </c>
      <c r="I16" s="19">
        <v>8.98</v>
      </c>
      <c r="J16" s="19">
        <v>1.2</v>
      </c>
      <c r="K16" s="19">
        <v>0.32</v>
      </c>
      <c r="L16" s="21">
        <v>312499</v>
      </c>
      <c r="M16" s="19">
        <v>0.36</v>
      </c>
      <c r="N16" s="7" t="s">
        <v>391</v>
      </c>
      <c r="O16" s="7" t="s">
        <v>392</v>
      </c>
      <c r="P16" s="7" t="s">
        <v>393</v>
      </c>
      <c r="Q16" s="22"/>
      <c r="R16" s="50">
        <v>20</v>
      </c>
      <c r="S16" s="22"/>
      <c r="T16" s="22"/>
      <c r="U16" s="22"/>
      <c r="V16" s="23"/>
      <c r="W16" s="52"/>
      <c r="X16" s="23"/>
      <c r="Y16" s="23"/>
      <c r="Z16" s="23"/>
      <c r="AA16" s="23"/>
      <c r="AB16" s="23"/>
      <c r="AC16" s="23"/>
    </row>
    <row r="17" spans="1:29" ht="25">
      <c r="A17" s="16">
        <v>14</v>
      </c>
      <c r="B17" s="53" t="s">
        <v>427</v>
      </c>
      <c r="C17" s="19" t="s">
        <v>452</v>
      </c>
      <c r="D17" s="18" t="s">
        <v>455</v>
      </c>
      <c r="E17" s="19">
        <v>7.55</v>
      </c>
      <c r="F17" s="19" t="s">
        <v>458</v>
      </c>
      <c r="G17" s="19">
        <v>14</v>
      </c>
      <c r="H17" s="20">
        <v>98.77</v>
      </c>
      <c r="I17" s="19">
        <v>8.42</v>
      </c>
      <c r="J17" s="19">
        <v>1.17</v>
      </c>
      <c r="K17" s="19">
        <v>0.27</v>
      </c>
      <c r="L17" s="21">
        <v>319150</v>
      </c>
      <c r="M17" s="18">
        <v>0.33</v>
      </c>
      <c r="N17" s="7" t="s">
        <v>462</v>
      </c>
      <c r="O17" s="7" t="s">
        <v>464</v>
      </c>
      <c r="P17" s="7" t="s">
        <v>466</v>
      </c>
      <c r="Q17" s="22"/>
      <c r="R17" s="22">
        <v>37</v>
      </c>
      <c r="S17" s="22">
        <v>340</v>
      </c>
      <c r="T17" s="22">
        <v>51</v>
      </c>
      <c r="U17" s="22">
        <v>289</v>
      </c>
      <c r="V17" s="23"/>
      <c r="W17" s="24"/>
      <c r="X17" s="23"/>
      <c r="Y17" s="23"/>
      <c r="Z17" s="23"/>
      <c r="AA17" s="23"/>
      <c r="AB17" s="23"/>
      <c r="AC17" s="23"/>
    </row>
    <row r="18" spans="1:29" ht="15.5">
      <c r="A18" s="16">
        <v>15</v>
      </c>
      <c r="B18" s="28" t="s">
        <v>475</v>
      </c>
      <c r="C18" s="19" t="s">
        <v>477</v>
      </c>
      <c r="D18" s="19" t="s">
        <v>479</v>
      </c>
      <c r="E18" s="19">
        <v>7.83</v>
      </c>
      <c r="F18" s="19" t="s">
        <v>481</v>
      </c>
      <c r="G18" s="19">
        <v>15</v>
      </c>
      <c r="H18" s="20">
        <v>490.8</v>
      </c>
      <c r="I18" s="19">
        <v>8.83</v>
      </c>
      <c r="J18" s="19">
        <v>1.31</v>
      </c>
      <c r="K18" s="19">
        <v>0.28000000000000003</v>
      </c>
      <c r="L18" s="54">
        <v>317430</v>
      </c>
      <c r="M18" s="19">
        <v>0.4</v>
      </c>
      <c r="N18" s="55" t="s">
        <v>498</v>
      </c>
      <c r="O18" s="7" t="s">
        <v>510</v>
      </c>
      <c r="P18" s="7" t="s">
        <v>511</v>
      </c>
      <c r="Q18" s="22"/>
      <c r="R18" s="56">
        <v>239</v>
      </c>
      <c r="S18" s="56">
        <v>509</v>
      </c>
      <c r="T18" s="56">
        <v>198</v>
      </c>
      <c r="U18" s="56">
        <v>847</v>
      </c>
      <c r="V18" s="58">
        <v>1765</v>
      </c>
      <c r="W18" s="34">
        <v>581</v>
      </c>
      <c r="X18" s="60">
        <v>167</v>
      </c>
      <c r="Y18" s="23"/>
      <c r="Z18" s="23"/>
      <c r="AA18" s="23"/>
      <c r="AB18" s="23"/>
      <c r="AC18" s="23"/>
    </row>
    <row r="19" spans="1:29" ht="15.5">
      <c r="A19" s="16">
        <v>16</v>
      </c>
      <c r="B19" s="42" t="s">
        <v>595</v>
      </c>
      <c r="C19" s="19" t="s">
        <v>596</v>
      </c>
      <c r="D19" s="25" t="s">
        <v>598</v>
      </c>
      <c r="E19" s="19">
        <v>6.94</v>
      </c>
      <c r="F19" s="19" t="s">
        <v>600</v>
      </c>
      <c r="G19" s="19">
        <v>16</v>
      </c>
      <c r="H19" s="20">
        <v>230.6</v>
      </c>
      <c r="I19" s="19">
        <v>10.07</v>
      </c>
      <c r="J19" s="19">
        <v>1.87</v>
      </c>
      <c r="K19" s="25">
        <v>0.53</v>
      </c>
      <c r="L19" s="21">
        <v>386282</v>
      </c>
      <c r="M19" s="19">
        <v>0.34</v>
      </c>
      <c r="N19" s="7" t="s">
        <v>277</v>
      </c>
      <c r="O19" s="7" t="s">
        <v>358</v>
      </c>
      <c r="P19" s="7" t="s">
        <v>604</v>
      </c>
      <c r="Q19" s="22">
        <v>22</v>
      </c>
      <c r="R19" s="22">
        <v>50</v>
      </c>
      <c r="S19" s="22">
        <v>684</v>
      </c>
      <c r="T19" s="22">
        <v>248</v>
      </c>
      <c r="U19" s="22">
        <v>1.022</v>
      </c>
      <c r="V19" s="23"/>
      <c r="W19" s="34"/>
      <c r="X19" s="23"/>
      <c r="Y19" s="23"/>
      <c r="Z19" s="23"/>
      <c r="AA19" s="23"/>
      <c r="AB19" s="23"/>
      <c r="AC19" s="23"/>
    </row>
    <row r="20" spans="1:29" ht="15.5">
      <c r="A20" s="16">
        <v>17</v>
      </c>
      <c r="B20" s="42" t="s">
        <v>610</v>
      </c>
      <c r="C20" s="19" t="s">
        <v>612</v>
      </c>
      <c r="D20" s="19" t="s">
        <v>614</v>
      </c>
      <c r="E20" s="19">
        <v>7.34</v>
      </c>
      <c r="F20" s="19" t="s">
        <v>616</v>
      </c>
      <c r="G20" s="19">
        <v>17</v>
      </c>
      <c r="H20" s="20">
        <v>144.07</v>
      </c>
      <c r="I20" s="25">
        <v>13.59</v>
      </c>
      <c r="J20" s="25">
        <v>2.2000000000000002</v>
      </c>
      <c r="K20" s="25" t="s">
        <v>620</v>
      </c>
      <c r="L20" s="21"/>
      <c r="M20" s="19">
        <v>0.33</v>
      </c>
      <c r="N20" s="7" t="s">
        <v>635</v>
      </c>
      <c r="O20" s="7" t="s">
        <v>637</v>
      </c>
      <c r="P20" s="7" t="s">
        <v>639</v>
      </c>
      <c r="Q20" s="22"/>
      <c r="R20" s="61">
        <v>37</v>
      </c>
      <c r="S20" s="31">
        <v>185</v>
      </c>
      <c r="T20" s="61">
        <v>117</v>
      </c>
      <c r="U20" s="61">
        <v>731</v>
      </c>
      <c r="V20" s="23"/>
      <c r="W20" s="34"/>
      <c r="X20" s="23"/>
      <c r="Y20" s="23"/>
      <c r="Z20" s="23"/>
      <c r="AA20" s="23"/>
      <c r="AB20" s="23"/>
      <c r="AC20" s="23"/>
    </row>
    <row r="21" spans="1:29" ht="25">
      <c r="A21" s="16">
        <v>18</v>
      </c>
      <c r="B21" s="42" t="s">
        <v>659</v>
      </c>
      <c r="C21" s="19" t="s">
        <v>661</v>
      </c>
      <c r="D21" s="25" t="s">
        <v>663</v>
      </c>
      <c r="E21" s="25">
        <v>6.58</v>
      </c>
      <c r="F21" s="19" t="s">
        <v>665</v>
      </c>
      <c r="G21" s="19">
        <v>18</v>
      </c>
      <c r="H21" s="20">
        <v>170.37</v>
      </c>
      <c r="I21" s="19">
        <v>11.05</v>
      </c>
      <c r="J21" s="19">
        <v>1.68</v>
      </c>
      <c r="K21" s="19">
        <v>0.47</v>
      </c>
      <c r="L21" s="21">
        <v>303583</v>
      </c>
      <c r="M21" s="19">
        <v>0.35</v>
      </c>
      <c r="N21" s="50" t="s">
        <v>670</v>
      </c>
      <c r="O21" s="50" t="s">
        <v>674</v>
      </c>
      <c r="P21" s="7" t="s">
        <v>675</v>
      </c>
      <c r="Q21" s="62"/>
      <c r="R21" s="31">
        <v>39</v>
      </c>
      <c r="S21" s="31">
        <v>224</v>
      </c>
      <c r="T21" s="31">
        <v>129</v>
      </c>
      <c r="U21" s="31">
        <v>95</v>
      </c>
      <c r="V21" s="23"/>
      <c r="W21" s="34"/>
      <c r="X21" s="23"/>
      <c r="Y21" s="23"/>
      <c r="Z21" s="23"/>
      <c r="AA21" s="23"/>
      <c r="AB21" s="23"/>
      <c r="AC21" s="23"/>
    </row>
    <row r="22" spans="1:29" ht="15.5">
      <c r="A22" s="16">
        <v>19</v>
      </c>
      <c r="B22" s="42" t="s">
        <v>679</v>
      </c>
      <c r="C22" s="19" t="s">
        <v>681</v>
      </c>
      <c r="D22" s="19" t="s">
        <v>682</v>
      </c>
      <c r="E22" s="25">
        <v>6.41</v>
      </c>
      <c r="F22" s="19" t="s">
        <v>685</v>
      </c>
      <c r="G22" s="19">
        <v>19</v>
      </c>
      <c r="H22" s="20">
        <v>288.49</v>
      </c>
      <c r="I22" s="25">
        <v>13.49</v>
      </c>
      <c r="J22" s="25">
        <v>2.21</v>
      </c>
      <c r="K22" s="19">
        <v>0.5</v>
      </c>
      <c r="L22" s="21">
        <v>333758</v>
      </c>
      <c r="M22" s="19">
        <v>0.36</v>
      </c>
      <c r="N22" s="7" t="s">
        <v>276</v>
      </c>
      <c r="O22" s="7"/>
      <c r="P22" s="7" t="s">
        <v>690</v>
      </c>
      <c r="Q22" s="22"/>
      <c r="R22" s="22"/>
      <c r="S22" s="22"/>
      <c r="T22" s="22"/>
      <c r="U22" s="22"/>
      <c r="V22" s="23"/>
      <c r="W22" s="34"/>
      <c r="X22" s="23"/>
      <c r="Y22" s="23"/>
      <c r="Z22" s="23"/>
      <c r="AA22" s="23"/>
      <c r="AB22" s="23"/>
      <c r="AC22" s="23"/>
    </row>
    <row r="23" spans="1:29" ht="26">
      <c r="A23" s="16">
        <v>20</v>
      </c>
      <c r="B23" s="17" t="s">
        <v>701</v>
      </c>
      <c r="C23" s="19" t="s">
        <v>703</v>
      </c>
      <c r="D23" s="25" t="s">
        <v>704</v>
      </c>
      <c r="E23" s="19">
        <v>7.63</v>
      </c>
      <c r="F23" s="19" t="s">
        <v>707</v>
      </c>
      <c r="G23" s="19">
        <v>20</v>
      </c>
      <c r="H23" s="20">
        <v>192.48</v>
      </c>
      <c r="I23" s="19">
        <v>11.71</v>
      </c>
      <c r="J23" s="19">
        <v>1.92</v>
      </c>
      <c r="K23" s="25">
        <v>0.51</v>
      </c>
      <c r="L23" s="21">
        <v>294823</v>
      </c>
      <c r="M23" s="19">
        <v>0.36</v>
      </c>
      <c r="N23" s="7" t="s">
        <v>712</v>
      </c>
      <c r="O23" s="7"/>
      <c r="P23" s="7" t="s">
        <v>713</v>
      </c>
      <c r="Q23" s="22"/>
      <c r="R23" s="22">
        <v>31</v>
      </c>
      <c r="S23" s="22">
        <v>5</v>
      </c>
      <c r="T23" s="22">
        <v>225</v>
      </c>
      <c r="U23" s="22">
        <v>565</v>
      </c>
      <c r="V23" s="23"/>
      <c r="W23" s="26"/>
      <c r="X23" s="23"/>
      <c r="Y23" s="23"/>
      <c r="Z23" s="23"/>
      <c r="AA23" s="23"/>
      <c r="AB23" s="23"/>
      <c r="AC23" s="23"/>
    </row>
    <row r="24" spans="1:29" ht="26">
      <c r="A24" s="16">
        <v>21</v>
      </c>
      <c r="B24" s="53" t="s">
        <v>724</v>
      </c>
      <c r="C24" s="64" t="s">
        <v>726</v>
      </c>
      <c r="D24" s="19" t="s">
        <v>731</v>
      </c>
      <c r="E24" s="19">
        <v>7.07</v>
      </c>
      <c r="F24" s="19" t="s">
        <v>732</v>
      </c>
      <c r="G24" s="19">
        <v>21</v>
      </c>
      <c r="H24" s="20">
        <v>40.14</v>
      </c>
      <c r="I24" s="19">
        <v>10.23</v>
      </c>
      <c r="J24" s="19">
        <v>1.53</v>
      </c>
      <c r="K24" s="19">
        <v>0.41</v>
      </c>
      <c r="L24" s="21">
        <v>327399</v>
      </c>
      <c r="M24" s="19">
        <v>0.34</v>
      </c>
      <c r="N24" s="7" t="s">
        <v>733</v>
      </c>
      <c r="O24" s="7" t="s">
        <v>395</v>
      </c>
      <c r="P24" s="29" t="s">
        <v>734</v>
      </c>
      <c r="Q24" s="22"/>
      <c r="R24" s="22"/>
      <c r="S24" s="22"/>
      <c r="T24" s="22"/>
      <c r="U24" s="22"/>
      <c r="V24" s="23"/>
      <c r="W24" s="66"/>
      <c r="X24" s="23"/>
      <c r="Y24" s="23"/>
      <c r="Z24" s="23"/>
      <c r="AA24" s="23"/>
      <c r="AB24" s="23"/>
      <c r="AC24" s="23"/>
    </row>
    <row r="25" spans="1:29" ht="15.5">
      <c r="A25" s="16">
        <v>22</v>
      </c>
      <c r="B25" s="42" t="s">
        <v>735</v>
      </c>
      <c r="C25" s="25" t="s">
        <v>736</v>
      </c>
      <c r="D25" s="19" t="s">
        <v>737</v>
      </c>
      <c r="E25" s="19">
        <v>6.89</v>
      </c>
      <c r="F25" s="19" t="s">
        <v>738</v>
      </c>
      <c r="G25" s="19">
        <v>22</v>
      </c>
      <c r="H25" s="20">
        <v>152.5</v>
      </c>
      <c r="I25" s="25">
        <v>12.85</v>
      </c>
      <c r="J25" s="25">
        <v>2.06</v>
      </c>
      <c r="K25" s="25">
        <v>0.52</v>
      </c>
      <c r="L25" s="21">
        <v>393071</v>
      </c>
      <c r="M25" s="19">
        <v>0.36</v>
      </c>
      <c r="N25" s="7" t="s">
        <v>739</v>
      </c>
      <c r="O25" s="7" t="s">
        <v>740</v>
      </c>
      <c r="P25" s="7" t="s">
        <v>742</v>
      </c>
      <c r="Q25" s="22"/>
      <c r="R25" s="61">
        <v>32</v>
      </c>
      <c r="S25" s="31"/>
      <c r="T25" s="61">
        <v>83</v>
      </c>
      <c r="U25" s="61">
        <v>510</v>
      </c>
      <c r="V25" s="23"/>
      <c r="W25" s="68"/>
      <c r="X25" s="23"/>
      <c r="Y25" s="23"/>
      <c r="Z25" s="23"/>
      <c r="AA25" s="23"/>
      <c r="AB25" s="23"/>
      <c r="AC25" s="23"/>
    </row>
    <row r="26" spans="1:29" ht="25">
      <c r="A26" s="16">
        <v>23</v>
      </c>
      <c r="B26" s="53" t="s">
        <v>743</v>
      </c>
      <c r="C26" s="25" t="s">
        <v>744</v>
      </c>
      <c r="D26" s="19" t="s">
        <v>745</v>
      </c>
      <c r="E26" s="25">
        <v>6.74</v>
      </c>
      <c r="F26" s="25" t="s">
        <v>746</v>
      </c>
      <c r="G26" s="19">
        <v>23</v>
      </c>
      <c r="H26" s="20">
        <v>198.66</v>
      </c>
      <c r="I26" s="19">
        <v>8.1300000000000008</v>
      </c>
      <c r="J26" s="19">
        <v>1.21</v>
      </c>
      <c r="K26" s="19">
        <v>0.3</v>
      </c>
      <c r="L26" s="21">
        <v>270055</v>
      </c>
      <c r="M26" s="18">
        <v>0.33</v>
      </c>
      <c r="N26" s="7" t="s">
        <v>747</v>
      </c>
      <c r="O26" s="7" t="s">
        <v>748</v>
      </c>
      <c r="P26" s="7" t="s">
        <v>749</v>
      </c>
      <c r="Q26" s="22">
        <v>7</v>
      </c>
      <c r="R26" s="22">
        <v>58</v>
      </c>
      <c r="S26" s="22"/>
      <c r="T26" s="22">
        <v>67</v>
      </c>
      <c r="U26" s="22">
        <v>1.0089999999999999</v>
      </c>
      <c r="V26" s="23"/>
      <c r="W26" s="26"/>
      <c r="X26" s="23"/>
      <c r="Y26" s="23"/>
      <c r="Z26" s="23"/>
      <c r="AA26" s="23"/>
      <c r="AB26" s="23"/>
      <c r="AC26" s="23"/>
    </row>
    <row r="27" spans="1:29" ht="15.5">
      <c r="A27" s="16">
        <v>24</v>
      </c>
      <c r="B27" s="42" t="s">
        <v>750</v>
      </c>
      <c r="C27" s="19" t="s">
        <v>751</v>
      </c>
      <c r="D27" s="19" t="s">
        <v>752</v>
      </c>
      <c r="E27" s="25">
        <v>5.56</v>
      </c>
      <c r="F27" s="25" t="s">
        <v>753</v>
      </c>
      <c r="G27" s="19">
        <v>24</v>
      </c>
      <c r="H27" s="20">
        <v>237</v>
      </c>
      <c r="I27" s="25">
        <v>13.95</v>
      </c>
      <c r="J27" s="19">
        <v>1.69</v>
      </c>
      <c r="K27" s="19">
        <v>0.37</v>
      </c>
      <c r="L27" s="21">
        <v>397196</v>
      </c>
      <c r="M27" s="18">
        <v>0.26</v>
      </c>
      <c r="N27" s="50" t="s">
        <v>754</v>
      </c>
      <c r="O27" s="50">
        <v>0.57999999999999996</v>
      </c>
      <c r="P27" s="50" t="s">
        <v>755</v>
      </c>
      <c r="Q27" s="22"/>
      <c r="R27" s="61">
        <v>116</v>
      </c>
      <c r="S27" s="61">
        <v>1218</v>
      </c>
      <c r="T27" s="61">
        <v>56</v>
      </c>
      <c r="U27" s="61">
        <v>553</v>
      </c>
      <c r="V27" s="23"/>
      <c r="W27" s="34"/>
      <c r="X27" s="23"/>
      <c r="Y27" s="23"/>
      <c r="Z27" s="23"/>
      <c r="AA27" s="23"/>
      <c r="AB27" s="23"/>
      <c r="AC27" s="23"/>
    </row>
    <row r="28" spans="1:29" ht="25">
      <c r="A28" s="16">
        <v>25</v>
      </c>
      <c r="B28" s="53" t="s">
        <v>756</v>
      </c>
      <c r="C28" s="19" t="s">
        <v>757</v>
      </c>
      <c r="D28" s="25" t="s">
        <v>758</v>
      </c>
      <c r="E28" s="19">
        <v>6.88</v>
      </c>
      <c r="F28" s="25" t="s">
        <v>759</v>
      </c>
      <c r="G28" s="19">
        <v>25</v>
      </c>
      <c r="H28" s="20">
        <v>298.52</v>
      </c>
      <c r="I28" s="19">
        <v>11.64</v>
      </c>
      <c r="J28" s="19">
        <v>1.79</v>
      </c>
      <c r="K28" s="19">
        <v>0.39</v>
      </c>
      <c r="L28" s="21">
        <v>256770</v>
      </c>
      <c r="M28" s="19">
        <v>0.35</v>
      </c>
      <c r="N28" s="7" t="s">
        <v>760</v>
      </c>
      <c r="O28" s="7" t="s">
        <v>761</v>
      </c>
      <c r="P28" s="7" t="s">
        <v>762</v>
      </c>
      <c r="Q28" s="22">
        <v>6</v>
      </c>
      <c r="R28" s="22">
        <v>67</v>
      </c>
      <c r="S28" s="22">
        <v>213</v>
      </c>
      <c r="T28" s="22"/>
      <c r="U28" s="22">
        <v>1.0169999999999999</v>
      </c>
      <c r="V28" s="23"/>
      <c r="W28" s="26"/>
      <c r="X28" s="23"/>
      <c r="Y28" s="23"/>
      <c r="Z28" s="23"/>
      <c r="AA28" s="23"/>
      <c r="AB28" s="23"/>
      <c r="AC28" s="23"/>
    </row>
    <row r="29" spans="1:29" ht="25">
      <c r="A29" s="16">
        <v>26</v>
      </c>
      <c r="B29" s="53" t="s">
        <v>764</v>
      </c>
      <c r="C29" s="25" t="s">
        <v>765</v>
      </c>
      <c r="D29" s="19" t="s">
        <v>766</v>
      </c>
      <c r="E29" s="19">
        <v>6.94</v>
      </c>
      <c r="F29" s="25" t="s">
        <v>768</v>
      </c>
      <c r="G29" s="19">
        <v>26</v>
      </c>
      <c r="H29" s="20">
        <v>195.61</v>
      </c>
      <c r="I29" s="19">
        <v>11.24</v>
      </c>
      <c r="J29" s="19">
        <v>1.78</v>
      </c>
      <c r="K29" s="19">
        <v>0.42</v>
      </c>
      <c r="L29" s="21">
        <v>274470</v>
      </c>
      <c r="M29" s="18">
        <v>0.3</v>
      </c>
      <c r="N29" s="7" t="s">
        <v>770</v>
      </c>
      <c r="O29" s="7">
        <v>0.68600000000000005</v>
      </c>
      <c r="P29" s="7" t="s">
        <v>771</v>
      </c>
      <c r="Q29" s="22"/>
      <c r="R29" s="22">
        <v>40</v>
      </c>
      <c r="S29" s="22">
        <v>65</v>
      </c>
      <c r="T29" s="22">
        <v>165</v>
      </c>
      <c r="U29" s="22">
        <v>601</v>
      </c>
      <c r="V29" s="23"/>
      <c r="W29" s="26"/>
      <c r="X29" s="23"/>
      <c r="Y29" s="23"/>
      <c r="Z29" s="23"/>
      <c r="AA29" s="23"/>
      <c r="AB29" s="23"/>
      <c r="AC29" s="23"/>
    </row>
    <row r="30" spans="1:29" ht="25">
      <c r="A30" s="16">
        <v>27</v>
      </c>
      <c r="B30" s="53" t="s">
        <v>772</v>
      </c>
      <c r="C30" s="25" t="s">
        <v>773</v>
      </c>
      <c r="D30" s="19" t="s">
        <v>774</v>
      </c>
      <c r="E30" s="25">
        <v>6.61</v>
      </c>
      <c r="F30" s="25" t="s">
        <v>775</v>
      </c>
      <c r="G30" s="19">
        <v>27</v>
      </c>
      <c r="H30" s="20">
        <v>261.39</v>
      </c>
      <c r="I30" s="19">
        <v>11.62</v>
      </c>
      <c r="J30" s="25">
        <v>1.93</v>
      </c>
      <c r="K30" s="19">
        <v>0.49</v>
      </c>
      <c r="L30" s="21">
        <v>304255</v>
      </c>
      <c r="M30" s="19">
        <v>0.36</v>
      </c>
      <c r="N30" s="7" t="s">
        <v>779</v>
      </c>
      <c r="O30" s="7"/>
      <c r="P30" s="7" t="s">
        <v>780</v>
      </c>
      <c r="Q30" s="47">
        <v>4</v>
      </c>
      <c r="R30" s="47">
        <v>44</v>
      </c>
      <c r="S30" s="22">
        <v>937</v>
      </c>
      <c r="T30" s="47">
        <v>109</v>
      </c>
      <c r="U30" s="22">
        <v>891</v>
      </c>
      <c r="V30" s="23"/>
      <c r="W30" s="66"/>
      <c r="X30" s="23"/>
      <c r="Y30" s="23"/>
      <c r="Z30" s="23"/>
      <c r="AA30" s="23"/>
      <c r="AB30" s="23"/>
      <c r="AC30" s="23"/>
    </row>
  </sheetData>
  <autoFilter ref="B3:AC30" xr:uid="{00000000-0009-0000-0000-000000000000}"/>
  <mergeCells count="7">
    <mergeCell ref="AB1:AC1"/>
    <mergeCell ref="Q1:U1"/>
    <mergeCell ref="V1:Y1"/>
    <mergeCell ref="Z1:AA1"/>
    <mergeCell ref="C1:G1"/>
    <mergeCell ref="H1:M1"/>
    <mergeCell ref="N1:P1"/>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00FF"/>
    <outlinePr summaryBelow="0" summaryRight="0"/>
    <pageSetUpPr fitToPage="1"/>
  </sheetPr>
  <dimension ref="A1:AD1015"/>
  <sheetViews>
    <sheetView workbookViewId="0">
      <pane xSplit="2" ySplit="1" topLeftCell="C38" activePane="bottomRight" state="frozen"/>
      <selection pane="topRight" activeCell="C1" sqref="C1"/>
      <selection pane="bottomLeft" activeCell="A4" sqref="A4"/>
      <selection pane="bottomRight" activeCell="C22" sqref="C22"/>
    </sheetView>
  </sheetViews>
  <sheetFormatPr defaultColWidth="14.453125" defaultRowHeight="15.75" customHeight="1"/>
  <cols>
    <col min="1" max="1" width="5.26953125" customWidth="1"/>
    <col min="2" max="2" width="24.81640625" customWidth="1"/>
    <col min="3" max="3" width="45.7265625" customWidth="1"/>
    <col min="4" max="4" width="43.81640625" customWidth="1"/>
    <col min="5" max="7" width="40.26953125" customWidth="1"/>
    <col min="8" max="8" width="24.54296875" customWidth="1"/>
    <col min="9" max="9" width="43.08984375" customWidth="1"/>
    <col min="10" max="10" width="40.453125" customWidth="1"/>
    <col min="11" max="11" width="40.26953125" customWidth="1"/>
    <col min="12" max="12" width="46.54296875" customWidth="1"/>
    <col min="13" max="13" width="39" customWidth="1"/>
    <col min="14" max="14" width="50.26953125" customWidth="1"/>
    <col min="15" max="15" width="40.26953125" customWidth="1"/>
    <col min="16" max="16" width="55.7265625" customWidth="1"/>
    <col min="17" max="17" width="27.453125" customWidth="1"/>
    <col min="18" max="18" width="31.08984375" customWidth="1"/>
    <col min="19" max="19" width="36.54296875" customWidth="1"/>
    <col min="20" max="20" width="37.26953125" customWidth="1"/>
    <col min="21" max="21" width="36.26953125" customWidth="1"/>
    <col min="22" max="22" width="43" customWidth="1"/>
    <col min="23" max="23" width="34.26953125" customWidth="1"/>
    <col min="24" max="28" width="25.81640625" customWidth="1"/>
    <col min="29" max="29" width="38.7265625" customWidth="1"/>
    <col min="30" max="30" width="25.81640625" customWidth="1"/>
  </cols>
  <sheetData>
    <row r="1" spans="1:30" ht="14">
      <c r="A1" s="3"/>
      <c r="B1" s="3"/>
      <c r="C1" s="4" t="s">
        <v>1</v>
      </c>
      <c r="D1" s="131" t="s">
        <v>4</v>
      </c>
      <c r="E1" s="132" t="s">
        <v>5</v>
      </c>
      <c r="F1" s="132" t="s">
        <v>6</v>
      </c>
      <c r="G1" s="132" t="s">
        <v>7</v>
      </c>
      <c r="H1" s="132" t="s">
        <v>8</v>
      </c>
      <c r="I1" s="132" t="s">
        <v>9</v>
      </c>
      <c r="J1" s="131" t="s">
        <v>10</v>
      </c>
      <c r="K1" s="132" t="s">
        <v>11</v>
      </c>
      <c r="L1" s="132" t="s">
        <v>12</v>
      </c>
      <c r="M1" s="132" t="s">
        <v>13</v>
      </c>
      <c r="N1" s="133" t="s">
        <v>14</v>
      </c>
      <c r="O1" s="131" t="s">
        <v>15</v>
      </c>
      <c r="P1" s="134" t="s">
        <v>16</v>
      </c>
      <c r="Q1" s="133" t="s">
        <v>20</v>
      </c>
      <c r="R1" s="133" t="s">
        <v>21</v>
      </c>
      <c r="S1" s="132" t="s">
        <v>23</v>
      </c>
      <c r="T1" s="133" t="s">
        <v>24</v>
      </c>
      <c r="U1" s="135" t="s">
        <v>25</v>
      </c>
      <c r="V1" s="135" t="s">
        <v>26</v>
      </c>
      <c r="W1" s="136" t="s">
        <v>27</v>
      </c>
      <c r="X1" s="137" t="s">
        <v>28</v>
      </c>
      <c r="Y1" s="136" t="s">
        <v>29</v>
      </c>
      <c r="Z1" s="138" t="s">
        <v>30</v>
      </c>
      <c r="AA1" s="136" t="s">
        <v>31</v>
      </c>
      <c r="AB1" s="139" t="s">
        <v>32</v>
      </c>
      <c r="AC1" s="140" t="s">
        <v>34</v>
      </c>
      <c r="AD1" s="135" t="s">
        <v>35</v>
      </c>
    </row>
    <row r="2" spans="1:30" ht="12.5">
      <c r="A2" s="3"/>
      <c r="B2" s="3" t="s">
        <v>54</v>
      </c>
      <c r="C2" s="7" t="s">
        <v>55</v>
      </c>
      <c r="D2" s="12" t="s">
        <v>63</v>
      </c>
      <c r="E2" s="15" t="s">
        <v>64</v>
      </c>
      <c r="F2" s="12" t="s">
        <v>65</v>
      </c>
      <c r="G2" s="7" t="s">
        <v>66</v>
      </c>
      <c r="H2" s="7" t="s">
        <v>67</v>
      </c>
      <c r="I2" s="7" t="s">
        <v>68</v>
      </c>
      <c r="J2" s="7" t="s">
        <v>70</v>
      </c>
      <c r="K2" s="12" t="s">
        <v>71</v>
      </c>
      <c r="L2" s="12" t="s">
        <v>72</v>
      </c>
      <c r="M2" s="7" t="s">
        <v>73</v>
      </c>
      <c r="N2" s="7" t="s">
        <v>75</v>
      </c>
      <c r="O2" s="7" t="s">
        <v>76</v>
      </c>
      <c r="P2" s="12">
        <v>36277</v>
      </c>
      <c r="Q2" s="7" t="s">
        <v>77</v>
      </c>
      <c r="R2" s="12">
        <v>17628</v>
      </c>
      <c r="S2" s="7" t="s">
        <v>78</v>
      </c>
      <c r="T2" s="12" t="s">
        <v>79</v>
      </c>
      <c r="U2" s="13" t="s">
        <v>80</v>
      </c>
      <c r="V2" s="8" t="s">
        <v>64</v>
      </c>
      <c r="W2" s="8" t="s">
        <v>81</v>
      </c>
      <c r="X2" s="8" t="s">
        <v>82</v>
      </c>
      <c r="Y2" s="8" t="s">
        <v>83</v>
      </c>
      <c r="Z2" s="14" t="s">
        <v>84</v>
      </c>
      <c r="AA2" s="8" t="s">
        <v>86</v>
      </c>
      <c r="AB2" s="10">
        <v>5205</v>
      </c>
      <c r="AC2" s="8" t="s">
        <v>87</v>
      </c>
      <c r="AD2" s="8" t="s">
        <v>88</v>
      </c>
    </row>
    <row r="3" spans="1:30" ht="12.5">
      <c r="A3" s="3"/>
      <c r="B3" s="3" t="s">
        <v>89</v>
      </c>
      <c r="C3" s="7" t="s">
        <v>90</v>
      </c>
      <c r="D3" s="7" t="s">
        <v>91</v>
      </c>
      <c r="E3" s="15" t="s">
        <v>92</v>
      </c>
      <c r="F3" s="7" t="s">
        <v>93</v>
      </c>
      <c r="G3" s="7" t="s">
        <v>94</v>
      </c>
      <c r="H3" s="7" t="s">
        <v>95</v>
      </c>
      <c r="I3" s="7" t="s">
        <v>96</v>
      </c>
      <c r="J3" s="7" t="s">
        <v>97</v>
      </c>
      <c r="K3" s="7" t="s">
        <v>92</v>
      </c>
      <c r="L3" s="7" t="s">
        <v>98</v>
      </c>
      <c r="M3" s="7" t="s">
        <v>99</v>
      </c>
      <c r="N3" s="7" t="s">
        <v>100</v>
      </c>
      <c r="O3" s="7" t="s">
        <v>101</v>
      </c>
      <c r="P3" s="7" t="s">
        <v>102</v>
      </c>
      <c r="Q3" s="7">
        <v>10</v>
      </c>
      <c r="R3" s="7" t="s">
        <v>104</v>
      </c>
      <c r="S3" s="7" t="s">
        <v>105</v>
      </c>
      <c r="T3" s="7">
        <v>519</v>
      </c>
      <c r="U3" s="8" t="s">
        <v>101</v>
      </c>
      <c r="V3" s="8" t="s">
        <v>92</v>
      </c>
      <c r="W3" s="8" t="s">
        <v>106</v>
      </c>
      <c r="X3" s="8" t="s">
        <v>107</v>
      </c>
      <c r="Y3" s="8" t="s">
        <v>108</v>
      </c>
      <c r="Z3" s="8" t="s">
        <v>109</v>
      </c>
      <c r="AA3" s="8" t="s">
        <v>110</v>
      </c>
      <c r="AB3" s="8" t="s">
        <v>111</v>
      </c>
      <c r="AC3" s="8" t="s">
        <v>112</v>
      </c>
      <c r="AD3" s="8" t="s">
        <v>113</v>
      </c>
    </row>
    <row r="4" spans="1:30" ht="37.5">
      <c r="A4" s="3"/>
      <c r="B4" s="3" t="s">
        <v>117</v>
      </c>
      <c r="C4" s="7" t="s">
        <v>118</v>
      </c>
      <c r="D4" s="7" t="s">
        <v>119</v>
      </c>
      <c r="E4" s="15" t="s">
        <v>120</v>
      </c>
      <c r="F4" s="7" t="s">
        <v>127</v>
      </c>
      <c r="G4" s="7" t="s">
        <v>129</v>
      </c>
      <c r="H4" s="7" t="s">
        <v>121</v>
      </c>
      <c r="I4" s="7" t="s">
        <v>122</v>
      </c>
      <c r="J4" s="7" t="s">
        <v>123</v>
      </c>
      <c r="K4" s="15" t="s">
        <v>124</v>
      </c>
      <c r="L4" s="7" t="s">
        <v>125</v>
      </c>
      <c r="M4" s="7" t="s">
        <v>126</v>
      </c>
      <c r="N4" s="7" t="s">
        <v>128</v>
      </c>
      <c r="O4" s="100" t="s">
        <v>130</v>
      </c>
      <c r="P4" s="7" t="s">
        <v>131</v>
      </c>
      <c r="Q4" s="7" t="s">
        <v>132</v>
      </c>
      <c r="R4" s="7" t="s">
        <v>133</v>
      </c>
      <c r="S4" s="7" t="s">
        <v>134</v>
      </c>
      <c r="T4" s="7" t="s">
        <v>135</v>
      </c>
      <c r="U4" s="8" t="s">
        <v>136</v>
      </c>
      <c r="V4" s="7" t="s">
        <v>137</v>
      </c>
      <c r="W4" s="7" t="s">
        <v>138</v>
      </c>
      <c r="X4" s="7" t="s">
        <v>139</v>
      </c>
      <c r="Y4" s="7" t="s">
        <v>140</v>
      </c>
      <c r="Z4" s="7" t="s">
        <v>141</v>
      </c>
      <c r="AA4" s="7" t="s">
        <v>142</v>
      </c>
      <c r="AB4" s="7" t="s">
        <v>143</v>
      </c>
      <c r="AC4" s="7" t="s">
        <v>144</v>
      </c>
      <c r="AD4" s="141" t="s">
        <v>145</v>
      </c>
    </row>
    <row r="5" spans="1:30" ht="25">
      <c r="A5" s="3"/>
      <c r="B5" s="44" t="s">
        <v>148</v>
      </c>
      <c r="C5" s="7"/>
      <c r="D5" s="142"/>
      <c r="E5" s="15"/>
      <c r="F5" s="7"/>
      <c r="G5" s="7"/>
      <c r="H5" s="7"/>
      <c r="I5" s="7"/>
      <c r="J5" s="7"/>
      <c r="K5" s="15"/>
      <c r="L5" s="7"/>
      <c r="M5" s="7"/>
      <c r="N5" s="7"/>
      <c r="O5" s="100"/>
      <c r="P5" s="7"/>
      <c r="Q5" s="7"/>
      <c r="R5" s="7"/>
      <c r="S5" s="7"/>
      <c r="T5" s="7"/>
      <c r="U5" s="8"/>
      <c r="V5" s="7"/>
      <c r="W5" s="7"/>
      <c r="X5" s="7"/>
      <c r="Y5" s="7"/>
      <c r="Z5" s="7"/>
      <c r="AA5" s="7"/>
      <c r="AB5" s="7"/>
      <c r="AC5" s="7"/>
      <c r="AD5" s="141"/>
    </row>
    <row r="6" spans="1:30" ht="37.5">
      <c r="A6" s="3"/>
      <c r="B6" s="44" t="s">
        <v>150</v>
      </c>
      <c r="C6" s="7" t="s">
        <v>151</v>
      </c>
      <c r="D6" s="142" t="s">
        <v>152</v>
      </c>
      <c r="E6" s="15" t="s">
        <v>153</v>
      </c>
      <c r="F6" s="7" t="s">
        <v>154</v>
      </c>
      <c r="G6" s="7" t="s">
        <v>155</v>
      </c>
      <c r="H6" s="7" t="s">
        <v>156</v>
      </c>
      <c r="I6" s="7" t="s">
        <v>157</v>
      </c>
      <c r="J6" s="7" t="s">
        <v>158</v>
      </c>
      <c r="K6" s="15" t="s">
        <v>159</v>
      </c>
      <c r="L6" s="7" t="s">
        <v>160</v>
      </c>
      <c r="M6" s="7" t="s">
        <v>161</v>
      </c>
      <c r="N6" s="7" t="s">
        <v>162</v>
      </c>
      <c r="O6" s="100" t="s">
        <v>163</v>
      </c>
      <c r="P6" s="7" t="s">
        <v>164</v>
      </c>
      <c r="Q6" s="7" t="s">
        <v>165</v>
      </c>
      <c r="R6" s="7" t="s">
        <v>166</v>
      </c>
      <c r="S6" s="7" t="s">
        <v>167</v>
      </c>
      <c r="T6" s="7" t="s">
        <v>169</v>
      </c>
      <c r="U6" s="8" t="s">
        <v>153</v>
      </c>
      <c r="V6" s="7" t="s">
        <v>172</v>
      </c>
      <c r="W6" s="7" t="s">
        <v>173</v>
      </c>
      <c r="X6" s="7" t="s">
        <v>174</v>
      </c>
      <c r="Y6" s="7" t="s">
        <v>175</v>
      </c>
      <c r="Z6" s="7" t="s">
        <v>176</v>
      </c>
      <c r="AA6" s="7" t="s">
        <v>153</v>
      </c>
      <c r="AB6" s="7" t="s">
        <v>177</v>
      </c>
      <c r="AC6" s="7" t="s">
        <v>178</v>
      </c>
      <c r="AD6" s="141" t="s">
        <v>179</v>
      </c>
    </row>
    <row r="7" spans="1:30" ht="25">
      <c r="A7" s="3"/>
      <c r="B7" s="44" t="s">
        <v>180</v>
      </c>
      <c r="C7" s="7"/>
      <c r="D7" s="7"/>
      <c r="E7" s="15"/>
      <c r="F7" s="7"/>
      <c r="G7" s="7"/>
      <c r="H7" s="7"/>
      <c r="I7" s="7"/>
      <c r="J7" s="7"/>
      <c r="K7" s="7"/>
      <c r="L7" s="7"/>
      <c r="M7" s="27"/>
      <c r="N7" s="7"/>
      <c r="O7" s="7"/>
      <c r="P7" s="7"/>
      <c r="Q7" s="7"/>
      <c r="R7" s="7"/>
      <c r="S7" s="7"/>
      <c r="T7" s="7"/>
      <c r="U7" s="8"/>
      <c r="V7" s="7"/>
      <c r="W7" s="7"/>
      <c r="X7" s="143"/>
      <c r="Y7" s="7"/>
      <c r="Z7" s="7"/>
      <c r="AA7" s="7"/>
      <c r="AB7" s="144"/>
      <c r="AC7" s="7"/>
      <c r="AD7" s="1"/>
    </row>
    <row r="8" spans="1:30" ht="25">
      <c r="A8" s="3"/>
      <c r="B8" s="3" t="s">
        <v>181</v>
      </c>
      <c r="C8" s="7" t="s">
        <v>182</v>
      </c>
      <c r="D8" s="7" t="s">
        <v>183</v>
      </c>
      <c r="E8" s="15" t="s">
        <v>184</v>
      </c>
      <c r="F8" s="7" t="s">
        <v>202</v>
      </c>
      <c r="G8" s="7" t="s">
        <v>203</v>
      </c>
      <c r="H8" s="7" t="s">
        <v>185</v>
      </c>
      <c r="I8" s="7" t="s">
        <v>186</v>
      </c>
      <c r="J8" s="7" t="s">
        <v>187</v>
      </c>
      <c r="K8" s="7" t="s">
        <v>188</v>
      </c>
      <c r="L8" s="7" t="s">
        <v>189</v>
      </c>
      <c r="M8" s="27" t="s">
        <v>204</v>
      </c>
      <c r="N8" s="7" t="s">
        <v>190</v>
      </c>
      <c r="O8" s="7" t="s">
        <v>191</v>
      </c>
      <c r="P8" s="7" t="s">
        <v>192</v>
      </c>
      <c r="Q8" s="7" t="s">
        <v>205</v>
      </c>
      <c r="R8" s="7" t="s">
        <v>193</v>
      </c>
      <c r="S8" s="7" t="s">
        <v>206</v>
      </c>
      <c r="T8" s="7" t="s">
        <v>194</v>
      </c>
      <c r="U8" s="8" t="s">
        <v>195</v>
      </c>
      <c r="V8" s="7" t="s">
        <v>196</v>
      </c>
      <c r="W8" s="7" t="s">
        <v>197</v>
      </c>
      <c r="X8" s="143" t="s">
        <v>198</v>
      </c>
      <c r="Y8" s="7" t="s">
        <v>199</v>
      </c>
      <c r="Z8" s="7"/>
      <c r="AA8" s="7" t="s">
        <v>200</v>
      </c>
      <c r="AB8" s="144" t="s">
        <v>201</v>
      </c>
      <c r="AC8" s="7" t="s">
        <v>207</v>
      </c>
      <c r="AD8" s="1" t="s">
        <v>208</v>
      </c>
    </row>
    <row r="9" spans="1:30" ht="37.5">
      <c r="A9" s="3"/>
      <c r="B9" s="44" t="s">
        <v>209</v>
      </c>
      <c r="C9" s="7" t="s">
        <v>118</v>
      </c>
      <c r="D9" s="7" t="s">
        <v>210</v>
      </c>
      <c r="E9" s="15" t="s">
        <v>211</v>
      </c>
      <c r="F9" s="7" t="s">
        <v>127</v>
      </c>
      <c r="G9" s="7" t="s">
        <v>129</v>
      </c>
      <c r="H9" s="7" t="s">
        <v>212</v>
      </c>
      <c r="I9" s="7" t="s">
        <v>213</v>
      </c>
      <c r="J9" s="7" t="s">
        <v>214</v>
      </c>
      <c r="K9" s="7" t="s">
        <v>215</v>
      </c>
      <c r="L9" s="7" t="s">
        <v>138</v>
      </c>
      <c r="M9" s="27" t="s">
        <v>216</v>
      </c>
      <c r="N9" s="7" t="s">
        <v>128</v>
      </c>
      <c r="O9" s="7" t="s">
        <v>217</v>
      </c>
      <c r="P9" s="7" t="s">
        <v>218</v>
      </c>
      <c r="Q9" s="7" t="s">
        <v>132</v>
      </c>
      <c r="R9" s="7" t="s">
        <v>219</v>
      </c>
      <c r="S9" s="7" t="s">
        <v>220</v>
      </c>
      <c r="T9" s="7" t="s">
        <v>221</v>
      </c>
      <c r="U9" s="8" t="s">
        <v>222</v>
      </c>
      <c r="V9" s="7" t="s">
        <v>223</v>
      </c>
      <c r="W9" s="7" t="s">
        <v>138</v>
      </c>
      <c r="X9" s="7" t="s">
        <v>139</v>
      </c>
      <c r="Y9" s="7" t="s">
        <v>224</v>
      </c>
      <c r="Z9" s="7"/>
      <c r="AA9" s="7" t="s">
        <v>225</v>
      </c>
      <c r="AB9" s="7" t="s">
        <v>143</v>
      </c>
      <c r="AC9" s="7" t="s">
        <v>144</v>
      </c>
      <c r="AD9" s="7" t="s">
        <v>226</v>
      </c>
    </row>
    <row r="10" spans="1:30" ht="25">
      <c r="A10" s="3"/>
      <c r="B10" s="3" t="s">
        <v>227</v>
      </c>
      <c r="C10" s="7" t="s">
        <v>228</v>
      </c>
      <c r="D10" s="7" t="s">
        <v>229</v>
      </c>
      <c r="E10" s="15" t="s">
        <v>230</v>
      </c>
      <c r="F10" s="7" t="s">
        <v>231</v>
      </c>
      <c r="G10" s="7" t="s">
        <v>232</v>
      </c>
      <c r="H10" s="7" t="s">
        <v>233</v>
      </c>
      <c r="I10" s="7" t="s">
        <v>234</v>
      </c>
      <c r="J10" s="7" t="s">
        <v>235</v>
      </c>
      <c r="K10" s="7" t="s">
        <v>236</v>
      </c>
      <c r="L10" s="7" t="s">
        <v>237</v>
      </c>
      <c r="M10" s="27" t="s">
        <v>238</v>
      </c>
      <c r="N10" s="7" t="s">
        <v>240</v>
      </c>
      <c r="O10" s="7" t="s">
        <v>241</v>
      </c>
      <c r="P10" s="7" t="s">
        <v>242</v>
      </c>
      <c r="Q10" s="7" t="s">
        <v>243</v>
      </c>
      <c r="R10" s="7" t="s">
        <v>244</v>
      </c>
      <c r="S10" s="7" t="s">
        <v>245</v>
      </c>
      <c r="T10" s="7" t="s">
        <v>246</v>
      </c>
      <c r="U10" s="7" t="s">
        <v>247</v>
      </c>
      <c r="V10" s="7" t="s">
        <v>248</v>
      </c>
      <c r="W10" s="7" t="s">
        <v>249</v>
      </c>
      <c r="X10" s="30" t="s">
        <v>250</v>
      </c>
      <c r="Y10" s="7" t="s">
        <v>257</v>
      </c>
      <c r="Z10" s="7" t="s">
        <v>258</v>
      </c>
      <c r="AA10" s="7" t="s">
        <v>259</v>
      </c>
      <c r="AB10" s="7" t="s">
        <v>263</v>
      </c>
      <c r="AC10" s="7" t="s">
        <v>260</v>
      </c>
      <c r="AD10" s="7" t="s">
        <v>261</v>
      </c>
    </row>
    <row r="11" spans="1:30" ht="14">
      <c r="A11" s="129" t="s">
        <v>262</v>
      </c>
      <c r="B11" s="123"/>
      <c r="C11" s="32"/>
      <c r="D11" s="32"/>
      <c r="E11" s="33"/>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row>
    <row r="12" spans="1:30" ht="25">
      <c r="A12" s="3"/>
      <c r="B12" s="3" t="s">
        <v>46</v>
      </c>
      <c r="C12" s="7" t="s">
        <v>264</v>
      </c>
      <c r="D12" s="7" t="s">
        <v>265</v>
      </c>
      <c r="E12" s="35">
        <v>2792907</v>
      </c>
      <c r="F12" s="36">
        <v>3596623</v>
      </c>
      <c r="G12" s="30">
        <v>3371691</v>
      </c>
      <c r="H12" s="7" t="s">
        <v>273</v>
      </c>
      <c r="I12" s="7" t="s">
        <v>274</v>
      </c>
      <c r="J12" s="7" t="s">
        <v>275</v>
      </c>
      <c r="K12" s="7" t="s">
        <v>276</v>
      </c>
      <c r="L12" s="7" t="s">
        <v>277</v>
      </c>
      <c r="M12" s="37">
        <v>2253784</v>
      </c>
      <c r="N12" s="7" t="s">
        <v>278</v>
      </c>
      <c r="O12" s="38">
        <v>1742276</v>
      </c>
      <c r="P12" s="7" t="s">
        <v>283</v>
      </c>
      <c r="Q12" s="7" t="s">
        <v>284</v>
      </c>
      <c r="R12" s="7" t="s">
        <v>285</v>
      </c>
      <c r="S12" s="30" t="s">
        <v>286</v>
      </c>
      <c r="T12" s="27" t="s">
        <v>288</v>
      </c>
      <c r="U12" s="7" t="s">
        <v>290</v>
      </c>
      <c r="V12" s="7" t="s">
        <v>291</v>
      </c>
      <c r="W12" s="7" t="s">
        <v>292</v>
      </c>
      <c r="X12" s="30" t="s">
        <v>293</v>
      </c>
      <c r="Y12" s="30" t="s">
        <v>294</v>
      </c>
      <c r="Z12" s="39" t="s">
        <v>295</v>
      </c>
      <c r="AA12" s="7" t="s">
        <v>296</v>
      </c>
      <c r="AB12" s="30" t="s">
        <v>297</v>
      </c>
      <c r="AC12" s="27" t="s">
        <v>298</v>
      </c>
      <c r="AD12" s="7" t="s">
        <v>299</v>
      </c>
    </row>
    <row r="13" spans="1:30" ht="25">
      <c r="A13" s="3"/>
      <c r="B13" s="3" t="s">
        <v>300</v>
      </c>
      <c r="C13" s="7">
        <v>1.339</v>
      </c>
      <c r="D13" s="7" t="s">
        <v>301</v>
      </c>
      <c r="E13" s="35">
        <v>2146</v>
      </c>
      <c r="F13" s="40">
        <v>2014</v>
      </c>
      <c r="G13" s="7" t="s">
        <v>329</v>
      </c>
      <c r="H13" s="7" t="s">
        <v>309</v>
      </c>
      <c r="I13" s="7" t="s">
        <v>310</v>
      </c>
      <c r="J13" s="7" t="s">
        <v>311</v>
      </c>
      <c r="K13" s="7" t="s">
        <v>312</v>
      </c>
      <c r="L13" s="7" t="s">
        <v>313</v>
      </c>
      <c r="M13" s="7" t="s">
        <v>330</v>
      </c>
      <c r="N13" s="41" t="s">
        <v>314</v>
      </c>
      <c r="O13" s="43">
        <v>642.20000000000005</v>
      </c>
      <c r="P13" s="7" t="s">
        <v>315</v>
      </c>
      <c r="Q13" s="7" t="s">
        <v>316</v>
      </c>
      <c r="R13" s="7" t="s">
        <v>317</v>
      </c>
      <c r="S13" s="7" t="s">
        <v>352</v>
      </c>
      <c r="T13" s="7" t="s">
        <v>318</v>
      </c>
      <c r="U13" s="7" t="s">
        <v>319</v>
      </c>
      <c r="V13" s="7" t="s">
        <v>320</v>
      </c>
      <c r="W13" s="7" t="s">
        <v>321</v>
      </c>
      <c r="X13" s="7" t="s">
        <v>322</v>
      </c>
      <c r="Y13" s="7" t="s">
        <v>323</v>
      </c>
      <c r="Z13" s="7" t="s">
        <v>324</v>
      </c>
      <c r="AA13" s="7" t="s">
        <v>325</v>
      </c>
      <c r="AB13" s="7" t="s">
        <v>326</v>
      </c>
      <c r="AC13" s="7" t="s">
        <v>327</v>
      </c>
      <c r="AD13" s="7" t="s">
        <v>328</v>
      </c>
    </row>
    <row r="14" spans="1:30" ht="12.5">
      <c r="A14" s="3"/>
      <c r="B14" s="44" t="s">
        <v>331</v>
      </c>
      <c r="C14" s="7" t="s">
        <v>332</v>
      </c>
      <c r="D14" s="7" t="s">
        <v>333</v>
      </c>
      <c r="E14" s="15" t="s">
        <v>334</v>
      </c>
      <c r="F14" s="7" t="s">
        <v>335</v>
      </c>
      <c r="G14" s="7" t="s">
        <v>153</v>
      </c>
      <c r="H14" s="7" t="s">
        <v>336</v>
      </c>
      <c r="I14" s="7" t="s">
        <v>337</v>
      </c>
      <c r="J14" s="7" t="s">
        <v>338</v>
      </c>
      <c r="K14" s="7" t="s">
        <v>339</v>
      </c>
      <c r="L14" s="7" t="s">
        <v>358</v>
      </c>
      <c r="M14" s="7" t="s">
        <v>359</v>
      </c>
      <c r="N14" s="46">
        <v>5.5999999999999999E-3</v>
      </c>
      <c r="O14" s="7">
        <v>0.68600000000000005</v>
      </c>
      <c r="P14" s="7" t="s">
        <v>364</v>
      </c>
      <c r="Q14" s="48">
        <v>1.24E-2</v>
      </c>
      <c r="R14" s="7" t="s">
        <v>374</v>
      </c>
      <c r="S14" s="7" t="s">
        <v>376</v>
      </c>
      <c r="T14" s="7" t="s">
        <v>378</v>
      </c>
      <c r="U14" s="7" t="s">
        <v>380</v>
      </c>
      <c r="V14" s="7" t="s">
        <v>382</v>
      </c>
      <c r="W14" s="49" t="s">
        <v>383</v>
      </c>
      <c r="X14" s="48">
        <v>4.1000000000000003E-3</v>
      </c>
      <c r="Y14" s="7" t="s">
        <v>394</v>
      </c>
      <c r="Z14" s="7" t="s">
        <v>395</v>
      </c>
      <c r="AA14" s="7" t="s">
        <v>153</v>
      </c>
      <c r="AB14" s="48">
        <v>9.2999999999999992E-3</v>
      </c>
      <c r="AC14" s="7" t="s">
        <v>396</v>
      </c>
      <c r="AD14" s="7" t="s">
        <v>397</v>
      </c>
    </row>
    <row r="15" spans="1:30" ht="25">
      <c r="A15" s="3"/>
      <c r="B15" s="125" t="s">
        <v>398</v>
      </c>
      <c r="C15" s="7" t="s">
        <v>399</v>
      </c>
      <c r="D15" s="7" t="s">
        <v>400</v>
      </c>
      <c r="E15" s="15" t="s">
        <v>401</v>
      </c>
      <c r="F15" s="7" t="s">
        <v>402</v>
      </c>
      <c r="G15" s="7" t="s">
        <v>403</v>
      </c>
      <c r="H15" s="7" t="s">
        <v>404</v>
      </c>
      <c r="I15" s="51" t="s">
        <v>405</v>
      </c>
      <c r="J15" s="7" t="s">
        <v>406</v>
      </c>
      <c r="K15" s="7" t="s">
        <v>407</v>
      </c>
      <c r="L15" s="7" t="s">
        <v>408</v>
      </c>
      <c r="M15" s="27" t="s">
        <v>409</v>
      </c>
      <c r="N15" s="41" t="s">
        <v>410</v>
      </c>
      <c r="O15" s="7" t="s">
        <v>411</v>
      </c>
      <c r="P15" s="7" t="s">
        <v>412</v>
      </c>
      <c r="Q15" s="29" t="s">
        <v>413</v>
      </c>
      <c r="R15" s="7" t="s">
        <v>414</v>
      </c>
      <c r="S15" s="7" t="s">
        <v>415</v>
      </c>
      <c r="T15" s="7" t="s">
        <v>416</v>
      </c>
      <c r="U15" s="7" t="s">
        <v>417</v>
      </c>
      <c r="V15" s="7" t="s">
        <v>418</v>
      </c>
      <c r="W15" s="7" t="s">
        <v>419</v>
      </c>
      <c r="X15" s="7" t="s">
        <v>420</v>
      </c>
      <c r="Y15" s="7" t="s">
        <v>421</v>
      </c>
      <c r="Z15" s="7" t="s">
        <v>422</v>
      </c>
      <c r="AA15" s="7" t="s">
        <v>423</v>
      </c>
      <c r="AB15" s="7" t="s">
        <v>424</v>
      </c>
      <c r="AC15" s="7" t="s">
        <v>425</v>
      </c>
      <c r="AD15" s="7" t="s">
        <v>426</v>
      </c>
    </row>
    <row r="16" spans="1:30" ht="25">
      <c r="A16" s="3"/>
      <c r="B16" s="126"/>
      <c r="C16" s="7" t="s">
        <v>428</v>
      </c>
      <c r="D16" s="7" t="s">
        <v>429</v>
      </c>
      <c r="E16" s="15" t="s">
        <v>430</v>
      </c>
      <c r="F16" s="7" t="s">
        <v>431</v>
      </c>
      <c r="G16" s="7" t="s">
        <v>432</v>
      </c>
      <c r="H16" s="7" t="s">
        <v>433</v>
      </c>
      <c r="I16" s="7" t="s">
        <v>434</v>
      </c>
      <c r="J16" s="7" t="s">
        <v>435</v>
      </c>
      <c r="K16" s="7" t="s">
        <v>436</v>
      </c>
      <c r="L16" s="7" t="s">
        <v>437</v>
      </c>
      <c r="M16" s="7" t="s">
        <v>438</v>
      </c>
      <c r="N16" s="41" t="s">
        <v>439</v>
      </c>
      <c r="O16" s="7" t="s">
        <v>440</v>
      </c>
      <c r="P16" s="7" t="s">
        <v>441</v>
      </c>
      <c r="Q16" s="7" t="s">
        <v>442</v>
      </c>
      <c r="R16" s="7" t="s">
        <v>443</v>
      </c>
      <c r="S16" s="7" t="s">
        <v>444</v>
      </c>
      <c r="T16" s="51" t="s">
        <v>445</v>
      </c>
      <c r="U16" s="7" t="s">
        <v>446</v>
      </c>
      <c r="V16" s="7" t="s">
        <v>447</v>
      </c>
      <c r="W16" s="7" t="s">
        <v>448</v>
      </c>
      <c r="X16" s="7" t="s">
        <v>449</v>
      </c>
      <c r="Y16" s="7" t="s">
        <v>450</v>
      </c>
      <c r="Z16" s="7" t="s">
        <v>451</v>
      </c>
      <c r="AA16" s="7" t="s">
        <v>453</v>
      </c>
      <c r="AB16" s="7" t="s">
        <v>454</v>
      </c>
      <c r="AC16" s="7" t="s">
        <v>456</v>
      </c>
      <c r="AD16" s="7" t="s">
        <v>457</v>
      </c>
    </row>
    <row r="17" spans="1:30" ht="25">
      <c r="A17" s="3"/>
      <c r="B17" s="127" t="s">
        <v>459</v>
      </c>
      <c r="C17" s="7"/>
      <c r="D17" s="7" t="s">
        <v>460</v>
      </c>
      <c r="E17" s="15" t="s">
        <v>461</v>
      </c>
      <c r="F17" s="7" t="s">
        <v>463</v>
      </c>
      <c r="G17" s="7" t="s">
        <v>465</v>
      </c>
      <c r="H17" s="57" t="s">
        <v>467</v>
      </c>
      <c r="I17" s="7" t="s">
        <v>468</v>
      </c>
      <c r="J17" s="7" t="s">
        <v>469</v>
      </c>
      <c r="K17" s="7" t="s">
        <v>470</v>
      </c>
      <c r="L17" s="7" t="s">
        <v>471</v>
      </c>
      <c r="M17" s="7" t="s">
        <v>472</v>
      </c>
      <c r="N17" s="1" t="s">
        <v>473</v>
      </c>
      <c r="O17" s="7" t="s">
        <v>474</v>
      </c>
      <c r="P17" s="7" t="s">
        <v>476</v>
      </c>
      <c r="Q17" s="7" t="s">
        <v>478</v>
      </c>
      <c r="R17" s="7" t="s">
        <v>480</v>
      </c>
      <c r="S17" s="7"/>
      <c r="T17" s="51" t="s">
        <v>482</v>
      </c>
      <c r="U17" s="7" t="s">
        <v>483</v>
      </c>
      <c r="V17" s="7" t="s">
        <v>484</v>
      </c>
      <c r="W17" s="7"/>
      <c r="X17" s="7" t="s">
        <v>485</v>
      </c>
      <c r="Y17" s="7" t="s">
        <v>486</v>
      </c>
      <c r="Z17" s="7" t="s">
        <v>153</v>
      </c>
      <c r="AA17" s="7" t="s">
        <v>487</v>
      </c>
      <c r="AB17" s="7" t="s">
        <v>488</v>
      </c>
      <c r="AC17" s="7" t="s">
        <v>489</v>
      </c>
      <c r="AD17" s="7" t="s">
        <v>490</v>
      </c>
    </row>
    <row r="18" spans="1:30" ht="25">
      <c r="A18" s="3"/>
      <c r="B18" s="128"/>
      <c r="C18" s="7"/>
      <c r="D18" s="7" t="s">
        <v>491</v>
      </c>
      <c r="E18" s="15" t="s">
        <v>492</v>
      </c>
      <c r="F18" s="7" t="s">
        <v>493</v>
      </c>
      <c r="G18" s="7" t="s">
        <v>494</v>
      </c>
      <c r="H18" s="57" t="s">
        <v>495</v>
      </c>
      <c r="I18" s="7" t="s">
        <v>496</v>
      </c>
      <c r="J18" s="7" t="s">
        <v>497</v>
      </c>
      <c r="K18" s="7" t="s">
        <v>499</v>
      </c>
      <c r="L18" s="7" t="s">
        <v>500</v>
      </c>
      <c r="M18" s="7" t="s">
        <v>501</v>
      </c>
      <c r="N18" s="1" t="s">
        <v>502</v>
      </c>
      <c r="O18" s="1" t="s">
        <v>503</v>
      </c>
      <c r="P18" s="7" t="s">
        <v>504</v>
      </c>
      <c r="Q18" s="7" t="s">
        <v>505</v>
      </c>
      <c r="R18" s="7" t="s">
        <v>506</v>
      </c>
      <c r="S18" s="7"/>
      <c r="T18" s="51" t="s">
        <v>507</v>
      </c>
      <c r="U18" s="7" t="s">
        <v>508</v>
      </c>
      <c r="V18" s="7" t="s">
        <v>509</v>
      </c>
      <c r="W18" s="7"/>
      <c r="X18" s="7" t="s">
        <v>512</v>
      </c>
      <c r="Y18" s="7" t="s">
        <v>513</v>
      </c>
      <c r="Z18" s="7" t="s">
        <v>153</v>
      </c>
      <c r="AA18" s="7" t="s">
        <v>514</v>
      </c>
      <c r="AB18" s="7" t="s">
        <v>515</v>
      </c>
      <c r="AC18" s="7" t="s">
        <v>516</v>
      </c>
      <c r="AD18" s="7" t="s">
        <v>517</v>
      </c>
    </row>
    <row r="19" spans="1:30" ht="25">
      <c r="A19" s="3"/>
      <c r="B19" s="128"/>
      <c r="C19" s="7"/>
      <c r="D19" s="7" t="s">
        <v>518</v>
      </c>
      <c r="E19" s="15" t="s">
        <v>519</v>
      </c>
      <c r="F19" s="7" t="s">
        <v>520</v>
      </c>
      <c r="G19" s="7" t="s">
        <v>521</v>
      </c>
      <c r="H19" s="7" t="s">
        <v>522</v>
      </c>
      <c r="I19" s="7" t="s">
        <v>523</v>
      </c>
      <c r="J19" s="7" t="s">
        <v>524</v>
      </c>
      <c r="K19" s="7" t="s">
        <v>525</v>
      </c>
      <c r="L19" s="7" t="s">
        <v>526</v>
      </c>
      <c r="M19" s="7" t="s">
        <v>527</v>
      </c>
      <c r="N19" s="1" t="s">
        <v>528</v>
      </c>
      <c r="O19" s="7" t="s">
        <v>529</v>
      </c>
      <c r="P19" s="7" t="s">
        <v>530</v>
      </c>
      <c r="Q19" s="7" t="s">
        <v>531</v>
      </c>
      <c r="R19" s="7" t="s">
        <v>532</v>
      </c>
      <c r="S19" s="7"/>
      <c r="T19" s="51" t="s">
        <v>533</v>
      </c>
      <c r="U19" s="7" t="s">
        <v>534</v>
      </c>
      <c r="V19" s="7" t="s">
        <v>535</v>
      </c>
      <c r="W19" s="7"/>
      <c r="X19" s="7" t="s">
        <v>536</v>
      </c>
      <c r="Y19" s="7" t="s">
        <v>537</v>
      </c>
      <c r="Z19" s="7" t="s">
        <v>153</v>
      </c>
      <c r="AA19" s="7" t="s">
        <v>538</v>
      </c>
      <c r="AB19" s="51" t="s">
        <v>539</v>
      </c>
      <c r="AC19" s="7" t="s">
        <v>540</v>
      </c>
      <c r="AD19" s="7" t="s">
        <v>541</v>
      </c>
    </row>
    <row r="20" spans="1:30" ht="12.5">
      <c r="A20" s="3"/>
      <c r="B20" s="128"/>
      <c r="C20" s="7"/>
      <c r="D20" s="7" t="s">
        <v>542</v>
      </c>
      <c r="E20" s="15" t="s">
        <v>543</v>
      </c>
      <c r="F20" s="7" t="s">
        <v>544</v>
      </c>
      <c r="G20" s="7" t="s">
        <v>545</v>
      </c>
      <c r="H20" s="7" t="s">
        <v>546</v>
      </c>
      <c r="I20" s="7" t="s">
        <v>547</v>
      </c>
      <c r="J20" s="7" t="s">
        <v>548</v>
      </c>
      <c r="K20" s="7" t="s">
        <v>549</v>
      </c>
      <c r="L20" s="7" t="s">
        <v>550</v>
      </c>
      <c r="M20" s="7" t="s">
        <v>551</v>
      </c>
      <c r="N20" s="7" t="s">
        <v>552</v>
      </c>
      <c r="O20" s="7" t="s">
        <v>553</v>
      </c>
      <c r="P20" s="7" t="s">
        <v>554</v>
      </c>
      <c r="Q20" s="7" t="s">
        <v>555</v>
      </c>
      <c r="R20" s="7" t="s">
        <v>556</v>
      </c>
      <c r="S20" s="7"/>
      <c r="T20" s="51" t="s">
        <v>557</v>
      </c>
      <c r="U20" s="7" t="s">
        <v>558</v>
      </c>
      <c r="V20" s="7" t="s">
        <v>559</v>
      </c>
      <c r="W20" s="7"/>
      <c r="X20" s="7" t="s">
        <v>560</v>
      </c>
      <c r="Y20" s="7" t="s">
        <v>153</v>
      </c>
      <c r="Z20" s="7" t="s">
        <v>153</v>
      </c>
      <c r="AA20" s="7" t="s">
        <v>561</v>
      </c>
      <c r="AB20" s="7" t="s">
        <v>562</v>
      </c>
      <c r="AC20" s="7" t="s">
        <v>563</v>
      </c>
      <c r="AD20" s="7" t="s">
        <v>564</v>
      </c>
    </row>
    <row r="21" spans="1:30" ht="12.5">
      <c r="A21" s="3"/>
      <c r="B21" s="126"/>
      <c r="C21" s="7"/>
      <c r="D21" s="7" t="s">
        <v>565</v>
      </c>
      <c r="E21" s="15" t="s">
        <v>566</v>
      </c>
      <c r="F21" s="7" t="s">
        <v>567</v>
      </c>
      <c r="G21" s="7" t="s">
        <v>568</v>
      </c>
      <c r="H21" s="7" t="s">
        <v>569</v>
      </c>
      <c r="I21" s="7" t="s">
        <v>570</v>
      </c>
      <c r="J21" s="7" t="s">
        <v>571</v>
      </c>
      <c r="K21" s="7" t="s">
        <v>572</v>
      </c>
      <c r="L21" s="7" t="s">
        <v>573</v>
      </c>
      <c r="M21" s="7" t="s">
        <v>574</v>
      </c>
      <c r="N21" s="7" t="s">
        <v>575</v>
      </c>
      <c r="O21" s="7" t="s">
        <v>576</v>
      </c>
      <c r="P21" s="7" t="s">
        <v>577</v>
      </c>
      <c r="Q21" s="7" t="s">
        <v>578</v>
      </c>
      <c r="R21" s="7" t="s">
        <v>579</v>
      </c>
      <c r="S21" s="7"/>
      <c r="T21" s="51" t="s">
        <v>580</v>
      </c>
      <c r="U21" s="7" t="s">
        <v>581</v>
      </c>
      <c r="V21" s="7" t="s">
        <v>582</v>
      </c>
      <c r="W21" s="7"/>
      <c r="X21" s="7" t="s">
        <v>583</v>
      </c>
      <c r="Y21" s="7" t="s">
        <v>153</v>
      </c>
      <c r="Z21" s="7" t="s">
        <v>153</v>
      </c>
      <c r="AA21" s="7" t="s">
        <v>584</v>
      </c>
      <c r="AB21" s="7" t="s">
        <v>585</v>
      </c>
      <c r="AC21" s="7" t="s">
        <v>586</v>
      </c>
      <c r="AD21" s="7" t="s">
        <v>153</v>
      </c>
    </row>
    <row r="22" spans="1:30" ht="25">
      <c r="A22" s="3"/>
      <c r="B22" s="127" t="s">
        <v>587</v>
      </c>
      <c r="C22" s="7"/>
      <c r="D22" s="7" t="s">
        <v>588</v>
      </c>
      <c r="E22" s="15" t="s">
        <v>589</v>
      </c>
      <c r="F22" s="7" t="s">
        <v>590</v>
      </c>
      <c r="G22" s="7" t="s">
        <v>591</v>
      </c>
      <c r="H22" s="7" t="s">
        <v>592</v>
      </c>
      <c r="I22" s="7"/>
      <c r="J22" s="45" t="s">
        <v>593</v>
      </c>
      <c r="K22" s="63" t="s">
        <v>594</v>
      </c>
      <c r="L22" s="7" t="s">
        <v>597</v>
      </c>
      <c r="M22" s="7" t="s">
        <v>599</v>
      </c>
      <c r="N22" s="7" t="s">
        <v>601</v>
      </c>
      <c r="O22" s="1" t="s">
        <v>602</v>
      </c>
      <c r="P22" s="65" t="s">
        <v>603</v>
      </c>
      <c r="Q22" s="7" t="s">
        <v>605</v>
      </c>
      <c r="R22" s="7" t="s">
        <v>606</v>
      </c>
      <c r="S22" s="7"/>
      <c r="T22" s="51" t="s">
        <v>607</v>
      </c>
      <c r="U22" s="7" t="s">
        <v>608</v>
      </c>
      <c r="V22" s="67" t="s">
        <v>609</v>
      </c>
      <c r="W22" s="7"/>
      <c r="X22" s="7" t="s">
        <v>611</v>
      </c>
      <c r="Y22" s="7" t="s">
        <v>613</v>
      </c>
      <c r="Z22" s="7" t="s">
        <v>153</v>
      </c>
      <c r="AA22" s="7" t="s">
        <v>615</v>
      </c>
      <c r="AB22" s="7" t="s">
        <v>617</v>
      </c>
      <c r="AC22" s="7" t="s">
        <v>618</v>
      </c>
      <c r="AD22" s="7" t="s">
        <v>619</v>
      </c>
    </row>
    <row r="23" spans="1:30" ht="25">
      <c r="A23" s="3"/>
      <c r="B23" s="128"/>
      <c r="C23" s="7"/>
      <c r="D23" s="7" t="s">
        <v>621</v>
      </c>
      <c r="E23" s="15" t="s">
        <v>622</v>
      </c>
      <c r="F23" s="7" t="s">
        <v>623</v>
      </c>
      <c r="G23" s="7" t="s">
        <v>624</v>
      </c>
      <c r="H23" s="7" t="s">
        <v>625</v>
      </c>
      <c r="I23" s="7"/>
      <c r="J23" s="7" t="s">
        <v>626</v>
      </c>
      <c r="K23" s="7" t="s">
        <v>627</v>
      </c>
      <c r="L23" s="7" t="s">
        <v>628</v>
      </c>
      <c r="M23" s="7" t="s">
        <v>629</v>
      </c>
      <c r="N23" s="1" t="s">
        <v>630</v>
      </c>
      <c r="O23" s="1" t="s">
        <v>631</v>
      </c>
      <c r="P23" s="7" t="s">
        <v>632</v>
      </c>
      <c r="Q23" s="7" t="s">
        <v>633</v>
      </c>
      <c r="R23" s="7" t="s">
        <v>634</v>
      </c>
      <c r="S23" s="7"/>
      <c r="T23" s="51" t="s">
        <v>636</v>
      </c>
      <c r="U23" s="7" t="s">
        <v>638</v>
      </c>
      <c r="V23" s="7" t="s">
        <v>640</v>
      </c>
      <c r="W23" s="7"/>
      <c r="X23" s="7" t="s">
        <v>641</v>
      </c>
      <c r="Y23" s="7" t="s">
        <v>642</v>
      </c>
      <c r="Z23" s="7" t="s">
        <v>153</v>
      </c>
      <c r="AA23" s="7" t="s">
        <v>643</v>
      </c>
      <c r="AB23" s="7"/>
      <c r="AC23" s="7" t="s">
        <v>644</v>
      </c>
      <c r="AD23" s="7" t="s">
        <v>645</v>
      </c>
    </row>
    <row r="24" spans="1:30" ht="25">
      <c r="A24" s="3"/>
      <c r="B24" s="128"/>
      <c r="C24" s="7"/>
      <c r="D24" s="1" t="s">
        <v>646</v>
      </c>
      <c r="E24" s="15" t="s">
        <v>647</v>
      </c>
      <c r="F24" s="7" t="s">
        <v>648</v>
      </c>
      <c r="G24" s="7" t="s">
        <v>649</v>
      </c>
      <c r="H24" s="7" t="s">
        <v>650</v>
      </c>
      <c r="I24" s="7"/>
      <c r="J24" s="45" t="s">
        <v>651</v>
      </c>
      <c r="K24" s="7" t="s">
        <v>652</v>
      </c>
      <c r="L24" s="7" t="s">
        <v>653</v>
      </c>
      <c r="M24" s="7" t="s">
        <v>654</v>
      </c>
      <c r="N24" s="7" t="s">
        <v>655</v>
      </c>
      <c r="O24" s="7" t="s">
        <v>656</v>
      </c>
      <c r="P24" s="67" t="s">
        <v>657</v>
      </c>
      <c r="Q24" s="7" t="s">
        <v>658</v>
      </c>
      <c r="R24" s="7" t="s">
        <v>660</v>
      </c>
      <c r="S24" s="7"/>
      <c r="T24" s="51" t="s">
        <v>662</v>
      </c>
      <c r="U24" s="7" t="s">
        <v>664</v>
      </c>
      <c r="V24" s="7" t="s">
        <v>666</v>
      </c>
      <c r="W24" s="7"/>
      <c r="X24" s="7" t="s">
        <v>667</v>
      </c>
      <c r="Y24" s="7" t="s">
        <v>668</v>
      </c>
      <c r="Z24" s="7" t="s">
        <v>153</v>
      </c>
      <c r="AA24" s="7" t="s">
        <v>669</v>
      </c>
      <c r="AB24" s="7"/>
      <c r="AC24" s="7" t="s">
        <v>671</v>
      </c>
      <c r="AD24" s="7" t="s">
        <v>672</v>
      </c>
    </row>
    <row r="25" spans="1:30" ht="25">
      <c r="A25" s="3"/>
      <c r="B25" s="128"/>
      <c r="C25" s="7"/>
      <c r="D25" s="7" t="s">
        <v>673</v>
      </c>
      <c r="E25" s="15" t="s">
        <v>676</v>
      </c>
      <c r="F25" s="7" t="s">
        <v>677</v>
      </c>
      <c r="G25" s="7" t="s">
        <v>678</v>
      </c>
      <c r="H25" s="7" t="s">
        <v>680</v>
      </c>
      <c r="I25" s="7"/>
      <c r="J25" s="7" t="s">
        <v>683</v>
      </c>
      <c r="K25" s="7" t="s">
        <v>684</v>
      </c>
      <c r="L25" s="7" t="s">
        <v>686</v>
      </c>
      <c r="M25" s="7" t="s">
        <v>687</v>
      </c>
      <c r="N25" s="7" t="s">
        <v>688</v>
      </c>
      <c r="O25" s="7" t="s">
        <v>689</v>
      </c>
      <c r="P25" s="65" t="s">
        <v>691</v>
      </c>
      <c r="Q25" s="7" t="s">
        <v>692</v>
      </c>
      <c r="R25" s="7" t="s">
        <v>693</v>
      </c>
      <c r="S25" s="7"/>
      <c r="T25" s="51" t="s">
        <v>694</v>
      </c>
      <c r="U25" s="7" t="s">
        <v>695</v>
      </c>
      <c r="V25" s="7" t="s">
        <v>696</v>
      </c>
      <c r="W25" s="7"/>
      <c r="X25" s="7" t="s">
        <v>697</v>
      </c>
      <c r="Y25" s="7" t="s">
        <v>153</v>
      </c>
      <c r="Z25" s="7" t="s">
        <v>153</v>
      </c>
      <c r="AA25" s="7" t="s">
        <v>698</v>
      </c>
      <c r="AB25" s="7"/>
      <c r="AC25" s="7" t="s">
        <v>699</v>
      </c>
      <c r="AD25" s="7" t="s">
        <v>700</v>
      </c>
    </row>
    <row r="26" spans="1:30" ht="25">
      <c r="A26" s="3"/>
      <c r="B26" s="126"/>
      <c r="C26" s="7"/>
      <c r="D26" s="7" t="s">
        <v>702</v>
      </c>
      <c r="E26" s="15" t="s">
        <v>705</v>
      </c>
      <c r="F26" s="7" t="s">
        <v>706</v>
      </c>
      <c r="G26" s="7" t="s">
        <v>708</v>
      </c>
      <c r="H26" s="7" t="s">
        <v>709</v>
      </c>
      <c r="I26" s="7"/>
      <c r="J26" s="7" t="s">
        <v>710</v>
      </c>
      <c r="K26" s="7" t="s">
        <v>711</v>
      </c>
      <c r="L26" s="7" t="s">
        <v>714</v>
      </c>
      <c r="M26" s="7" t="s">
        <v>715</v>
      </c>
      <c r="N26" s="7" t="s">
        <v>716</v>
      </c>
      <c r="O26" s="1" t="s">
        <v>717</v>
      </c>
      <c r="P26" s="7" t="s">
        <v>718</v>
      </c>
      <c r="Q26" s="7" t="s">
        <v>719</v>
      </c>
      <c r="R26" s="7" t="s">
        <v>720</v>
      </c>
      <c r="S26" s="7"/>
      <c r="T26" s="51" t="s">
        <v>721</v>
      </c>
      <c r="U26" s="7" t="s">
        <v>722</v>
      </c>
      <c r="V26" s="7" t="s">
        <v>723</v>
      </c>
      <c r="W26" s="7"/>
      <c r="X26" s="7" t="s">
        <v>725</v>
      </c>
      <c r="Y26" s="7" t="s">
        <v>153</v>
      </c>
      <c r="Z26" s="7" t="s">
        <v>153</v>
      </c>
      <c r="AA26" s="7" t="s">
        <v>727</v>
      </c>
      <c r="AB26" s="7"/>
      <c r="AC26" s="7" t="s">
        <v>728</v>
      </c>
      <c r="AD26" s="7" t="s">
        <v>153</v>
      </c>
    </row>
    <row r="27" spans="1:30" ht="14">
      <c r="A27" s="3"/>
      <c r="B27" s="44" t="s">
        <v>729</v>
      </c>
      <c r="C27" s="7"/>
      <c r="D27" s="30">
        <v>114120</v>
      </c>
      <c r="E27" s="35">
        <v>487100</v>
      </c>
      <c r="F27" s="7" t="s">
        <v>730</v>
      </c>
      <c r="G27" s="30">
        <f>(G28*G12)/100</f>
        <v>175327.932</v>
      </c>
      <c r="H27" s="30">
        <v>298500</v>
      </c>
      <c r="I27" s="7">
        <v>198.66</v>
      </c>
      <c r="J27" s="7" t="s">
        <v>741</v>
      </c>
      <c r="K27" s="69">
        <v>288000</v>
      </c>
      <c r="L27" s="30">
        <v>230600</v>
      </c>
      <c r="M27" s="7">
        <v>1150000</v>
      </c>
      <c r="N27" s="7">
        <v>237000</v>
      </c>
      <c r="O27" s="1">
        <v>195.61</v>
      </c>
      <c r="P27" s="70" t="s">
        <v>763</v>
      </c>
      <c r="Q27" s="30">
        <v>192480</v>
      </c>
      <c r="R27" s="30">
        <v>170370</v>
      </c>
      <c r="S27" s="7"/>
      <c r="T27" s="7">
        <v>144070</v>
      </c>
      <c r="U27" s="7">
        <v>120.6</v>
      </c>
      <c r="V27" s="30">
        <v>792000</v>
      </c>
      <c r="W27" s="30">
        <v>83550</v>
      </c>
      <c r="X27" s="30">
        <v>104500</v>
      </c>
      <c r="Y27" s="30">
        <v>35070</v>
      </c>
      <c r="Z27" s="71">
        <v>32209</v>
      </c>
      <c r="AA27" s="30">
        <v>30150</v>
      </c>
      <c r="AB27" s="30">
        <v>27510</v>
      </c>
      <c r="AC27" s="7">
        <v>152500</v>
      </c>
      <c r="AD27" s="30">
        <v>12740</v>
      </c>
    </row>
    <row r="28" spans="1:30" ht="12.5">
      <c r="A28" s="3"/>
      <c r="B28" s="44" t="s">
        <v>767</v>
      </c>
      <c r="C28" s="7"/>
      <c r="D28" s="7" t="s">
        <v>769</v>
      </c>
      <c r="E28" s="15" t="s">
        <v>776</v>
      </c>
      <c r="F28" s="7">
        <v>8</v>
      </c>
      <c r="G28" s="7">
        <v>5.2</v>
      </c>
      <c r="H28" s="7" t="s">
        <v>777</v>
      </c>
      <c r="I28" s="7" t="s">
        <v>778</v>
      </c>
      <c r="J28" s="7" t="s">
        <v>781</v>
      </c>
      <c r="K28" s="48">
        <v>0.15179999999999999</v>
      </c>
      <c r="L28" s="48">
        <v>0.1037</v>
      </c>
      <c r="M28" s="72">
        <v>0.5</v>
      </c>
      <c r="N28" s="48">
        <v>0.13950000000000001</v>
      </c>
      <c r="O28" s="7" t="s">
        <v>782</v>
      </c>
      <c r="P28" s="48">
        <v>2.3400000000000001E-2</v>
      </c>
      <c r="Q28" s="48">
        <v>0.1171</v>
      </c>
      <c r="R28" s="48">
        <v>0.1105</v>
      </c>
      <c r="S28" s="7"/>
      <c r="T28" s="7" t="s">
        <v>783</v>
      </c>
      <c r="U28" s="7" t="s">
        <v>784</v>
      </c>
      <c r="V28" s="7" t="s">
        <v>785</v>
      </c>
      <c r="W28" s="48">
        <v>8.8900000000000007E-2</v>
      </c>
      <c r="X28" s="7" t="s">
        <v>786</v>
      </c>
      <c r="Y28" s="48">
        <v>5.9200000000000003E-2</v>
      </c>
      <c r="Z28" s="48">
        <v>8.7499999999999994E-2</v>
      </c>
      <c r="AA28" s="7" t="s">
        <v>153</v>
      </c>
      <c r="AB28" s="7"/>
      <c r="AC28" s="7">
        <v>12.85</v>
      </c>
      <c r="AD28" s="7" t="s">
        <v>787</v>
      </c>
    </row>
    <row r="29" spans="1:30" ht="37.5">
      <c r="A29" s="3"/>
      <c r="B29" s="44" t="s">
        <v>788</v>
      </c>
      <c r="C29" s="7"/>
      <c r="D29" s="7" t="s">
        <v>789</v>
      </c>
      <c r="E29" s="15" t="s">
        <v>790</v>
      </c>
      <c r="F29" s="7" t="s">
        <v>791</v>
      </c>
      <c r="G29" s="7" t="s">
        <v>791</v>
      </c>
      <c r="H29" s="7" t="s">
        <v>792</v>
      </c>
      <c r="I29" s="7" t="s">
        <v>792</v>
      </c>
      <c r="J29" s="7" t="s">
        <v>793</v>
      </c>
      <c r="K29" s="7" t="s">
        <v>794</v>
      </c>
      <c r="L29" s="7" t="s">
        <v>790</v>
      </c>
      <c r="M29" s="7" t="s">
        <v>795</v>
      </c>
      <c r="N29" s="7" t="s">
        <v>796</v>
      </c>
      <c r="O29" s="7" t="s">
        <v>792</v>
      </c>
      <c r="P29" s="7" t="s">
        <v>797</v>
      </c>
      <c r="Q29" s="7" t="s">
        <v>792</v>
      </c>
      <c r="R29" s="7" t="s">
        <v>792</v>
      </c>
      <c r="S29" s="7"/>
      <c r="T29" s="7" t="s">
        <v>792</v>
      </c>
      <c r="U29" s="7" t="s">
        <v>792</v>
      </c>
      <c r="V29" s="7" t="s">
        <v>798</v>
      </c>
      <c r="W29" s="7" t="s">
        <v>792</v>
      </c>
      <c r="X29" s="7" t="s">
        <v>799</v>
      </c>
      <c r="Y29" s="7" t="s">
        <v>792</v>
      </c>
      <c r="Z29" s="7" t="s">
        <v>794</v>
      </c>
      <c r="AA29" s="7" t="s">
        <v>800</v>
      </c>
      <c r="AB29" s="7" t="s">
        <v>792</v>
      </c>
      <c r="AC29" s="7" t="s">
        <v>792</v>
      </c>
      <c r="AD29" s="7" t="s">
        <v>794</v>
      </c>
    </row>
    <row r="30" spans="1:30" ht="62.5">
      <c r="A30" s="3"/>
      <c r="B30" s="44" t="s">
        <v>801</v>
      </c>
      <c r="C30" s="7" t="s">
        <v>802</v>
      </c>
      <c r="D30" s="7" t="s">
        <v>803</v>
      </c>
      <c r="E30" s="15" t="s">
        <v>804</v>
      </c>
      <c r="F30" s="7" t="s">
        <v>795</v>
      </c>
      <c r="G30" s="7" t="s">
        <v>805</v>
      </c>
      <c r="H30" s="7" t="s">
        <v>795</v>
      </c>
      <c r="I30" s="7" t="s">
        <v>795</v>
      </c>
      <c r="J30" s="7" t="s">
        <v>806</v>
      </c>
      <c r="K30" s="7" t="s">
        <v>807</v>
      </c>
      <c r="L30" s="7" t="s">
        <v>808</v>
      </c>
      <c r="M30" s="7" t="s">
        <v>795</v>
      </c>
      <c r="N30" s="7" t="s">
        <v>809</v>
      </c>
      <c r="O30" s="7" t="s">
        <v>795</v>
      </c>
      <c r="P30" s="7" t="s">
        <v>810</v>
      </c>
      <c r="Q30" s="7" t="s">
        <v>795</v>
      </c>
      <c r="R30" s="7" t="s">
        <v>795</v>
      </c>
      <c r="S30" s="7" t="s">
        <v>795</v>
      </c>
      <c r="T30" s="7" t="s">
        <v>795</v>
      </c>
      <c r="U30" s="7" t="s">
        <v>795</v>
      </c>
      <c r="V30" s="7" t="s">
        <v>795</v>
      </c>
      <c r="W30" s="7" t="s">
        <v>795</v>
      </c>
      <c r="X30" s="7" t="s">
        <v>811</v>
      </c>
      <c r="Y30" s="7" t="s">
        <v>795</v>
      </c>
      <c r="Z30" s="7" t="s">
        <v>812</v>
      </c>
      <c r="AA30" s="7" t="s">
        <v>813</v>
      </c>
      <c r="AB30" s="7" t="s">
        <v>795</v>
      </c>
      <c r="AC30" s="7" t="s">
        <v>795</v>
      </c>
      <c r="AD30" s="7" t="s">
        <v>803</v>
      </c>
    </row>
    <row r="31" spans="1:30" ht="14">
      <c r="A31" s="129" t="s">
        <v>814</v>
      </c>
      <c r="B31" s="123"/>
      <c r="C31" s="32"/>
      <c r="D31" s="32"/>
      <c r="E31" s="33"/>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row>
    <row r="32" spans="1:30" ht="12.5">
      <c r="A32" s="3"/>
      <c r="B32" s="2" t="s">
        <v>815</v>
      </c>
      <c r="C32" s="7">
        <v>627</v>
      </c>
      <c r="D32" s="7">
        <v>30</v>
      </c>
      <c r="E32" s="15">
        <v>40</v>
      </c>
      <c r="F32" s="7">
        <v>31</v>
      </c>
      <c r="G32" s="7">
        <v>23</v>
      </c>
      <c r="H32" s="7">
        <v>42</v>
      </c>
      <c r="I32" s="7">
        <v>47</v>
      </c>
      <c r="J32" s="7">
        <v>12</v>
      </c>
      <c r="K32" s="7">
        <v>40</v>
      </c>
      <c r="L32" s="7">
        <v>30</v>
      </c>
      <c r="M32" s="7">
        <v>32</v>
      </c>
      <c r="N32" s="7">
        <v>31</v>
      </c>
      <c r="O32" s="7">
        <v>39</v>
      </c>
      <c r="P32" s="7">
        <v>12</v>
      </c>
      <c r="Q32" s="7">
        <v>16</v>
      </c>
      <c r="R32" s="7">
        <v>30</v>
      </c>
      <c r="S32" s="7">
        <v>26</v>
      </c>
      <c r="T32" s="7">
        <v>32</v>
      </c>
      <c r="U32" s="7">
        <v>26</v>
      </c>
      <c r="V32" s="7">
        <v>6</v>
      </c>
      <c r="W32" s="7">
        <v>17</v>
      </c>
      <c r="X32" s="7">
        <v>10</v>
      </c>
      <c r="Y32" s="7">
        <v>3</v>
      </c>
      <c r="Z32" s="7">
        <v>10</v>
      </c>
      <c r="AA32" s="7">
        <v>5</v>
      </c>
      <c r="AB32" s="7">
        <v>7</v>
      </c>
      <c r="AC32" s="7">
        <v>26</v>
      </c>
      <c r="AD32" s="7">
        <v>4</v>
      </c>
    </row>
    <row r="33" spans="1:30" ht="12.5">
      <c r="A33" s="3"/>
      <c r="B33" s="3" t="s">
        <v>816</v>
      </c>
      <c r="C33" s="7">
        <v>2.6709999999999998</v>
      </c>
      <c r="D33" s="7">
        <v>151</v>
      </c>
      <c r="E33" s="15">
        <v>18</v>
      </c>
      <c r="F33" s="7">
        <v>10</v>
      </c>
      <c r="G33" s="7">
        <v>5</v>
      </c>
      <c r="H33" s="7">
        <v>21</v>
      </c>
      <c r="I33" s="7">
        <v>5</v>
      </c>
      <c r="J33" s="7">
        <v>56</v>
      </c>
      <c r="K33" s="7">
        <v>12</v>
      </c>
      <c r="L33" s="7">
        <v>11</v>
      </c>
      <c r="M33" s="7">
        <v>6</v>
      </c>
      <c r="N33" s="7">
        <v>8</v>
      </c>
      <c r="O33" s="7">
        <v>34</v>
      </c>
      <c r="P33" s="7">
        <v>63</v>
      </c>
      <c r="Q33" s="7">
        <v>165</v>
      </c>
      <c r="R33" s="7">
        <v>8</v>
      </c>
      <c r="S33" s="7">
        <v>7</v>
      </c>
      <c r="T33" s="7">
        <v>15</v>
      </c>
      <c r="U33" s="7">
        <v>7</v>
      </c>
      <c r="V33" s="7">
        <v>68</v>
      </c>
      <c r="W33" s="7">
        <v>9</v>
      </c>
      <c r="X33" s="7">
        <v>69</v>
      </c>
      <c r="Y33" s="7">
        <v>15</v>
      </c>
      <c r="Z33" s="7">
        <v>93</v>
      </c>
      <c r="AA33" s="7">
        <v>22</v>
      </c>
      <c r="AB33" s="7">
        <v>33</v>
      </c>
      <c r="AC33" s="7">
        <v>13</v>
      </c>
      <c r="AD33" s="7">
        <v>9</v>
      </c>
    </row>
    <row r="34" spans="1:30" ht="19.5" customHeight="1">
      <c r="A34" s="3"/>
      <c r="B34" s="3" t="s">
        <v>817</v>
      </c>
      <c r="C34" s="7">
        <v>5319</v>
      </c>
      <c r="D34" s="51" t="s">
        <v>153</v>
      </c>
      <c r="E34" s="15">
        <v>416</v>
      </c>
      <c r="F34" s="7">
        <v>270</v>
      </c>
      <c r="G34" s="7">
        <v>182</v>
      </c>
      <c r="H34" s="7">
        <v>421</v>
      </c>
      <c r="I34" s="7">
        <v>381</v>
      </c>
      <c r="J34" s="7" t="s">
        <v>153</v>
      </c>
      <c r="K34" s="7">
        <v>412</v>
      </c>
      <c r="L34" s="7">
        <v>298</v>
      </c>
      <c r="M34" s="7">
        <v>354</v>
      </c>
      <c r="N34" s="7">
        <v>317</v>
      </c>
      <c r="O34" s="7">
        <v>317</v>
      </c>
      <c r="P34" s="7"/>
      <c r="Q34" s="7">
        <v>2320</v>
      </c>
      <c r="R34" s="7">
        <v>245</v>
      </c>
      <c r="S34" s="7">
        <v>258</v>
      </c>
      <c r="T34" s="7">
        <v>361</v>
      </c>
      <c r="U34" s="7">
        <v>270</v>
      </c>
      <c r="V34" s="45" t="s">
        <v>153</v>
      </c>
      <c r="W34" s="7">
        <v>183</v>
      </c>
      <c r="X34" s="7">
        <v>715</v>
      </c>
      <c r="Y34" s="7">
        <v>312</v>
      </c>
      <c r="Z34" s="7">
        <v>93</v>
      </c>
      <c r="AA34" s="30">
        <v>1366</v>
      </c>
      <c r="AB34" s="7">
        <v>355</v>
      </c>
      <c r="AC34" s="7">
        <v>330</v>
      </c>
      <c r="AD34" s="7">
        <v>16</v>
      </c>
    </row>
    <row r="35" spans="1:30" ht="18" customHeight="1">
      <c r="A35" s="3"/>
      <c r="B35" s="2" t="s">
        <v>818</v>
      </c>
      <c r="C35" s="7"/>
      <c r="D35" s="73"/>
      <c r="E35" s="74"/>
      <c r="F35" s="7"/>
      <c r="G35" s="7"/>
      <c r="H35" s="7"/>
      <c r="I35" s="7"/>
      <c r="J35" s="75">
        <v>999</v>
      </c>
      <c r="K35" s="7">
        <v>2.6070000000000002</v>
      </c>
      <c r="L35" s="7"/>
      <c r="M35" s="76"/>
      <c r="N35" s="75">
        <v>1689</v>
      </c>
      <c r="O35" s="75" t="s">
        <v>153</v>
      </c>
      <c r="P35" s="77"/>
      <c r="Q35" s="75">
        <v>2320</v>
      </c>
      <c r="R35" s="77"/>
      <c r="S35" s="77"/>
      <c r="T35" s="75">
        <v>1569</v>
      </c>
      <c r="U35" s="75" t="s">
        <v>153</v>
      </c>
      <c r="V35" s="7">
        <v>780</v>
      </c>
      <c r="W35" s="77"/>
      <c r="X35" s="77"/>
      <c r="Y35" s="77"/>
      <c r="Z35" s="7"/>
      <c r="AA35" s="7"/>
      <c r="AB35" s="77"/>
      <c r="AC35" s="75">
        <v>2127</v>
      </c>
      <c r="AD35" s="75" t="s">
        <v>153</v>
      </c>
    </row>
    <row r="36" spans="1:30" ht="18" customHeight="1">
      <c r="A36" s="3"/>
      <c r="B36" s="2" t="s">
        <v>819</v>
      </c>
      <c r="C36" s="78" t="s">
        <v>820</v>
      </c>
      <c r="D36" s="73" t="s">
        <v>821</v>
      </c>
      <c r="E36" s="74" t="s">
        <v>822</v>
      </c>
      <c r="F36" s="79" t="s">
        <v>823</v>
      </c>
      <c r="G36" s="79" t="s">
        <v>824</v>
      </c>
      <c r="H36" s="78" t="s">
        <v>825</v>
      </c>
      <c r="I36" s="79" t="s">
        <v>826</v>
      </c>
      <c r="J36" s="77" t="s">
        <v>827</v>
      </c>
      <c r="K36" s="79" t="s">
        <v>828</v>
      </c>
      <c r="L36" s="78" t="s">
        <v>829</v>
      </c>
      <c r="M36" s="76" t="s">
        <v>831</v>
      </c>
      <c r="N36" s="77" t="str">
        <f>HYPERLINK("www.indramayukab.go.id","www.indramayukab.go.id")</f>
        <v>www.indramayukab.go.id</v>
      </c>
      <c r="O36" s="77" t="s">
        <v>832</v>
      </c>
      <c r="P36" s="77" t="s">
        <v>838</v>
      </c>
      <c r="Q36" s="77" t="s">
        <v>845</v>
      </c>
      <c r="R36" s="77" t="s">
        <v>850</v>
      </c>
      <c r="S36" s="77" t="s">
        <v>851</v>
      </c>
      <c r="T36" s="77" t="s">
        <v>852</v>
      </c>
      <c r="U36" s="77" t="s">
        <v>853</v>
      </c>
      <c r="V36" s="77" t="s">
        <v>830</v>
      </c>
      <c r="W36" s="77" t="s">
        <v>861</v>
      </c>
      <c r="X36" s="77" t="s">
        <v>862</v>
      </c>
      <c r="Y36" s="77" t="s">
        <v>864</v>
      </c>
      <c r="Z36" s="79" t="s">
        <v>870</v>
      </c>
      <c r="AA36" s="79" t="s">
        <v>873</v>
      </c>
      <c r="AB36" s="77" t="s">
        <v>874</v>
      </c>
      <c r="AC36" s="77" t="s">
        <v>875</v>
      </c>
      <c r="AD36" s="77" t="s">
        <v>884</v>
      </c>
    </row>
    <row r="37" spans="1:30" ht="12.5">
      <c r="A37" s="3"/>
      <c r="B37" s="2" t="s">
        <v>833</v>
      </c>
      <c r="C37" s="7">
        <v>331.24299999999999</v>
      </c>
      <c r="D37" s="7">
        <v>19.533999999999999</v>
      </c>
      <c r="E37" s="15">
        <v>491</v>
      </c>
      <c r="F37" s="7">
        <v>20.562999999999999</v>
      </c>
      <c r="G37" s="7">
        <v>13.183</v>
      </c>
      <c r="H37" s="7">
        <v>18.588000000000001</v>
      </c>
      <c r="I37" s="7">
        <v>14.262</v>
      </c>
      <c r="J37" s="7">
        <v>12.526</v>
      </c>
      <c r="K37" s="7">
        <v>15.465999999999999</v>
      </c>
      <c r="L37" s="7">
        <v>12.103</v>
      </c>
      <c r="M37" s="30">
        <v>15030</v>
      </c>
      <c r="N37" s="30">
        <v>14631</v>
      </c>
      <c r="O37" s="7">
        <v>14.554</v>
      </c>
      <c r="P37" s="55">
        <v>7931</v>
      </c>
      <c r="Q37" s="7">
        <v>4.2350000000000003</v>
      </c>
      <c r="R37" s="7">
        <v>13.666</v>
      </c>
      <c r="S37" s="7">
        <v>12.824</v>
      </c>
      <c r="T37" s="30">
        <v>12505</v>
      </c>
      <c r="U37" s="7">
        <v>11.488</v>
      </c>
      <c r="V37" s="7">
        <v>7.7320000000000002</v>
      </c>
      <c r="W37" s="70" t="s">
        <v>896</v>
      </c>
      <c r="X37" s="70" t="s">
        <v>897</v>
      </c>
      <c r="Y37" s="7">
        <v>5.7190000000000003</v>
      </c>
      <c r="Z37" s="7">
        <v>3.6890000000000001</v>
      </c>
      <c r="AA37" s="30">
        <v>6197</v>
      </c>
      <c r="AB37" s="30">
        <v>4237</v>
      </c>
      <c r="AC37" s="30">
        <v>12507</v>
      </c>
      <c r="AD37" s="30">
        <v>3681</v>
      </c>
    </row>
    <row r="38" spans="1:30" ht="14">
      <c r="A38" s="129" t="s">
        <v>834</v>
      </c>
      <c r="B38" s="123"/>
      <c r="C38" s="32"/>
      <c r="D38" s="32"/>
      <c r="E38" s="33"/>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row>
    <row r="39" spans="1:30" ht="12.5">
      <c r="A39" s="3"/>
      <c r="B39" s="2" t="s">
        <v>835</v>
      </c>
      <c r="C39" s="7">
        <v>16</v>
      </c>
      <c r="D39" s="7">
        <v>6</v>
      </c>
      <c r="E39" s="15">
        <v>11</v>
      </c>
      <c r="F39" s="7">
        <v>12</v>
      </c>
      <c r="G39" s="7">
        <v>10</v>
      </c>
      <c r="H39" s="7">
        <v>8</v>
      </c>
      <c r="I39" s="7">
        <v>8</v>
      </c>
      <c r="J39" s="7">
        <v>8</v>
      </c>
      <c r="K39" s="7">
        <v>6</v>
      </c>
      <c r="L39" s="7">
        <v>8</v>
      </c>
      <c r="M39" s="7">
        <v>8</v>
      </c>
      <c r="N39" s="7">
        <v>19</v>
      </c>
      <c r="O39" s="7">
        <v>7</v>
      </c>
      <c r="P39" s="7">
        <v>5</v>
      </c>
      <c r="Q39" s="7">
        <v>5</v>
      </c>
      <c r="R39" s="7">
        <v>7</v>
      </c>
      <c r="S39" s="7">
        <v>5</v>
      </c>
      <c r="T39" s="7">
        <v>7</v>
      </c>
      <c r="U39" s="7">
        <v>10</v>
      </c>
      <c r="V39" s="7">
        <v>6</v>
      </c>
      <c r="W39" s="7">
        <v>8</v>
      </c>
      <c r="X39" s="7">
        <v>4</v>
      </c>
      <c r="Y39" s="7">
        <v>4</v>
      </c>
      <c r="Z39" s="7">
        <v>5</v>
      </c>
      <c r="AA39" s="7">
        <v>3</v>
      </c>
      <c r="AB39" s="7">
        <v>6</v>
      </c>
      <c r="AC39" s="7">
        <v>5</v>
      </c>
      <c r="AD39" s="7">
        <v>7</v>
      </c>
    </row>
    <row r="40" spans="1:30" ht="12.5">
      <c r="A40" s="3"/>
      <c r="B40" s="2" t="s">
        <v>836</v>
      </c>
      <c r="C40" s="7">
        <v>20</v>
      </c>
      <c r="D40" s="7">
        <v>12</v>
      </c>
      <c r="E40" s="15">
        <v>7</v>
      </c>
      <c r="F40" s="7">
        <v>9</v>
      </c>
      <c r="G40" s="7">
        <v>8</v>
      </c>
      <c r="H40" s="7">
        <v>6</v>
      </c>
      <c r="I40" s="7">
        <v>7</v>
      </c>
      <c r="J40" s="7">
        <v>12</v>
      </c>
      <c r="K40" s="7">
        <v>14</v>
      </c>
      <c r="L40" s="7">
        <v>9</v>
      </c>
      <c r="M40" s="7">
        <v>7</v>
      </c>
      <c r="N40" s="7">
        <v>10</v>
      </c>
      <c r="O40" s="7">
        <v>8</v>
      </c>
      <c r="P40" s="7">
        <v>11</v>
      </c>
      <c r="Q40" s="7">
        <v>12</v>
      </c>
      <c r="R40" s="7">
        <v>10</v>
      </c>
      <c r="S40" s="7">
        <v>4</v>
      </c>
      <c r="T40" s="7">
        <v>10</v>
      </c>
      <c r="U40" s="7">
        <v>12</v>
      </c>
      <c r="V40" s="7">
        <v>8</v>
      </c>
      <c r="W40" s="7">
        <v>8</v>
      </c>
      <c r="X40" s="7">
        <v>5</v>
      </c>
      <c r="Y40" s="7">
        <v>7</v>
      </c>
      <c r="Z40" s="7">
        <v>8</v>
      </c>
      <c r="AA40" s="7">
        <v>8</v>
      </c>
      <c r="AB40" s="7">
        <v>6</v>
      </c>
      <c r="AC40" s="7">
        <v>18</v>
      </c>
      <c r="AD40" s="7">
        <v>4</v>
      </c>
    </row>
    <row r="41" spans="1:30" ht="12.5">
      <c r="A41" s="3"/>
      <c r="B41" s="3" t="s">
        <v>837</v>
      </c>
      <c r="C41" s="7">
        <v>7</v>
      </c>
      <c r="D41" s="7">
        <v>1</v>
      </c>
      <c r="E41" s="15">
        <v>3</v>
      </c>
      <c r="F41" s="7">
        <v>5</v>
      </c>
      <c r="G41" s="7">
        <v>1</v>
      </c>
      <c r="H41" s="7">
        <v>5</v>
      </c>
      <c r="I41" s="7">
        <v>4</v>
      </c>
      <c r="J41" s="7">
        <v>1</v>
      </c>
      <c r="K41" s="7">
        <v>7</v>
      </c>
      <c r="L41" s="7">
        <v>5</v>
      </c>
      <c r="M41" s="7">
        <v>4</v>
      </c>
      <c r="N41" s="7">
        <v>7</v>
      </c>
      <c r="O41" s="7">
        <v>8</v>
      </c>
      <c r="P41" s="7">
        <v>1</v>
      </c>
      <c r="Q41" s="7">
        <v>4</v>
      </c>
      <c r="R41" s="7">
        <v>5</v>
      </c>
      <c r="S41" s="7" t="s">
        <v>153</v>
      </c>
      <c r="T41" s="7">
        <v>5</v>
      </c>
      <c r="U41" s="7">
        <v>2</v>
      </c>
      <c r="V41" s="7" t="s">
        <v>153</v>
      </c>
      <c r="W41" s="7">
        <v>5</v>
      </c>
      <c r="X41" s="7" t="s">
        <v>153</v>
      </c>
      <c r="Y41" s="7">
        <v>2</v>
      </c>
      <c r="Z41" s="7">
        <v>4</v>
      </c>
      <c r="AA41" s="7">
        <v>3</v>
      </c>
      <c r="AB41" s="7">
        <v>1</v>
      </c>
      <c r="AC41" s="7">
        <v>6</v>
      </c>
      <c r="AD41" s="7" t="s">
        <v>153</v>
      </c>
    </row>
    <row r="42" spans="1:30" ht="12.5">
      <c r="A42" s="3"/>
      <c r="B42" s="2" t="s">
        <v>839</v>
      </c>
      <c r="C42" s="7">
        <v>11</v>
      </c>
      <c r="D42" s="7">
        <v>7</v>
      </c>
      <c r="E42" s="15">
        <v>6</v>
      </c>
      <c r="F42" s="7">
        <v>7</v>
      </c>
      <c r="G42" s="7">
        <v>5</v>
      </c>
      <c r="H42" s="7">
        <v>4</v>
      </c>
      <c r="I42" s="7">
        <v>5</v>
      </c>
      <c r="J42" s="7">
        <v>6</v>
      </c>
      <c r="K42" s="7">
        <v>3</v>
      </c>
      <c r="L42" s="7">
        <v>6</v>
      </c>
      <c r="M42" s="7">
        <v>5</v>
      </c>
      <c r="N42" s="7">
        <v>5</v>
      </c>
      <c r="O42" s="7">
        <v>4</v>
      </c>
      <c r="P42" s="7">
        <v>9</v>
      </c>
      <c r="Q42" s="7">
        <v>5</v>
      </c>
      <c r="R42" s="7">
        <v>7</v>
      </c>
      <c r="S42" s="7" t="s">
        <v>153</v>
      </c>
      <c r="T42" s="7">
        <v>4</v>
      </c>
      <c r="U42" s="7">
        <v>6</v>
      </c>
      <c r="V42" s="7">
        <v>6</v>
      </c>
      <c r="W42" s="7">
        <v>6</v>
      </c>
      <c r="X42" s="7" t="s">
        <v>153</v>
      </c>
      <c r="Y42" s="7">
        <v>6</v>
      </c>
      <c r="Z42" s="7">
        <v>1</v>
      </c>
      <c r="AA42" s="7">
        <v>3</v>
      </c>
      <c r="AB42" s="7">
        <v>4</v>
      </c>
      <c r="AC42" s="7">
        <v>5</v>
      </c>
      <c r="AD42" s="7">
        <v>3</v>
      </c>
    </row>
    <row r="43" spans="1:30" ht="12.5">
      <c r="A43" s="3"/>
      <c r="B43" s="2" t="s">
        <v>840</v>
      </c>
      <c r="C43" s="7">
        <v>12</v>
      </c>
      <c r="D43" s="7">
        <v>6</v>
      </c>
      <c r="E43" s="15">
        <v>5</v>
      </c>
      <c r="F43" s="7">
        <v>6</v>
      </c>
      <c r="G43" s="7">
        <v>3</v>
      </c>
      <c r="H43" s="7">
        <v>4</v>
      </c>
      <c r="I43" s="7">
        <v>6</v>
      </c>
      <c r="J43" s="7">
        <v>7</v>
      </c>
      <c r="K43" s="7">
        <v>6</v>
      </c>
      <c r="L43" s="7">
        <v>3</v>
      </c>
      <c r="M43" s="7">
        <v>5</v>
      </c>
      <c r="N43" s="7">
        <v>4</v>
      </c>
      <c r="O43" s="7">
        <v>2</v>
      </c>
      <c r="P43" s="7">
        <v>6</v>
      </c>
      <c r="Q43" s="7">
        <v>4</v>
      </c>
      <c r="R43" s="7">
        <v>7</v>
      </c>
      <c r="S43" s="7">
        <v>2</v>
      </c>
      <c r="T43" s="7">
        <v>5</v>
      </c>
      <c r="U43" s="7">
        <v>6</v>
      </c>
      <c r="V43" s="7">
        <v>5</v>
      </c>
      <c r="W43" s="7" t="s">
        <v>153</v>
      </c>
      <c r="X43" s="7">
        <v>4</v>
      </c>
      <c r="Y43" s="7">
        <v>5</v>
      </c>
      <c r="Z43" s="7">
        <v>3</v>
      </c>
      <c r="AA43" s="7">
        <v>3</v>
      </c>
      <c r="AB43" s="7" t="s">
        <v>153</v>
      </c>
      <c r="AC43" s="7">
        <v>4</v>
      </c>
      <c r="AD43" s="7">
        <v>4</v>
      </c>
    </row>
    <row r="44" spans="1:30" ht="12.5">
      <c r="A44" s="3"/>
      <c r="B44" s="3" t="s">
        <v>841</v>
      </c>
      <c r="C44" s="7">
        <v>5</v>
      </c>
      <c r="D44" s="7">
        <v>4</v>
      </c>
      <c r="E44" s="15">
        <v>3</v>
      </c>
      <c r="F44" s="7">
        <v>1</v>
      </c>
      <c r="G44" s="7">
        <v>5</v>
      </c>
      <c r="H44" s="7">
        <v>2</v>
      </c>
      <c r="I44" s="7">
        <v>2</v>
      </c>
      <c r="J44" s="7" t="s">
        <v>153</v>
      </c>
      <c r="K44" s="91" t="s">
        <v>153</v>
      </c>
      <c r="L44" s="7">
        <v>3</v>
      </c>
      <c r="M44" s="7">
        <v>1</v>
      </c>
      <c r="N44" s="7" t="s">
        <v>153</v>
      </c>
      <c r="O44" s="7" t="s">
        <v>153</v>
      </c>
      <c r="P44" s="7">
        <v>1</v>
      </c>
      <c r="Q44" s="7" t="s">
        <v>153</v>
      </c>
      <c r="R44" s="7">
        <v>3</v>
      </c>
      <c r="S44" s="7" t="s">
        <v>153</v>
      </c>
      <c r="T44" s="7">
        <v>3</v>
      </c>
      <c r="U44" s="7" t="s">
        <v>153</v>
      </c>
      <c r="V44" s="7">
        <v>1</v>
      </c>
      <c r="W44" s="7">
        <v>4</v>
      </c>
      <c r="X44" s="7" t="s">
        <v>153</v>
      </c>
      <c r="Y44" s="7">
        <v>4</v>
      </c>
      <c r="Z44" s="7">
        <v>2</v>
      </c>
      <c r="AA44" s="7">
        <v>5</v>
      </c>
      <c r="AB44" s="7">
        <v>1</v>
      </c>
      <c r="AC44" s="7">
        <v>1</v>
      </c>
      <c r="AD44" s="7" t="s">
        <v>153</v>
      </c>
    </row>
    <row r="45" spans="1:30" ht="12.5">
      <c r="A45" s="3"/>
      <c r="B45" s="2" t="s">
        <v>842</v>
      </c>
      <c r="C45" s="7">
        <v>12</v>
      </c>
      <c r="D45" s="7">
        <v>6</v>
      </c>
      <c r="E45" s="15">
        <v>4</v>
      </c>
      <c r="F45" s="7">
        <v>6</v>
      </c>
      <c r="G45" s="7">
        <v>2</v>
      </c>
      <c r="H45" s="7">
        <v>5</v>
      </c>
      <c r="I45" s="7">
        <v>4</v>
      </c>
      <c r="J45" s="7">
        <v>4</v>
      </c>
      <c r="K45" s="7">
        <v>7</v>
      </c>
      <c r="L45" s="7">
        <v>6</v>
      </c>
      <c r="M45" s="7">
        <v>10</v>
      </c>
      <c r="N45" s="7" t="s">
        <v>153</v>
      </c>
      <c r="O45" s="7">
        <v>6</v>
      </c>
      <c r="P45" s="7">
        <v>5</v>
      </c>
      <c r="Q45" s="7">
        <v>4</v>
      </c>
      <c r="R45" s="7">
        <v>5</v>
      </c>
      <c r="S45" s="7">
        <v>1</v>
      </c>
      <c r="T45" s="7">
        <v>5</v>
      </c>
      <c r="U45" s="7">
        <v>4</v>
      </c>
      <c r="V45" s="7">
        <v>5</v>
      </c>
      <c r="W45" s="7">
        <v>3</v>
      </c>
      <c r="X45" s="7">
        <v>7</v>
      </c>
      <c r="Y45" s="7">
        <v>5</v>
      </c>
      <c r="Z45" s="7">
        <v>2</v>
      </c>
      <c r="AA45" s="7">
        <v>3</v>
      </c>
      <c r="AB45" s="7">
        <v>4</v>
      </c>
      <c r="AC45" s="7">
        <v>4</v>
      </c>
      <c r="AD45" s="7">
        <v>4</v>
      </c>
    </row>
    <row r="46" spans="1:30" ht="12.5">
      <c r="A46" s="3"/>
      <c r="B46" s="3" t="s">
        <v>843</v>
      </c>
      <c r="C46" s="7">
        <v>3</v>
      </c>
      <c r="D46" s="7">
        <v>6</v>
      </c>
      <c r="E46" s="15">
        <v>3</v>
      </c>
      <c r="F46" s="7">
        <v>1</v>
      </c>
      <c r="G46" s="7">
        <v>5</v>
      </c>
      <c r="H46" s="7">
        <v>5</v>
      </c>
      <c r="I46" s="7">
        <v>4</v>
      </c>
      <c r="J46" s="7">
        <v>4</v>
      </c>
      <c r="K46" s="7">
        <v>5</v>
      </c>
      <c r="L46" s="7">
        <v>2</v>
      </c>
      <c r="M46" s="7">
        <v>4</v>
      </c>
      <c r="N46" s="7">
        <v>5</v>
      </c>
      <c r="O46" s="7" t="s">
        <v>153</v>
      </c>
      <c r="P46" s="7">
        <v>2</v>
      </c>
      <c r="Q46" s="7">
        <v>4</v>
      </c>
      <c r="R46" s="7">
        <v>3</v>
      </c>
      <c r="S46" s="7" t="s">
        <v>153</v>
      </c>
      <c r="T46" s="7" t="s">
        <v>153</v>
      </c>
      <c r="U46" s="7">
        <v>1</v>
      </c>
      <c r="V46" s="7">
        <v>5</v>
      </c>
      <c r="W46" s="7">
        <v>4</v>
      </c>
      <c r="X46" s="7" t="s">
        <v>153</v>
      </c>
      <c r="Y46" s="7">
        <v>4</v>
      </c>
      <c r="Z46" s="7" t="s">
        <v>153</v>
      </c>
      <c r="AA46" s="7">
        <v>3</v>
      </c>
      <c r="AB46" s="7">
        <v>4</v>
      </c>
      <c r="AC46" s="7" t="s">
        <v>153</v>
      </c>
      <c r="AD46" s="7">
        <v>4</v>
      </c>
    </row>
    <row r="47" spans="1:30" ht="12.5">
      <c r="A47" s="3"/>
      <c r="B47" s="2" t="s">
        <v>844</v>
      </c>
      <c r="C47" s="7">
        <v>4</v>
      </c>
      <c r="D47" s="7" t="s">
        <v>153</v>
      </c>
      <c r="E47" s="15">
        <v>1</v>
      </c>
      <c r="F47" s="7">
        <v>2</v>
      </c>
      <c r="G47" s="7">
        <v>3</v>
      </c>
      <c r="H47" s="7">
        <v>5</v>
      </c>
      <c r="I47" s="7">
        <v>6</v>
      </c>
      <c r="J47" s="7">
        <v>4</v>
      </c>
      <c r="K47" s="91" t="s">
        <v>153</v>
      </c>
      <c r="L47" s="7">
        <v>3</v>
      </c>
      <c r="M47" s="7">
        <v>1</v>
      </c>
      <c r="N47" s="7" t="s">
        <v>153</v>
      </c>
      <c r="O47" s="7">
        <v>6</v>
      </c>
      <c r="P47" s="7">
        <v>6</v>
      </c>
      <c r="Q47" s="7">
        <v>3</v>
      </c>
      <c r="R47" s="7">
        <v>3</v>
      </c>
      <c r="S47" s="7">
        <v>2</v>
      </c>
      <c r="T47" s="7">
        <v>8</v>
      </c>
      <c r="U47" s="7">
        <v>3</v>
      </c>
      <c r="V47" s="7" t="s">
        <v>153</v>
      </c>
      <c r="W47" s="7">
        <v>3</v>
      </c>
      <c r="X47" s="7">
        <v>5</v>
      </c>
      <c r="Y47" s="7">
        <v>2</v>
      </c>
      <c r="Z47" s="7">
        <v>6</v>
      </c>
      <c r="AA47" s="7">
        <v>3</v>
      </c>
      <c r="AB47" s="7">
        <v>3</v>
      </c>
      <c r="AC47" s="7">
        <v>3</v>
      </c>
      <c r="AD47" s="7">
        <v>3</v>
      </c>
    </row>
    <row r="48" spans="1:30" ht="12.5">
      <c r="A48" s="3"/>
      <c r="B48" s="3" t="s">
        <v>846</v>
      </c>
      <c r="C48" s="7">
        <v>9</v>
      </c>
      <c r="D48" s="7">
        <v>2</v>
      </c>
      <c r="E48" s="15">
        <v>7</v>
      </c>
      <c r="F48" s="7">
        <v>1</v>
      </c>
      <c r="G48" s="7">
        <v>1</v>
      </c>
      <c r="H48" s="7">
        <v>6</v>
      </c>
      <c r="I48" s="7">
        <v>4</v>
      </c>
      <c r="J48" s="7">
        <v>4</v>
      </c>
      <c r="K48" s="91" t="s">
        <v>153</v>
      </c>
      <c r="L48" s="7">
        <v>2</v>
      </c>
      <c r="M48" s="7">
        <v>3</v>
      </c>
      <c r="N48" s="7" t="s">
        <v>153</v>
      </c>
      <c r="O48" s="7">
        <v>9</v>
      </c>
      <c r="P48" s="7">
        <v>4</v>
      </c>
      <c r="Q48" s="7">
        <v>5</v>
      </c>
      <c r="R48" s="7">
        <v>2</v>
      </c>
      <c r="S48" s="7">
        <v>2</v>
      </c>
      <c r="T48" s="7">
        <v>3</v>
      </c>
      <c r="U48" s="7">
        <v>5</v>
      </c>
      <c r="V48" s="7">
        <v>5</v>
      </c>
      <c r="W48" s="7">
        <v>4</v>
      </c>
      <c r="X48" s="7">
        <v>10</v>
      </c>
      <c r="Y48" s="7">
        <v>5</v>
      </c>
      <c r="Z48" s="7">
        <v>3</v>
      </c>
      <c r="AA48" s="7">
        <v>2</v>
      </c>
      <c r="AB48" s="7">
        <v>3</v>
      </c>
      <c r="AC48" s="7">
        <v>4</v>
      </c>
      <c r="AD48" s="7">
        <v>4</v>
      </c>
    </row>
    <row r="49" spans="1:30" ht="12.5">
      <c r="A49" s="3"/>
      <c r="B49" s="2" t="s">
        <v>847</v>
      </c>
      <c r="C49" s="7" t="s">
        <v>153</v>
      </c>
      <c r="D49" s="7" t="s">
        <v>153</v>
      </c>
      <c r="E49" s="15" t="s">
        <v>153</v>
      </c>
      <c r="F49" s="7" t="s">
        <v>153</v>
      </c>
      <c r="G49" s="7">
        <v>1</v>
      </c>
      <c r="H49" s="7" t="s">
        <v>153</v>
      </c>
      <c r="I49" s="7" t="s">
        <v>153</v>
      </c>
      <c r="J49" s="7" t="s">
        <v>153</v>
      </c>
      <c r="K49" s="7">
        <v>1</v>
      </c>
      <c r="L49" s="7">
        <v>3</v>
      </c>
      <c r="M49" s="7">
        <v>2</v>
      </c>
      <c r="N49" s="7" t="s">
        <v>153</v>
      </c>
      <c r="O49" s="7" t="s">
        <v>153</v>
      </c>
      <c r="P49" s="7" t="s">
        <v>153</v>
      </c>
      <c r="Q49" s="7">
        <v>2</v>
      </c>
      <c r="R49" s="7" t="s">
        <v>153</v>
      </c>
      <c r="S49" s="7" t="s">
        <v>153</v>
      </c>
      <c r="T49" s="7" t="s">
        <v>153</v>
      </c>
      <c r="U49" s="7">
        <v>1</v>
      </c>
      <c r="V49" s="7" t="s">
        <v>153</v>
      </c>
      <c r="W49" s="7" t="s">
        <v>153</v>
      </c>
      <c r="X49" s="7" t="s">
        <v>153</v>
      </c>
      <c r="Y49" s="7" t="s">
        <v>153</v>
      </c>
      <c r="Z49" s="7" t="s">
        <v>153</v>
      </c>
      <c r="AA49" s="7" t="s">
        <v>153</v>
      </c>
      <c r="AB49" s="7" t="s">
        <v>153</v>
      </c>
      <c r="AC49" s="7" t="s">
        <v>153</v>
      </c>
      <c r="AD49" s="7" t="s">
        <v>153</v>
      </c>
    </row>
    <row r="50" spans="1:30" ht="12.5">
      <c r="A50" s="3"/>
      <c r="B50" s="2" t="s">
        <v>848</v>
      </c>
      <c r="C50" s="7" t="s">
        <v>153</v>
      </c>
      <c r="D50" s="7" t="s">
        <v>153</v>
      </c>
      <c r="E50" s="15" t="s">
        <v>153</v>
      </c>
      <c r="F50" s="7" t="s">
        <v>153</v>
      </c>
      <c r="G50" s="7" t="s">
        <v>153</v>
      </c>
      <c r="H50" s="7" t="s">
        <v>153</v>
      </c>
      <c r="I50" s="7" t="s">
        <v>153</v>
      </c>
      <c r="J50" s="7" t="s">
        <v>153</v>
      </c>
      <c r="K50" s="91" t="s">
        <v>153</v>
      </c>
      <c r="L50" s="7" t="s">
        <v>153</v>
      </c>
      <c r="M50" s="7" t="s">
        <v>153</v>
      </c>
      <c r="N50" s="7" t="s">
        <v>153</v>
      </c>
      <c r="O50" s="7" t="s">
        <v>153</v>
      </c>
      <c r="P50" s="7" t="s">
        <v>153</v>
      </c>
      <c r="Q50" s="7">
        <v>1</v>
      </c>
      <c r="R50" s="7" t="s">
        <v>153</v>
      </c>
      <c r="S50" s="7" t="s">
        <v>153</v>
      </c>
      <c r="T50" s="7" t="s">
        <v>153</v>
      </c>
      <c r="U50" s="7" t="s">
        <v>153</v>
      </c>
      <c r="V50" s="7" t="s">
        <v>153</v>
      </c>
      <c r="W50" s="7" t="s">
        <v>153</v>
      </c>
      <c r="X50" s="7" t="s">
        <v>153</v>
      </c>
      <c r="Y50" s="7" t="s">
        <v>153</v>
      </c>
      <c r="Z50" s="7" t="s">
        <v>153</v>
      </c>
      <c r="AA50" s="7">
        <v>1</v>
      </c>
      <c r="AB50" s="7" t="s">
        <v>153</v>
      </c>
      <c r="AC50" s="7" t="s">
        <v>153</v>
      </c>
      <c r="AD50" s="7" t="s">
        <v>153</v>
      </c>
    </row>
    <row r="51" spans="1:30" ht="14">
      <c r="A51" s="129" t="s">
        <v>849</v>
      </c>
      <c r="B51" s="123"/>
      <c r="C51" s="80">
        <f>26/32</f>
        <v>0.8125</v>
      </c>
      <c r="D51" s="32"/>
      <c r="E51" s="33"/>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row>
    <row r="52" spans="1:30" ht="12.5">
      <c r="A52" s="22"/>
      <c r="B52" s="81" t="s">
        <v>85</v>
      </c>
      <c r="C52" s="82">
        <v>32429026041552</v>
      </c>
      <c r="D52" s="38">
        <v>6857932292456</v>
      </c>
      <c r="E52" s="35">
        <v>6563220209000</v>
      </c>
      <c r="F52" s="83">
        <v>4857454584577</v>
      </c>
      <c r="G52" s="82">
        <v>5160869630637</v>
      </c>
      <c r="H52" s="35">
        <v>3747121954829</v>
      </c>
      <c r="I52" s="83">
        <v>3499958658000</v>
      </c>
      <c r="J52" s="83">
        <v>5310154555930</v>
      </c>
      <c r="K52" s="83">
        <v>3139281949460</v>
      </c>
      <c r="L52" s="93">
        <v>4290865679855</v>
      </c>
      <c r="M52" s="83">
        <v>3228612172398</v>
      </c>
      <c r="N52" s="83">
        <v>2881671360732</v>
      </c>
      <c r="O52" s="83">
        <v>2370832722163</v>
      </c>
      <c r="P52" s="82">
        <v>2956844331873.8999</v>
      </c>
      <c r="Q52" s="83">
        <v>2494831829532</v>
      </c>
      <c r="R52" s="94">
        <v>2993810422404</v>
      </c>
      <c r="S52" s="83">
        <v>2266499128000</v>
      </c>
      <c r="T52" s="83">
        <v>2515356977263</v>
      </c>
      <c r="U52" s="83">
        <v>2405458790523</v>
      </c>
      <c r="V52" s="83">
        <v>2391239963826</v>
      </c>
      <c r="W52" s="82">
        <v>2435888790039</v>
      </c>
      <c r="X52" s="83">
        <v>1578321899723</v>
      </c>
      <c r="Y52" s="83">
        <v>1530151980511</v>
      </c>
      <c r="Z52" s="83">
        <v>1333301278503</v>
      </c>
      <c r="AA52" s="82">
        <v>1359594779300</v>
      </c>
      <c r="AB52" s="83">
        <v>1147863150185</v>
      </c>
      <c r="AC52" s="83">
        <v>2678752406632</v>
      </c>
      <c r="AD52" s="83">
        <v>711162903806</v>
      </c>
    </row>
    <row r="53" spans="1:30" ht="12.5">
      <c r="A53" s="22"/>
      <c r="B53" s="81" t="s">
        <v>854</v>
      </c>
      <c r="C53" s="82">
        <v>6220288489389</v>
      </c>
      <c r="D53" s="38">
        <v>4234599179192</v>
      </c>
      <c r="E53" s="35">
        <v>3500070624000</v>
      </c>
      <c r="F53" s="83">
        <v>1861019138515</v>
      </c>
      <c r="G53" s="87" t="s">
        <v>949</v>
      </c>
      <c r="H53" s="35">
        <v>1452179771279</v>
      </c>
      <c r="I53" s="83">
        <v>1395887242033</v>
      </c>
      <c r="J53" s="83">
        <v>3325792899620</v>
      </c>
      <c r="K53" s="83">
        <v>1094983328401</v>
      </c>
      <c r="L53" s="93">
        <v>2291846271907</v>
      </c>
      <c r="M53" s="83">
        <v>1179224305787</v>
      </c>
      <c r="N53" s="83">
        <v>1110102276400</v>
      </c>
      <c r="O53" s="83">
        <v>610557977005</v>
      </c>
      <c r="P53" s="95" t="s">
        <v>950</v>
      </c>
      <c r="Q53" s="83">
        <v>923343908032</v>
      </c>
      <c r="R53" s="94">
        <v>1127910760490</v>
      </c>
      <c r="S53" s="83">
        <v>619746957500</v>
      </c>
      <c r="T53" s="83">
        <v>822522967561</v>
      </c>
      <c r="U53" s="83">
        <v>851495628234</v>
      </c>
      <c r="V53" s="83">
        <v>1275504263922</v>
      </c>
      <c r="W53" s="82">
        <v>1112137980903</v>
      </c>
      <c r="X53" s="83">
        <v>665028929358</v>
      </c>
      <c r="Y53" s="83">
        <v>910961634916</v>
      </c>
      <c r="Z53" s="83">
        <v>627723184440</v>
      </c>
      <c r="AA53" s="82">
        <v>711850304441</v>
      </c>
      <c r="AB53" s="83">
        <v>640905239075</v>
      </c>
      <c r="AC53" s="83">
        <v>1050240794739</v>
      </c>
      <c r="AD53" s="83">
        <v>310912387377</v>
      </c>
    </row>
    <row r="54" spans="1:30" ht="12.5">
      <c r="A54" s="22"/>
      <c r="B54" s="81" t="s">
        <v>855</v>
      </c>
      <c r="C54" s="82">
        <v>26208737552163</v>
      </c>
      <c r="D54" s="38">
        <v>2623333113264</v>
      </c>
      <c r="E54" s="35">
        <v>3063149585000</v>
      </c>
      <c r="F54" s="83">
        <v>2996435446062</v>
      </c>
      <c r="G54" s="87" t="s">
        <v>951</v>
      </c>
      <c r="H54" s="35">
        <v>2294942183550</v>
      </c>
      <c r="I54" s="83">
        <v>2104071415967</v>
      </c>
      <c r="J54" s="83">
        <v>1984361656310</v>
      </c>
      <c r="K54" s="83">
        <v>2044298621059</v>
      </c>
      <c r="L54" s="93">
        <v>1999019407948</v>
      </c>
      <c r="M54" s="83">
        <v>2049387866611</v>
      </c>
      <c r="N54" s="83">
        <v>1771569084332</v>
      </c>
      <c r="O54" s="83">
        <v>1760274745158</v>
      </c>
      <c r="P54" s="95" t="s">
        <v>952</v>
      </c>
      <c r="Q54" s="83">
        <v>1571487921500</v>
      </c>
      <c r="R54" s="94">
        <v>1865899661914</v>
      </c>
      <c r="S54" s="83">
        <v>1646752170500</v>
      </c>
      <c r="T54" s="83">
        <v>1692834009702</v>
      </c>
      <c r="U54" s="83">
        <v>1553963162290</v>
      </c>
      <c r="V54" s="83">
        <v>1115735699904</v>
      </c>
      <c r="W54" s="82">
        <v>1323750809136</v>
      </c>
      <c r="X54" s="83">
        <v>913292970365</v>
      </c>
      <c r="Y54" s="96" t="s">
        <v>955</v>
      </c>
      <c r="Z54" s="83">
        <v>705578094063</v>
      </c>
      <c r="AA54" s="82">
        <v>647744474859</v>
      </c>
      <c r="AB54" s="83">
        <v>506957911110</v>
      </c>
      <c r="AC54" s="83">
        <v>1628511611893</v>
      </c>
      <c r="AD54" s="83">
        <v>400250516429</v>
      </c>
    </row>
    <row r="55" spans="1:30" ht="12.5">
      <c r="A55" s="22"/>
      <c r="B55" s="81" t="s">
        <v>74</v>
      </c>
      <c r="C55" s="82">
        <v>16524120917766</v>
      </c>
      <c r="D55" s="38">
        <v>3065143012234</v>
      </c>
      <c r="E55" s="97">
        <v>2207859554000</v>
      </c>
      <c r="F55" s="84">
        <v>762256352461</v>
      </c>
      <c r="G55" s="82">
        <v>1913664785006</v>
      </c>
      <c r="H55" s="35">
        <v>440583624743</v>
      </c>
      <c r="I55" s="83">
        <v>535356500000</v>
      </c>
      <c r="J55" s="83">
        <v>1827107722405</v>
      </c>
      <c r="K55" s="83">
        <v>481775052046</v>
      </c>
      <c r="L55" s="93">
        <v>1264521938077</v>
      </c>
      <c r="M55" s="83">
        <v>478173308485</v>
      </c>
      <c r="N55" s="83">
        <v>382972363732</v>
      </c>
      <c r="O55" s="83">
        <v>210967652888</v>
      </c>
      <c r="P55" s="95" t="s">
        <v>953</v>
      </c>
      <c r="Q55" s="83">
        <v>342874181789</v>
      </c>
      <c r="R55" s="94">
        <v>334860139238</v>
      </c>
      <c r="S55" s="83">
        <v>200692823000</v>
      </c>
      <c r="T55" s="83">
        <v>271358812047</v>
      </c>
      <c r="U55" s="83">
        <v>361161779848</v>
      </c>
      <c r="V55" s="83">
        <v>728666344804</v>
      </c>
      <c r="W55" s="82">
        <v>809952041732</v>
      </c>
      <c r="X55" s="83">
        <v>273915816062</v>
      </c>
      <c r="Y55" s="83">
        <v>270337189779</v>
      </c>
      <c r="Z55" s="83">
        <v>93715119346</v>
      </c>
      <c r="AA55" s="82">
        <v>390325627300</v>
      </c>
      <c r="AB55" s="83">
        <v>323873251431</v>
      </c>
      <c r="AC55" s="83">
        <v>431911058648</v>
      </c>
      <c r="AD55" s="83">
        <v>131300513353</v>
      </c>
    </row>
    <row r="56" spans="1:30" ht="12.5">
      <c r="A56" s="22"/>
      <c r="B56" s="81" t="s">
        <v>856</v>
      </c>
      <c r="C56" s="82">
        <v>2992041500612</v>
      </c>
      <c r="D56" s="38">
        <v>1823867625000</v>
      </c>
      <c r="E56" s="35">
        <v>1918858260000</v>
      </c>
      <c r="F56" s="83">
        <v>2096677101000</v>
      </c>
      <c r="G56" s="87" t="s">
        <v>954</v>
      </c>
      <c r="H56" s="35">
        <v>1808709871000</v>
      </c>
      <c r="I56" s="83">
        <v>1711335588000</v>
      </c>
      <c r="J56" s="83">
        <v>1323057769772</v>
      </c>
      <c r="K56" s="83">
        <v>1521877112000</v>
      </c>
      <c r="L56" s="93">
        <v>1250725634000</v>
      </c>
      <c r="M56" s="83">
        <v>1569946984000</v>
      </c>
      <c r="N56" s="83">
        <v>1393868530000</v>
      </c>
      <c r="O56" s="83">
        <v>1600871185752</v>
      </c>
      <c r="P56" s="82">
        <v>944270991214</v>
      </c>
      <c r="Q56" s="83">
        <v>1103289517000</v>
      </c>
      <c r="R56" s="94">
        <v>1423818887000</v>
      </c>
      <c r="S56" s="83">
        <v>1203476252000</v>
      </c>
      <c r="T56" s="83">
        <v>1218601913000</v>
      </c>
      <c r="U56" s="83">
        <v>1138929785000</v>
      </c>
      <c r="V56" s="83">
        <v>849875739942</v>
      </c>
      <c r="W56" s="82">
        <v>857761204000</v>
      </c>
      <c r="X56" s="83">
        <v>794021856000</v>
      </c>
      <c r="Y56" s="83">
        <v>586582418000</v>
      </c>
      <c r="Z56" s="83">
        <v>546731125000</v>
      </c>
      <c r="AA56" s="82">
        <v>588109947000</v>
      </c>
      <c r="AB56" s="83">
        <v>504731937000</v>
      </c>
      <c r="AC56" s="83">
        <v>1225932872000</v>
      </c>
      <c r="AD56" s="83">
        <v>371446687000</v>
      </c>
    </row>
    <row r="57" spans="1:30" ht="12.5">
      <c r="A57" s="22"/>
      <c r="B57" s="81" t="s">
        <v>857</v>
      </c>
      <c r="C57" s="82">
        <v>9271387610000</v>
      </c>
      <c r="D57" s="38">
        <v>423866199000</v>
      </c>
      <c r="E57" s="35">
        <v>686504262000</v>
      </c>
      <c r="F57" s="83">
        <v>748468134000</v>
      </c>
      <c r="G57" s="87" t="s">
        <v>956</v>
      </c>
      <c r="H57" s="35">
        <v>684896664000</v>
      </c>
      <c r="I57" s="83">
        <v>541678934000</v>
      </c>
      <c r="J57" s="83">
        <v>301990993000</v>
      </c>
      <c r="K57" s="83">
        <v>362583869000</v>
      </c>
      <c r="L57" s="93">
        <v>474938985000</v>
      </c>
      <c r="M57" s="83">
        <v>576611241000</v>
      </c>
      <c r="N57" s="83">
        <v>468341328000</v>
      </c>
      <c r="O57" s="83">
        <v>59417414000</v>
      </c>
      <c r="P57" s="95" t="s">
        <v>957</v>
      </c>
      <c r="Q57" s="83">
        <v>410580216000</v>
      </c>
      <c r="R57" s="94">
        <v>416554463000</v>
      </c>
      <c r="S57" s="83">
        <v>448396664000</v>
      </c>
      <c r="T57" s="83">
        <v>443940422000</v>
      </c>
      <c r="U57" s="83">
        <v>455462060000</v>
      </c>
      <c r="V57" s="83">
        <v>204402576000</v>
      </c>
      <c r="W57" s="82">
        <v>130551693000</v>
      </c>
      <c r="X57" s="83">
        <v>271433379000</v>
      </c>
      <c r="Y57" s="83">
        <v>177148454000</v>
      </c>
      <c r="Z57" s="83">
        <v>191171218000</v>
      </c>
      <c r="AA57" s="82">
        <v>178461010000</v>
      </c>
      <c r="AB57" s="83">
        <v>156126504000</v>
      </c>
      <c r="AC57" s="83">
        <v>415536620000</v>
      </c>
      <c r="AD57" s="83">
        <v>98827432000</v>
      </c>
    </row>
    <row r="58" spans="1:30" ht="12.5">
      <c r="A58" s="22"/>
      <c r="B58" s="81" t="s">
        <v>858</v>
      </c>
      <c r="C58" s="82" t="s">
        <v>153</v>
      </c>
      <c r="D58" s="38">
        <v>1000000000</v>
      </c>
      <c r="E58" s="35" t="s">
        <v>153</v>
      </c>
      <c r="F58" s="90" t="s">
        <v>153</v>
      </c>
      <c r="G58" s="87" t="s">
        <v>958</v>
      </c>
      <c r="H58" s="98" t="s">
        <v>153</v>
      </c>
      <c r="I58" s="90" t="s">
        <v>153</v>
      </c>
      <c r="J58" s="83">
        <v>159922708000</v>
      </c>
      <c r="K58" s="98" t="s">
        <v>153</v>
      </c>
      <c r="L58" s="98" t="s">
        <v>153</v>
      </c>
      <c r="M58" s="90" t="s">
        <v>153</v>
      </c>
      <c r="N58" s="83" t="s">
        <v>153</v>
      </c>
      <c r="O58" s="83" t="s">
        <v>153</v>
      </c>
      <c r="P58" s="87" t="s">
        <v>153</v>
      </c>
      <c r="Q58" s="83">
        <v>4753471725</v>
      </c>
      <c r="R58" s="87" t="s">
        <v>153</v>
      </c>
      <c r="S58" s="90" t="s">
        <v>153</v>
      </c>
      <c r="T58" s="83">
        <v>89840632000</v>
      </c>
      <c r="U58" s="90" t="s">
        <v>153</v>
      </c>
      <c r="V58" s="84" t="s">
        <v>153</v>
      </c>
      <c r="W58" s="87" t="s">
        <v>153</v>
      </c>
      <c r="X58" s="83" t="s">
        <v>153</v>
      </c>
      <c r="Y58" s="90" t="s">
        <v>153</v>
      </c>
      <c r="Z58" s="83">
        <v>218335964000</v>
      </c>
      <c r="AA58" s="87" t="s">
        <v>153</v>
      </c>
      <c r="AB58" s="83" t="s">
        <v>153</v>
      </c>
      <c r="AC58" s="83">
        <v>34806400000</v>
      </c>
      <c r="AD58" s="83" t="s">
        <v>153</v>
      </c>
    </row>
    <row r="59" spans="1:30" ht="12.5">
      <c r="A59" s="22"/>
      <c r="B59" s="81" t="s">
        <v>859</v>
      </c>
      <c r="C59" s="82">
        <v>15238472081401</v>
      </c>
      <c r="D59" s="38">
        <v>2400097139060</v>
      </c>
      <c r="E59" s="35">
        <v>1423024369000</v>
      </c>
      <c r="F59" s="83">
        <v>329775000000</v>
      </c>
      <c r="G59" s="82">
        <v>1443074000000</v>
      </c>
      <c r="H59" s="35">
        <v>110476840367</v>
      </c>
      <c r="I59" s="83">
        <v>201746000000</v>
      </c>
      <c r="J59" s="83">
        <v>1379239176600</v>
      </c>
      <c r="K59" s="83">
        <v>155000000000</v>
      </c>
      <c r="L59" s="93">
        <v>834510900000</v>
      </c>
      <c r="M59" s="83">
        <v>151088063902</v>
      </c>
      <c r="N59" s="82">
        <v>86304696732</v>
      </c>
      <c r="O59" s="83">
        <v>47071288237</v>
      </c>
      <c r="P59" s="95" t="s">
        <v>959</v>
      </c>
      <c r="Q59" s="83">
        <v>247460000000</v>
      </c>
      <c r="R59" s="94">
        <v>116936650000</v>
      </c>
      <c r="S59" s="83">
        <v>48582678000</v>
      </c>
      <c r="T59" s="83">
        <v>70600000000</v>
      </c>
      <c r="U59" s="83">
        <v>124006704058</v>
      </c>
      <c r="V59" s="83">
        <v>487700000000</v>
      </c>
      <c r="W59" s="82">
        <v>645367076240</v>
      </c>
      <c r="X59" s="83">
        <v>96163000000</v>
      </c>
      <c r="Y59" s="83">
        <v>111367796978</v>
      </c>
      <c r="Z59" s="83">
        <v>42709987011</v>
      </c>
      <c r="AA59" s="82">
        <v>127270000000</v>
      </c>
      <c r="AB59" s="83">
        <v>34440521840</v>
      </c>
      <c r="AC59" s="83">
        <v>113245477073</v>
      </c>
      <c r="AD59" s="83">
        <v>8532513353</v>
      </c>
    </row>
    <row r="60" spans="1:30" ht="12.5">
      <c r="A60" s="22"/>
      <c r="B60" s="81" t="s">
        <v>860</v>
      </c>
      <c r="C60" s="85">
        <f t="shared" ref="C60:W60" si="0">C55/C52</f>
        <v>0.50954724624147807</v>
      </c>
      <c r="D60" s="86">
        <f t="shared" si="0"/>
        <v>0.44694856722423171</v>
      </c>
      <c r="E60" s="85">
        <f t="shared" si="0"/>
        <v>0.33639882309181257</v>
      </c>
      <c r="F60" s="85">
        <f t="shared" si="0"/>
        <v>0.15692506006772666</v>
      </c>
      <c r="G60" s="85">
        <f t="shared" si="0"/>
        <v>0.3708027758821334</v>
      </c>
      <c r="H60" s="85">
        <f t="shared" si="0"/>
        <v>0.11757920613584781</v>
      </c>
      <c r="I60" s="85">
        <f t="shared" si="0"/>
        <v>0.1529608067730496</v>
      </c>
      <c r="J60" s="85">
        <f t="shared" si="0"/>
        <v>0.34407806838025401</v>
      </c>
      <c r="K60" s="85">
        <f t="shared" si="0"/>
        <v>0.15346663976100394</v>
      </c>
      <c r="L60" s="85">
        <f t="shared" si="0"/>
        <v>0.29470089078149181</v>
      </c>
      <c r="M60" s="85">
        <f t="shared" si="0"/>
        <v>0.14810490791461164</v>
      </c>
      <c r="N60" s="85">
        <f t="shared" si="0"/>
        <v>0.13289938920540809</v>
      </c>
      <c r="O60" s="85">
        <f t="shared" si="0"/>
        <v>8.8984621696770849E-2</v>
      </c>
      <c r="P60" s="85">
        <f t="shared" si="0"/>
        <v>0.31088191166203138</v>
      </c>
      <c r="Q60" s="85">
        <f t="shared" si="0"/>
        <v>0.13743378520760616</v>
      </c>
      <c r="R60" s="85">
        <f t="shared" si="0"/>
        <v>0.11185081618131006</v>
      </c>
      <c r="S60" s="85">
        <f t="shared" si="0"/>
        <v>8.8547496233583378E-2</v>
      </c>
      <c r="T60" s="85">
        <f t="shared" si="0"/>
        <v>0.1078808354042335</v>
      </c>
      <c r="U60" s="85">
        <f t="shared" si="0"/>
        <v>0.15014257623988456</v>
      </c>
      <c r="V60" s="85">
        <f t="shared" si="0"/>
        <v>0.3047232213525442</v>
      </c>
      <c r="W60" s="85">
        <f t="shared" si="0"/>
        <v>0.33250780784578932</v>
      </c>
      <c r="X60" s="85">
        <f t="shared" ref="X60:Y60" si="1">X55/X52</f>
        <v>0.1735487647418901</v>
      </c>
      <c r="Y60" s="85">
        <f t="shared" si="1"/>
        <v>0.17667342409263156</v>
      </c>
      <c r="Z60" s="85">
        <f t="shared" ref="Z60:AD60" si="2">Z55/Z52</f>
        <v>7.0288029312640554E-2</v>
      </c>
      <c r="AA60" s="85">
        <f t="shared" si="2"/>
        <v>0.28708967792665602</v>
      </c>
      <c r="AB60" s="85">
        <f t="shared" si="2"/>
        <v>0.2821531916751589</v>
      </c>
      <c r="AC60" s="85">
        <f t="shared" si="2"/>
        <v>0.16123590130192081</v>
      </c>
      <c r="AD60" s="85">
        <f t="shared" si="2"/>
        <v>0.18462789981072722</v>
      </c>
    </row>
    <row r="61" spans="1:30" ht="12.5">
      <c r="A61" s="22"/>
      <c r="B61" s="81" t="s">
        <v>863</v>
      </c>
      <c r="C61" s="85">
        <f t="shared" ref="C61:W61" si="3">C59/C55</f>
        <v>0.92219562887713269</v>
      </c>
      <c r="D61" s="86">
        <f t="shared" si="3"/>
        <v>0.78302941477132326</v>
      </c>
      <c r="E61" s="85">
        <f t="shared" si="3"/>
        <v>0.644526671283005</v>
      </c>
      <c r="F61" s="85">
        <f t="shared" si="3"/>
        <v>0.43263004491244639</v>
      </c>
      <c r="G61" s="85">
        <f t="shared" si="3"/>
        <v>0.75408922780353904</v>
      </c>
      <c r="H61" s="85">
        <f t="shared" si="3"/>
        <v>0.25075112682965245</v>
      </c>
      <c r="I61" s="85">
        <f t="shared" si="3"/>
        <v>0.37684421502307341</v>
      </c>
      <c r="J61" s="85">
        <f t="shared" si="3"/>
        <v>0.75487567573986492</v>
      </c>
      <c r="K61" s="85">
        <f t="shared" si="3"/>
        <v>0.32172691247034635</v>
      </c>
      <c r="L61" s="85">
        <f t="shared" si="3"/>
        <v>0.65994181268936158</v>
      </c>
      <c r="M61" s="85">
        <f t="shared" si="3"/>
        <v>0.31596925470535658</v>
      </c>
      <c r="N61" s="85">
        <f t="shared" si="3"/>
        <v>0.22535489477876558</v>
      </c>
      <c r="O61" s="85">
        <f t="shared" si="3"/>
        <v>0.22312087939846181</v>
      </c>
      <c r="P61" s="85">
        <f t="shared" si="3"/>
        <v>0.7554953072671482</v>
      </c>
      <c r="Q61" s="85">
        <f t="shared" si="3"/>
        <v>0.72172246597524059</v>
      </c>
      <c r="R61" s="85">
        <f t="shared" si="3"/>
        <v>0.34921042040446598</v>
      </c>
      <c r="S61" s="85">
        <f t="shared" si="3"/>
        <v>0.24207481500222855</v>
      </c>
      <c r="T61" s="85">
        <f t="shared" si="3"/>
        <v>0.26017212954105912</v>
      </c>
      <c r="U61" s="85">
        <f t="shared" si="3"/>
        <v>0.34335500315174533</v>
      </c>
      <c r="V61" s="85">
        <f t="shared" si="3"/>
        <v>0.66930496169846265</v>
      </c>
      <c r="W61" s="85">
        <f t="shared" si="3"/>
        <v>0.79679665336721439</v>
      </c>
      <c r="X61" s="85">
        <f t="shared" ref="X61:Y61" si="4">X59/X55</f>
        <v>0.35106771628781669</v>
      </c>
      <c r="Y61" s="85">
        <f t="shared" si="4"/>
        <v>0.41195884690908752</v>
      </c>
      <c r="Z61" s="85">
        <f t="shared" ref="Z61:AD61" si="5">Z59/Z55</f>
        <v>0.4557427585757321</v>
      </c>
      <c r="AA61" s="85">
        <f t="shared" si="5"/>
        <v>0.32606109130052502</v>
      </c>
      <c r="AB61" s="85">
        <f t="shared" si="5"/>
        <v>0.10633950685284495</v>
      </c>
      <c r="AC61" s="85">
        <f t="shared" si="5"/>
        <v>0.26219628973495002</v>
      </c>
      <c r="AD61" s="85">
        <f t="shared" si="5"/>
        <v>6.4984615330942616E-2</v>
      </c>
    </row>
    <row r="62" spans="1:30" ht="12.5">
      <c r="A62" s="3"/>
      <c r="B62" s="2" t="s">
        <v>38</v>
      </c>
      <c r="C62" s="7" t="s">
        <v>865</v>
      </c>
      <c r="D62" s="7" t="s">
        <v>116</v>
      </c>
      <c r="E62" s="35" t="s">
        <v>481</v>
      </c>
      <c r="F62" s="7" t="s">
        <v>960</v>
      </c>
      <c r="G62" s="7" t="s">
        <v>341</v>
      </c>
      <c r="H62" s="7" t="s">
        <v>759</v>
      </c>
      <c r="I62" s="7" t="s">
        <v>746</v>
      </c>
      <c r="J62" s="7" t="s">
        <v>253</v>
      </c>
      <c r="K62" s="7" t="s">
        <v>685</v>
      </c>
      <c r="L62" s="7" t="s">
        <v>600</v>
      </c>
      <c r="M62" s="100" t="s">
        <v>775</v>
      </c>
      <c r="N62" s="101" t="s">
        <v>753</v>
      </c>
      <c r="O62" s="7" t="s">
        <v>768</v>
      </c>
      <c r="P62" s="7">
        <v>79.599999999999994</v>
      </c>
      <c r="Q62" s="7" t="s">
        <v>707</v>
      </c>
      <c r="R62" s="102" t="s">
        <v>665</v>
      </c>
      <c r="S62" s="7" t="s">
        <v>458</v>
      </c>
      <c r="T62" s="29" t="s">
        <v>616</v>
      </c>
      <c r="U62" s="7" t="s">
        <v>381</v>
      </c>
      <c r="V62" s="7" t="s">
        <v>305</v>
      </c>
      <c r="W62" s="7">
        <v>68.56</v>
      </c>
      <c r="X62" s="29">
        <v>70.58</v>
      </c>
      <c r="Y62" s="7">
        <v>76.69</v>
      </c>
      <c r="Z62" s="7" t="s">
        <v>961</v>
      </c>
      <c r="AA62" s="7">
        <v>73.7</v>
      </c>
      <c r="AB62" s="7">
        <v>72.33</v>
      </c>
      <c r="AC62" s="103">
        <v>0.65149999999999997</v>
      </c>
      <c r="AD62" s="7" t="s">
        <v>962</v>
      </c>
    </row>
    <row r="63" spans="1:30" ht="25">
      <c r="A63" s="3"/>
      <c r="B63" s="44" t="s">
        <v>866</v>
      </c>
      <c r="C63" s="30">
        <v>1275546480000000</v>
      </c>
      <c r="D63" s="104" t="s">
        <v>867</v>
      </c>
      <c r="E63" s="105">
        <v>132392248001000</v>
      </c>
      <c r="F63" s="82">
        <v>68797693320000</v>
      </c>
      <c r="G63" s="106">
        <v>215983054500000</v>
      </c>
      <c r="H63" s="30">
        <v>33786500000000</v>
      </c>
      <c r="I63" s="7" t="s">
        <v>963</v>
      </c>
      <c r="J63" s="7" t="s">
        <v>964</v>
      </c>
      <c r="K63" s="7" t="s">
        <v>965</v>
      </c>
      <c r="L63" s="7" t="s">
        <v>966</v>
      </c>
      <c r="M63" s="30">
        <v>35385011900000</v>
      </c>
      <c r="N63" s="7" t="s">
        <v>967</v>
      </c>
      <c r="O63" s="7" t="s">
        <v>968</v>
      </c>
      <c r="P63" s="27">
        <v>37525108100000</v>
      </c>
      <c r="Q63" s="30">
        <v>26922633220000</v>
      </c>
      <c r="R63" s="30">
        <v>24976918300000</v>
      </c>
      <c r="S63" s="30">
        <v>16839415640000</v>
      </c>
      <c r="T63" s="30">
        <v>13977774240000</v>
      </c>
      <c r="U63" s="7" t="s">
        <v>969</v>
      </c>
      <c r="V63" s="7" t="s">
        <v>868</v>
      </c>
      <c r="W63" s="30">
        <v>40125833900000</v>
      </c>
      <c r="X63" s="30">
        <v>12369791700000</v>
      </c>
      <c r="Y63" s="30">
        <v>17876342430000</v>
      </c>
      <c r="Z63" s="27">
        <v>6594432.4199999999</v>
      </c>
      <c r="AA63" s="70" t="s">
        <v>153</v>
      </c>
      <c r="AB63" s="30">
        <v>7379481720000</v>
      </c>
      <c r="AC63" s="7">
        <v>17569771030000</v>
      </c>
      <c r="AD63" s="7" t="s">
        <v>970</v>
      </c>
    </row>
    <row r="64" spans="1:30" ht="12.5">
      <c r="A64" s="3"/>
      <c r="B64" s="44" t="s">
        <v>869</v>
      </c>
      <c r="C64" s="30">
        <f>1275546480000000/47379390</f>
        <v>26921969.235990588</v>
      </c>
      <c r="D64" s="38" t="s">
        <v>871</v>
      </c>
      <c r="E64" s="105">
        <f>E63/E12</f>
        <v>47403027.741704255</v>
      </c>
      <c r="F64" s="82">
        <f>64696966100000/3534111</f>
        <v>18306432.961500078</v>
      </c>
      <c r="G64" s="30">
        <f>G63/G12</f>
        <v>64057784.209762998</v>
      </c>
      <c r="H64" s="30">
        <f>33786500000000/2548723</f>
        <v>13256246.363374913</v>
      </c>
      <c r="I64" s="107">
        <f>39338457780000000/2444616</f>
        <v>16091876098.332008</v>
      </c>
      <c r="J64" s="7" t="s">
        <v>971</v>
      </c>
      <c r="K64" s="27">
        <f>27594435070000/2183695</f>
        <v>12636579.316250667</v>
      </c>
      <c r="L64" s="7">
        <f>140809770000/2295778</f>
        <v>61334.227438367299</v>
      </c>
      <c r="M64" s="27">
        <f>M63/M12</f>
        <v>15700267.594410112</v>
      </c>
      <c r="N64" s="108">
        <f>56706182920000/1728050</f>
        <v>32815128.566881746</v>
      </c>
      <c r="O64" s="7" t="s">
        <v>972</v>
      </c>
      <c r="P64" s="27">
        <f>P63/2179813</f>
        <v>17214829.024324562</v>
      </c>
      <c r="Q64" s="7">
        <f>Q63/1533166</f>
        <v>17560155.403915819</v>
      </c>
      <c r="R64" s="27">
        <f>R63/1546000</f>
        <v>16155833.311772315</v>
      </c>
      <c r="S64" s="27">
        <v>14490479</v>
      </c>
      <c r="T64" s="30">
        <f>T63/1061886</f>
        <v>13163158.983167686</v>
      </c>
      <c r="U64" s="7" t="s">
        <v>973</v>
      </c>
      <c r="V64" s="27">
        <v>30877000</v>
      </c>
      <c r="W64" s="27">
        <v>43021111.689999998</v>
      </c>
      <c r="X64" s="27">
        <v>18814029.539999999</v>
      </c>
      <c r="Y64" s="27">
        <v>30475540.300000001</v>
      </c>
      <c r="Z64" s="7" t="s">
        <v>974</v>
      </c>
      <c r="AA64" s="7" t="s">
        <v>153</v>
      </c>
      <c r="AB64" s="27">
        <v>22988538.309999999</v>
      </c>
      <c r="AC64" s="7">
        <f>AC63/1188004</f>
        <v>14789319.758182632</v>
      </c>
      <c r="AD64" s="7" t="s">
        <v>975</v>
      </c>
    </row>
    <row r="65" spans="1:30" ht="50.5">
      <c r="A65" s="3"/>
      <c r="B65" s="127" t="s">
        <v>872</v>
      </c>
      <c r="C65" s="87" t="s">
        <v>986</v>
      </c>
      <c r="D65" s="67" t="s">
        <v>989</v>
      </c>
      <c r="E65" s="109" t="s">
        <v>990</v>
      </c>
      <c r="F65" s="109" t="s">
        <v>991</v>
      </c>
      <c r="G65" s="87" t="s">
        <v>992</v>
      </c>
      <c r="H65" s="87" t="s">
        <v>993</v>
      </c>
      <c r="I65" s="87" t="s">
        <v>994</v>
      </c>
      <c r="J65" s="67" t="s">
        <v>995</v>
      </c>
      <c r="K65" s="87" t="s">
        <v>1002</v>
      </c>
      <c r="L65" s="87" t="s">
        <v>1003</v>
      </c>
      <c r="M65" s="87" t="s">
        <v>1004</v>
      </c>
      <c r="N65" s="87" t="s">
        <v>1005</v>
      </c>
      <c r="O65" s="67" t="s">
        <v>1006</v>
      </c>
      <c r="P65" s="87" t="s">
        <v>1008</v>
      </c>
      <c r="Q65" s="87" t="s">
        <v>1010</v>
      </c>
      <c r="R65" s="87" t="s">
        <v>1011</v>
      </c>
      <c r="S65" s="87" t="s">
        <v>1012</v>
      </c>
      <c r="T65" s="87" t="s">
        <v>1013</v>
      </c>
      <c r="U65" s="87" t="s">
        <v>1014</v>
      </c>
      <c r="V65" s="87" t="s">
        <v>1015</v>
      </c>
      <c r="W65" s="87" t="s">
        <v>976</v>
      </c>
      <c r="X65" s="87" t="s">
        <v>977</v>
      </c>
      <c r="Y65" s="87" t="s">
        <v>978</v>
      </c>
      <c r="Z65" s="110" t="s">
        <v>979</v>
      </c>
      <c r="AA65" s="87" t="s">
        <v>1016</v>
      </c>
      <c r="AB65" s="87" t="s">
        <v>1017</v>
      </c>
      <c r="AC65" s="87" t="s">
        <v>980</v>
      </c>
      <c r="AD65" s="87" t="s">
        <v>981</v>
      </c>
    </row>
    <row r="66" spans="1:30" ht="48" customHeight="1">
      <c r="A66" s="3"/>
      <c r="B66" s="128"/>
      <c r="C66" s="87" t="s">
        <v>1018</v>
      </c>
      <c r="D66" s="67" t="s">
        <v>1019</v>
      </c>
      <c r="E66" s="87" t="s">
        <v>1020</v>
      </c>
      <c r="F66" s="87" t="s">
        <v>1021</v>
      </c>
      <c r="G66" s="87" t="s">
        <v>1022</v>
      </c>
      <c r="H66" s="87" t="s">
        <v>1023</v>
      </c>
      <c r="I66" s="87" t="s">
        <v>1024</v>
      </c>
      <c r="J66" s="67" t="s">
        <v>1025</v>
      </c>
      <c r="K66" s="87" t="s">
        <v>1026</v>
      </c>
      <c r="L66" s="87" t="s">
        <v>1027</v>
      </c>
      <c r="M66" s="87" t="s">
        <v>1028</v>
      </c>
      <c r="N66" s="87" t="s">
        <v>1029</v>
      </c>
      <c r="O66" s="67" t="s">
        <v>1030</v>
      </c>
      <c r="P66" s="109" t="s">
        <v>1031</v>
      </c>
      <c r="Q66" s="87" t="s">
        <v>1032</v>
      </c>
      <c r="R66" s="87" t="s">
        <v>1033</v>
      </c>
      <c r="S66" s="87" t="s">
        <v>1034</v>
      </c>
      <c r="T66" s="87" t="s">
        <v>1035</v>
      </c>
      <c r="U66" s="87" t="s">
        <v>1036</v>
      </c>
      <c r="V66" s="87" t="s">
        <v>1037</v>
      </c>
      <c r="W66" s="87" t="s">
        <v>982</v>
      </c>
      <c r="X66" s="87" t="s">
        <v>983</v>
      </c>
      <c r="Y66" s="7" t="s">
        <v>984</v>
      </c>
      <c r="Z66" s="87" t="s">
        <v>985</v>
      </c>
      <c r="AA66" s="87" t="s">
        <v>1038</v>
      </c>
      <c r="AB66" s="87" t="s">
        <v>1039</v>
      </c>
      <c r="AC66" s="87" t="s">
        <v>987</v>
      </c>
      <c r="AD66" s="87" t="s">
        <v>988</v>
      </c>
    </row>
    <row r="67" spans="1:30" ht="50.25" customHeight="1">
      <c r="A67" s="3"/>
      <c r="B67" s="126"/>
      <c r="C67" s="87" t="s">
        <v>1040</v>
      </c>
      <c r="D67" s="67" t="s">
        <v>1041</v>
      </c>
      <c r="E67" s="87" t="s">
        <v>1043</v>
      </c>
      <c r="F67" s="87" t="s">
        <v>1044</v>
      </c>
      <c r="G67" s="87" t="s">
        <v>1046</v>
      </c>
      <c r="H67" s="87" t="s">
        <v>1047</v>
      </c>
      <c r="I67" s="87" t="s">
        <v>1048</v>
      </c>
      <c r="J67" s="67" t="s">
        <v>1052</v>
      </c>
      <c r="K67" s="87" t="s">
        <v>1054</v>
      </c>
      <c r="L67" s="87" t="s">
        <v>1056</v>
      </c>
      <c r="M67" s="87" t="s">
        <v>1057</v>
      </c>
      <c r="N67" s="87" t="s">
        <v>1058</v>
      </c>
      <c r="O67" s="67" t="s">
        <v>1059</v>
      </c>
      <c r="P67" s="87" t="s">
        <v>1060</v>
      </c>
      <c r="Q67" s="87" t="s">
        <v>1061</v>
      </c>
      <c r="R67" s="87" t="s">
        <v>1062</v>
      </c>
      <c r="S67" s="87" t="s">
        <v>1063</v>
      </c>
      <c r="T67" s="87" t="s">
        <v>1064</v>
      </c>
      <c r="U67" s="87" t="s">
        <v>1065</v>
      </c>
      <c r="V67" s="87" t="s">
        <v>1066</v>
      </c>
      <c r="W67" s="87" t="s">
        <v>996</v>
      </c>
      <c r="X67" s="87" t="s">
        <v>997</v>
      </c>
      <c r="Y67" s="87" t="s">
        <v>998</v>
      </c>
      <c r="Z67" s="87" t="s">
        <v>999</v>
      </c>
      <c r="AA67" s="87" t="s">
        <v>1069</v>
      </c>
      <c r="AB67" s="87" t="s">
        <v>1070</v>
      </c>
      <c r="AC67" s="87" t="s">
        <v>1000</v>
      </c>
      <c r="AD67" s="87" t="s">
        <v>1001</v>
      </c>
    </row>
    <row r="68" spans="1:30" ht="25">
      <c r="A68" s="3"/>
      <c r="B68" s="44" t="s">
        <v>876</v>
      </c>
      <c r="C68" s="7"/>
      <c r="D68" s="7"/>
      <c r="E68" s="109"/>
      <c r="F68" s="87"/>
      <c r="G68" s="7" t="s">
        <v>1072</v>
      </c>
      <c r="H68" s="7" t="s">
        <v>1073</v>
      </c>
      <c r="I68" s="7"/>
      <c r="J68" s="7"/>
      <c r="K68" s="1"/>
      <c r="L68" s="48"/>
      <c r="M68" s="111"/>
      <c r="N68" s="48"/>
      <c r="O68" s="7"/>
      <c r="P68" s="48"/>
      <c r="Q68" s="48"/>
      <c r="R68" s="48"/>
      <c r="S68" s="7"/>
      <c r="T68" s="48"/>
      <c r="U68" s="7"/>
      <c r="V68" s="48"/>
      <c r="W68" s="48"/>
      <c r="X68" s="48"/>
      <c r="Y68" s="48"/>
      <c r="Z68" s="7"/>
      <c r="AA68" s="48"/>
      <c r="AB68" s="48"/>
      <c r="AC68" s="7"/>
      <c r="AD68" s="7"/>
    </row>
    <row r="69" spans="1:30" ht="12.5">
      <c r="A69" s="3"/>
      <c r="B69" s="44" t="s">
        <v>877</v>
      </c>
      <c r="C69" s="7">
        <v>5.67</v>
      </c>
      <c r="D69" s="7" t="s">
        <v>878</v>
      </c>
      <c r="E69" s="112">
        <v>6.3500000000000001E-2</v>
      </c>
      <c r="F69" s="85">
        <v>6.2700000000000006E-2</v>
      </c>
      <c r="G69" s="7" t="s">
        <v>1075</v>
      </c>
      <c r="H69" s="7" t="s">
        <v>1007</v>
      </c>
      <c r="I69" s="7">
        <v>8.01</v>
      </c>
      <c r="J69" s="7" t="s">
        <v>1009</v>
      </c>
      <c r="K69" s="48">
        <v>4.87E-2</v>
      </c>
      <c r="L69" s="48">
        <v>4.6199999999999998E-2</v>
      </c>
      <c r="M69" s="113">
        <v>6.3899999999999998E-2</v>
      </c>
      <c r="N69" s="48">
        <v>0.08</v>
      </c>
      <c r="O69" s="7" t="s">
        <v>1042</v>
      </c>
      <c r="P69" s="7" t="s">
        <v>1076</v>
      </c>
      <c r="Q69" s="48">
        <v>5.6399999999999999E-2</v>
      </c>
      <c r="R69" s="48">
        <v>5.3999999999999999E-2</v>
      </c>
      <c r="S69" s="48">
        <v>5.0700000000000002E-2</v>
      </c>
      <c r="T69" s="48">
        <v>6.0900000000000003E-2</v>
      </c>
      <c r="U69" s="7" t="s">
        <v>1045</v>
      </c>
      <c r="V69" s="48">
        <v>6.13E-2</v>
      </c>
      <c r="W69" s="48">
        <v>5.8700000000000002E-2</v>
      </c>
      <c r="X69" s="48">
        <v>0.1182</v>
      </c>
      <c r="Y69" s="48">
        <v>0.10100000000000001</v>
      </c>
      <c r="Z69" s="7"/>
      <c r="AA69" s="48">
        <v>5.9499999999999997E-2</v>
      </c>
      <c r="AB69" s="48">
        <v>8.3199999999999996E-2</v>
      </c>
      <c r="AC69" s="7">
        <v>5.9</v>
      </c>
      <c r="AD69" s="7"/>
    </row>
    <row r="70" spans="1:30" ht="12.5">
      <c r="A70" s="3"/>
      <c r="B70" s="44" t="s">
        <v>879</v>
      </c>
      <c r="C70" s="7" t="s">
        <v>880</v>
      </c>
      <c r="D70" s="7" t="s">
        <v>881</v>
      </c>
      <c r="E70" s="87" t="s">
        <v>1049</v>
      </c>
      <c r="F70" s="7" t="s">
        <v>1050</v>
      </c>
      <c r="G70" s="7" t="s">
        <v>1072</v>
      </c>
      <c r="H70" s="7" t="s">
        <v>1051</v>
      </c>
      <c r="I70" s="30">
        <v>8077000</v>
      </c>
      <c r="J70" s="7">
        <v>15.236000000000001</v>
      </c>
      <c r="K70" s="30">
        <v>9463000</v>
      </c>
      <c r="L70" s="7" t="s">
        <v>1053</v>
      </c>
      <c r="M70" s="7" t="s">
        <v>1055</v>
      </c>
      <c r="N70" s="27">
        <v>8866000</v>
      </c>
      <c r="O70" s="27">
        <v>7081000</v>
      </c>
      <c r="P70" s="30">
        <v>14560000</v>
      </c>
      <c r="Q70" s="30">
        <v>7698</v>
      </c>
      <c r="R70" s="30">
        <v>10012000</v>
      </c>
      <c r="S70" s="30">
        <v>8296000</v>
      </c>
      <c r="T70" s="30">
        <v>8580000</v>
      </c>
      <c r="U70" s="30">
        <v>9339000</v>
      </c>
      <c r="V70" s="7" t="s">
        <v>882</v>
      </c>
      <c r="W70" s="30">
        <v>10732</v>
      </c>
      <c r="X70" s="30">
        <v>9145</v>
      </c>
      <c r="Y70" s="30">
        <v>11141</v>
      </c>
      <c r="Z70" s="7"/>
      <c r="AA70" s="30">
        <v>10824</v>
      </c>
      <c r="AB70" s="30">
        <v>9819000</v>
      </c>
      <c r="AC70" s="7">
        <v>8594000</v>
      </c>
      <c r="AD70" s="7">
        <v>9815000</v>
      </c>
    </row>
    <row r="71" spans="1:30" ht="14">
      <c r="A71" s="129" t="s">
        <v>883</v>
      </c>
      <c r="B71" s="123"/>
      <c r="C71" s="32"/>
      <c r="D71" s="32"/>
      <c r="E71" s="33"/>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row>
    <row r="72" spans="1:30" ht="12.5">
      <c r="A72" s="3"/>
      <c r="B72" s="2" t="s">
        <v>885</v>
      </c>
      <c r="C72" s="7" t="s">
        <v>886</v>
      </c>
      <c r="D72" s="7" t="s">
        <v>114</v>
      </c>
      <c r="E72" s="87" t="s">
        <v>477</v>
      </c>
      <c r="F72" s="7" t="s">
        <v>1067</v>
      </c>
      <c r="G72" s="7" t="s">
        <v>354</v>
      </c>
      <c r="H72" s="7" t="s">
        <v>757</v>
      </c>
      <c r="I72" s="7" t="s">
        <v>744</v>
      </c>
      <c r="J72" s="7" t="s">
        <v>1068</v>
      </c>
      <c r="K72" s="7" t="s">
        <v>681</v>
      </c>
      <c r="L72" s="7" t="s">
        <v>596</v>
      </c>
      <c r="M72" s="7" t="s">
        <v>773</v>
      </c>
      <c r="N72" s="7">
        <v>70.72</v>
      </c>
      <c r="O72" s="67" t="s">
        <v>765</v>
      </c>
      <c r="P72" s="7">
        <v>74.010000000000005</v>
      </c>
      <c r="Q72" s="7">
        <v>71.819999999999993</v>
      </c>
      <c r="R72" s="7">
        <v>71.61</v>
      </c>
      <c r="S72" s="7">
        <v>70.739999999999995</v>
      </c>
      <c r="T72" s="7">
        <v>72.760000000000005</v>
      </c>
      <c r="U72" s="7" t="s">
        <v>377</v>
      </c>
      <c r="V72" s="7">
        <v>72.95</v>
      </c>
      <c r="W72" s="7">
        <v>70.34</v>
      </c>
      <c r="X72" s="7">
        <v>71.37</v>
      </c>
      <c r="Y72" s="7" t="s">
        <v>280</v>
      </c>
      <c r="Z72" s="7" t="s">
        <v>1071</v>
      </c>
      <c r="AA72" s="7">
        <v>71.83</v>
      </c>
      <c r="AB72" s="7">
        <v>71.900000000000006</v>
      </c>
      <c r="AC72" s="7">
        <v>69.22</v>
      </c>
      <c r="AD72" s="7" t="s">
        <v>1074</v>
      </c>
    </row>
    <row r="73" spans="1:30" ht="12.5">
      <c r="A73" s="3"/>
      <c r="B73" s="2" t="s">
        <v>49</v>
      </c>
      <c r="C73" s="7">
        <v>267</v>
      </c>
      <c r="D73" s="7">
        <v>19</v>
      </c>
      <c r="E73" s="87">
        <v>19</v>
      </c>
      <c r="F73" s="7">
        <v>7</v>
      </c>
      <c r="G73" s="7">
        <v>30</v>
      </c>
      <c r="H73" s="7">
        <v>6</v>
      </c>
      <c r="I73" s="7">
        <v>7</v>
      </c>
      <c r="J73" s="7">
        <v>38</v>
      </c>
      <c r="K73" s="7">
        <v>8</v>
      </c>
      <c r="L73" s="7">
        <v>22</v>
      </c>
      <c r="M73" s="30">
        <v>4</v>
      </c>
      <c r="N73" s="30">
        <v>2</v>
      </c>
      <c r="O73" s="67">
        <v>1</v>
      </c>
      <c r="P73" s="7">
        <v>20</v>
      </c>
      <c r="Q73" s="7">
        <v>8</v>
      </c>
      <c r="R73" s="7">
        <v>10</v>
      </c>
      <c r="S73" s="7">
        <v>4</v>
      </c>
      <c r="T73" s="7">
        <v>8</v>
      </c>
      <c r="U73" s="7">
        <v>2</v>
      </c>
      <c r="V73" s="7">
        <v>18</v>
      </c>
      <c r="W73" s="7">
        <v>10</v>
      </c>
      <c r="X73" s="7">
        <v>22</v>
      </c>
      <c r="Y73" s="7">
        <v>6</v>
      </c>
      <c r="Z73" s="7"/>
      <c r="AA73" s="7">
        <v>7</v>
      </c>
      <c r="AB73" s="7">
        <v>6</v>
      </c>
      <c r="AC73" s="7">
        <v>4</v>
      </c>
      <c r="AD73" s="7" t="s">
        <v>153</v>
      </c>
    </row>
    <row r="74" spans="1:30" ht="12.5">
      <c r="A74" s="3"/>
      <c r="B74" s="2" t="s">
        <v>50</v>
      </c>
      <c r="C74" s="7">
        <v>1.05</v>
      </c>
      <c r="D74" s="7">
        <v>68</v>
      </c>
      <c r="E74" s="15">
        <v>101</v>
      </c>
      <c r="F74" s="7">
        <v>62</v>
      </c>
      <c r="G74" s="7">
        <v>44</v>
      </c>
      <c r="H74" s="7">
        <v>67</v>
      </c>
      <c r="I74" s="7">
        <v>58</v>
      </c>
      <c r="J74" s="7">
        <v>31</v>
      </c>
      <c r="K74" s="7">
        <v>57</v>
      </c>
      <c r="L74" s="7">
        <v>50</v>
      </c>
      <c r="M74" s="30">
        <v>44</v>
      </c>
      <c r="N74" s="30">
        <v>116</v>
      </c>
      <c r="O74" s="67">
        <v>40</v>
      </c>
      <c r="P74" s="7">
        <v>40</v>
      </c>
      <c r="Q74" s="7">
        <v>37</v>
      </c>
      <c r="R74" s="7">
        <v>40</v>
      </c>
      <c r="S74" s="7">
        <v>14</v>
      </c>
      <c r="T74" s="30">
        <v>299</v>
      </c>
      <c r="U74" s="7">
        <v>35</v>
      </c>
      <c r="V74" s="7">
        <v>24</v>
      </c>
      <c r="W74" s="7">
        <v>20</v>
      </c>
      <c r="X74" s="30">
        <v>21</v>
      </c>
      <c r="Y74" s="7">
        <v>13</v>
      </c>
      <c r="Z74" s="7"/>
      <c r="AA74" s="7">
        <v>22</v>
      </c>
      <c r="AB74" s="7">
        <v>15</v>
      </c>
      <c r="AC74" s="30">
        <v>32</v>
      </c>
      <c r="AD74" s="7">
        <v>10</v>
      </c>
    </row>
    <row r="75" spans="1:30" ht="12.5">
      <c r="A75" s="3"/>
      <c r="B75" s="2" t="s">
        <v>51</v>
      </c>
      <c r="C75" s="7">
        <v>11.519</v>
      </c>
      <c r="D75" s="7">
        <v>267</v>
      </c>
      <c r="E75" s="15">
        <v>283</v>
      </c>
      <c r="F75" s="7">
        <v>195</v>
      </c>
      <c r="G75" s="7">
        <v>789</v>
      </c>
      <c r="H75" s="7">
        <v>213</v>
      </c>
      <c r="I75" s="7">
        <v>219</v>
      </c>
      <c r="J75" s="7">
        <v>2689</v>
      </c>
      <c r="K75" s="91" t="s">
        <v>153</v>
      </c>
      <c r="L75" s="7">
        <v>684</v>
      </c>
      <c r="M75" s="7">
        <v>225</v>
      </c>
      <c r="N75" s="30">
        <v>1218</v>
      </c>
      <c r="O75" s="67">
        <v>65</v>
      </c>
      <c r="P75" s="7">
        <v>1748</v>
      </c>
      <c r="Q75" s="7">
        <v>461</v>
      </c>
      <c r="R75" s="7">
        <f>418+337+41+20</f>
        <v>816</v>
      </c>
      <c r="S75" s="7">
        <v>32</v>
      </c>
      <c r="T75" s="7">
        <v>185</v>
      </c>
      <c r="U75" s="7">
        <v>97</v>
      </c>
      <c r="V75" s="7">
        <v>18.992000000000001</v>
      </c>
      <c r="W75" s="7" t="s">
        <v>153</v>
      </c>
      <c r="X75" s="7">
        <v>233</v>
      </c>
      <c r="Y75" s="7" t="s">
        <v>153</v>
      </c>
      <c r="Z75" s="7"/>
      <c r="AA75" s="7" t="s">
        <v>153</v>
      </c>
      <c r="AB75" s="7">
        <v>141</v>
      </c>
      <c r="AC75" s="7">
        <v>83</v>
      </c>
      <c r="AD75" s="7" t="s">
        <v>153</v>
      </c>
    </row>
    <row r="76" spans="1:30" ht="12.5">
      <c r="A76" s="3"/>
      <c r="B76" s="2" t="s">
        <v>887</v>
      </c>
      <c r="C76" s="7">
        <v>4.7709999999999999</v>
      </c>
      <c r="D76" s="7">
        <v>129</v>
      </c>
      <c r="E76" s="15">
        <v>207</v>
      </c>
      <c r="F76" s="7">
        <v>225</v>
      </c>
      <c r="G76" s="7">
        <v>306</v>
      </c>
      <c r="H76" s="91" t="s">
        <v>153</v>
      </c>
      <c r="I76" s="7">
        <v>67</v>
      </c>
      <c r="J76" s="7">
        <v>281</v>
      </c>
      <c r="K76" s="7">
        <v>217</v>
      </c>
      <c r="L76" s="7">
        <v>248</v>
      </c>
      <c r="M76" s="30">
        <v>109</v>
      </c>
      <c r="N76" s="30">
        <v>56</v>
      </c>
      <c r="O76" s="67" t="s">
        <v>1077</v>
      </c>
      <c r="P76" s="7">
        <v>655</v>
      </c>
      <c r="Q76" s="7">
        <v>254</v>
      </c>
      <c r="R76" s="7">
        <v>52</v>
      </c>
      <c r="S76" s="7">
        <v>65</v>
      </c>
      <c r="T76" s="30">
        <v>117</v>
      </c>
      <c r="U76" s="7">
        <v>89</v>
      </c>
      <c r="V76" s="7">
        <v>272</v>
      </c>
      <c r="W76" s="7">
        <v>43</v>
      </c>
      <c r="X76" s="30">
        <v>43</v>
      </c>
      <c r="Y76" s="7">
        <v>281</v>
      </c>
      <c r="Z76" s="7"/>
      <c r="AA76" s="7">
        <v>220</v>
      </c>
      <c r="AB76" s="7">
        <v>97</v>
      </c>
      <c r="AC76" s="30">
        <v>114</v>
      </c>
      <c r="AD76" s="7">
        <v>85</v>
      </c>
    </row>
    <row r="77" spans="1:30" ht="12.5">
      <c r="A77" s="3"/>
      <c r="B77" s="2" t="s">
        <v>53</v>
      </c>
      <c r="C77" s="7">
        <v>16.396000000000001</v>
      </c>
      <c r="D77" s="7">
        <v>344</v>
      </c>
      <c r="E77" s="15">
        <v>910</v>
      </c>
      <c r="F77" s="7">
        <v>565</v>
      </c>
      <c r="G77" s="7">
        <v>1007</v>
      </c>
      <c r="H77" s="30">
        <v>1017</v>
      </c>
      <c r="I77" s="7">
        <v>65</v>
      </c>
      <c r="J77" s="7">
        <v>383</v>
      </c>
      <c r="K77" s="91" t="s">
        <v>153</v>
      </c>
      <c r="L77" s="7">
        <v>1050</v>
      </c>
      <c r="M77" s="7">
        <v>891</v>
      </c>
      <c r="N77" s="30">
        <v>553</v>
      </c>
      <c r="O77" s="67">
        <v>601</v>
      </c>
      <c r="P77" s="7">
        <v>473</v>
      </c>
      <c r="Q77" s="7">
        <v>389</v>
      </c>
      <c r="R77" s="7">
        <v>337</v>
      </c>
      <c r="S77" s="7">
        <v>447</v>
      </c>
      <c r="T77" s="30">
        <v>731</v>
      </c>
      <c r="U77" s="7">
        <v>708</v>
      </c>
      <c r="V77" s="7" t="s">
        <v>153</v>
      </c>
      <c r="W77" s="7">
        <v>333</v>
      </c>
      <c r="X77" s="7">
        <v>138</v>
      </c>
      <c r="Y77" s="7">
        <v>304</v>
      </c>
      <c r="Z77" s="7"/>
      <c r="AA77" s="7">
        <v>282</v>
      </c>
      <c r="AB77" s="7">
        <v>175</v>
      </c>
      <c r="AC77" s="30">
        <v>510</v>
      </c>
      <c r="AD77" s="7">
        <v>147</v>
      </c>
    </row>
    <row r="78" spans="1:30" ht="14">
      <c r="A78" s="129" t="s">
        <v>888</v>
      </c>
      <c r="B78" s="123"/>
      <c r="C78" s="32"/>
      <c r="D78" s="32"/>
      <c r="E78" s="33"/>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row>
    <row r="79" spans="1:30" ht="12.5">
      <c r="A79" s="3"/>
      <c r="B79" s="2" t="s">
        <v>889</v>
      </c>
      <c r="C79" s="7">
        <v>19.914999999999999</v>
      </c>
      <c r="D79" s="7">
        <v>629</v>
      </c>
      <c r="E79" s="35">
        <v>1791</v>
      </c>
      <c r="F79" s="7">
        <v>1332</v>
      </c>
      <c r="G79" s="7">
        <v>704</v>
      </c>
      <c r="H79" s="7">
        <v>1.5840000000000001</v>
      </c>
      <c r="I79" s="7">
        <v>1.165</v>
      </c>
      <c r="J79" s="7">
        <v>442</v>
      </c>
      <c r="K79" s="7">
        <v>933</v>
      </c>
      <c r="L79" s="7">
        <v>897</v>
      </c>
      <c r="M79" s="30">
        <v>1230</v>
      </c>
      <c r="N79" s="30">
        <v>891</v>
      </c>
      <c r="O79" s="67">
        <v>1087</v>
      </c>
      <c r="P79" s="7">
        <v>429</v>
      </c>
      <c r="Q79" s="7">
        <v>654</v>
      </c>
      <c r="R79" s="7">
        <v>872</v>
      </c>
      <c r="S79" s="7">
        <v>745</v>
      </c>
      <c r="T79" s="30">
        <v>649</v>
      </c>
      <c r="U79" s="7">
        <v>594</v>
      </c>
      <c r="V79" s="7">
        <v>226</v>
      </c>
      <c r="W79" s="7">
        <v>378</v>
      </c>
      <c r="X79" s="30">
        <v>230</v>
      </c>
      <c r="Y79" s="7">
        <v>123</v>
      </c>
      <c r="Z79" s="7"/>
      <c r="AA79" s="7">
        <v>163</v>
      </c>
      <c r="AB79" s="7">
        <v>116</v>
      </c>
      <c r="AC79" s="30">
        <v>660</v>
      </c>
      <c r="AD79" s="7">
        <v>86</v>
      </c>
    </row>
    <row r="80" spans="1:30" ht="12.5">
      <c r="A80" s="3"/>
      <c r="B80" s="2" t="s">
        <v>890</v>
      </c>
      <c r="C80" s="7">
        <v>5.048</v>
      </c>
      <c r="D80" s="7">
        <v>54</v>
      </c>
      <c r="E80" s="15">
        <v>622</v>
      </c>
      <c r="F80" s="7">
        <v>75</v>
      </c>
      <c r="G80" s="7">
        <v>89</v>
      </c>
      <c r="H80" s="7">
        <v>364</v>
      </c>
      <c r="I80" s="7">
        <v>158</v>
      </c>
      <c r="J80" s="7">
        <v>41</v>
      </c>
      <c r="K80" s="7">
        <v>176</v>
      </c>
      <c r="L80" s="7">
        <v>152</v>
      </c>
      <c r="M80" s="30">
        <v>151</v>
      </c>
      <c r="N80" s="30">
        <v>203</v>
      </c>
      <c r="O80" s="67">
        <v>251</v>
      </c>
      <c r="P80" s="7">
        <v>197</v>
      </c>
      <c r="Q80" s="7">
        <v>95</v>
      </c>
      <c r="R80" s="7">
        <v>156</v>
      </c>
      <c r="S80" s="7">
        <v>105</v>
      </c>
      <c r="T80" s="30">
        <v>95</v>
      </c>
      <c r="U80" s="7">
        <v>104</v>
      </c>
      <c r="V80" s="7">
        <v>20</v>
      </c>
      <c r="W80" s="7">
        <v>150</v>
      </c>
      <c r="X80" s="30">
        <v>21</v>
      </c>
      <c r="Y80" s="7">
        <v>6</v>
      </c>
      <c r="Z80" s="7"/>
      <c r="AA80" s="7">
        <v>43</v>
      </c>
      <c r="AB80" s="7">
        <v>41</v>
      </c>
      <c r="AC80" s="30">
        <v>79</v>
      </c>
      <c r="AD80" s="7">
        <v>10</v>
      </c>
    </row>
    <row r="81" spans="1:30" ht="12.5">
      <c r="A81" s="3"/>
      <c r="B81" s="2" t="s">
        <v>891</v>
      </c>
      <c r="C81" s="7">
        <v>1.5629999999999999</v>
      </c>
      <c r="D81" s="7">
        <v>27</v>
      </c>
      <c r="E81" s="15">
        <v>173</v>
      </c>
      <c r="F81" s="7">
        <v>19</v>
      </c>
      <c r="G81" s="7">
        <v>36</v>
      </c>
      <c r="H81" s="7">
        <v>291</v>
      </c>
      <c r="I81" s="7">
        <v>25</v>
      </c>
      <c r="J81" s="7">
        <v>3</v>
      </c>
      <c r="K81" s="7">
        <v>42</v>
      </c>
      <c r="L81" s="7">
        <v>48</v>
      </c>
      <c r="M81" s="30">
        <v>16</v>
      </c>
      <c r="N81" s="30">
        <v>57</v>
      </c>
      <c r="O81" s="67">
        <v>65</v>
      </c>
      <c r="P81" s="7">
        <v>59</v>
      </c>
      <c r="Q81" s="7">
        <v>27</v>
      </c>
      <c r="R81" s="7">
        <v>44</v>
      </c>
      <c r="S81" s="7">
        <v>27</v>
      </c>
      <c r="T81" s="30">
        <v>28</v>
      </c>
      <c r="U81" s="7">
        <v>25</v>
      </c>
      <c r="V81" s="7">
        <v>10</v>
      </c>
      <c r="W81" s="7">
        <v>32</v>
      </c>
      <c r="X81" s="30">
        <v>10</v>
      </c>
      <c r="Y81" s="7">
        <v>6</v>
      </c>
      <c r="Z81" s="7"/>
      <c r="AA81" s="7">
        <v>24</v>
      </c>
      <c r="AB81" s="7">
        <v>15</v>
      </c>
      <c r="AC81" s="30">
        <v>16</v>
      </c>
      <c r="AD81" s="7">
        <v>3</v>
      </c>
    </row>
    <row r="82" spans="1:30" ht="12.5">
      <c r="A82" s="3"/>
      <c r="B82" s="2" t="s">
        <v>892</v>
      </c>
      <c r="C82" s="7">
        <v>2.8580000000000001</v>
      </c>
      <c r="D82" s="7">
        <v>16</v>
      </c>
      <c r="E82" s="15">
        <v>343</v>
      </c>
      <c r="F82" s="7">
        <v>19</v>
      </c>
      <c r="G82" s="7">
        <v>13</v>
      </c>
      <c r="H82" s="7">
        <v>14</v>
      </c>
      <c r="I82" s="7">
        <v>11</v>
      </c>
      <c r="J82" s="7">
        <v>12</v>
      </c>
      <c r="K82" s="7">
        <v>73</v>
      </c>
      <c r="L82" s="7">
        <v>108</v>
      </c>
      <c r="M82" s="30">
        <v>28</v>
      </c>
      <c r="N82" s="30">
        <v>134</v>
      </c>
      <c r="O82" s="67">
        <v>11</v>
      </c>
      <c r="P82" s="7">
        <v>3</v>
      </c>
      <c r="Q82" s="7">
        <v>8</v>
      </c>
      <c r="R82" s="7">
        <v>95</v>
      </c>
      <c r="S82" s="7">
        <v>59</v>
      </c>
      <c r="T82" s="30">
        <v>45</v>
      </c>
      <c r="U82" s="7">
        <v>76</v>
      </c>
      <c r="V82" s="7">
        <v>4</v>
      </c>
      <c r="W82" s="7">
        <v>17</v>
      </c>
      <c r="X82" s="7">
        <v>4</v>
      </c>
      <c r="Y82" s="7">
        <v>3</v>
      </c>
      <c r="Z82" s="7"/>
      <c r="AA82" s="7">
        <v>27</v>
      </c>
      <c r="AB82" s="7">
        <v>31</v>
      </c>
      <c r="AC82" s="30">
        <v>10</v>
      </c>
      <c r="AD82" s="7">
        <v>4</v>
      </c>
    </row>
    <row r="83" spans="1:30" ht="25">
      <c r="A83" s="3"/>
      <c r="B83" s="88" t="s">
        <v>893</v>
      </c>
      <c r="C83" s="7" t="s">
        <v>894</v>
      </c>
      <c r="D83" s="7">
        <v>115</v>
      </c>
      <c r="E83" s="87" t="s">
        <v>1078</v>
      </c>
      <c r="F83" s="7">
        <v>6</v>
      </c>
      <c r="G83" s="7">
        <v>65</v>
      </c>
      <c r="H83" s="7">
        <v>8</v>
      </c>
      <c r="I83" s="7">
        <v>34</v>
      </c>
      <c r="J83" s="7">
        <v>15</v>
      </c>
      <c r="K83" s="7">
        <v>5</v>
      </c>
      <c r="L83" s="7">
        <v>12</v>
      </c>
      <c r="M83" s="7">
        <v>4</v>
      </c>
      <c r="N83" s="7">
        <v>8</v>
      </c>
      <c r="O83" s="7">
        <v>30</v>
      </c>
      <c r="P83" s="7">
        <v>12</v>
      </c>
      <c r="Q83" s="7">
        <v>3</v>
      </c>
      <c r="R83" s="7">
        <v>11</v>
      </c>
      <c r="S83" s="7">
        <v>7</v>
      </c>
      <c r="T83" s="7">
        <v>4</v>
      </c>
      <c r="U83" s="7">
        <v>15</v>
      </c>
      <c r="V83" s="7">
        <v>11</v>
      </c>
      <c r="W83" s="7">
        <v>8</v>
      </c>
      <c r="X83" s="7">
        <v>30</v>
      </c>
      <c r="Y83" s="7">
        <v>17</v>
      </c>
      <c r="Z83" s="7"/>
      <c r="AA83" s="7">
        <v>14</v>
      </c>
      <c r="AB83" s="7">
        <v>35</v>
      </c>
      <c r="AC83" s="7">
        <v>11</v>
      </c>
      <c r="AD83" s="7">
        <v>4</v>
      </c>
    </row>
    <row r="84" spans="1:30" ht="25">
      <c r="A84" s="3"/>
      <c r="B84" s="130" t="s">
        <v>895</v>
      </c>
      <c r="C84" s="7" t="s">
        <v>898</v>
      </c>
      <c r="D84" s="7" t="s">
        <v>898</v>
      </c>
      <c r="E84" s="87" t="s">
        <v>899</v>
      </c>
      <c r="F84" s="7" t="s">
        <v>1079</v>
      </c>
      <c r="G84" s="7" t="s">
        <v>1080</v>
      </c>
      <c r="H84" s="7" t="s">
        <v>1081</v>
      </c>
      <c r="I84" s="7" t="s">
        <v>1082</v>
      </c>
      <c r="J84" s="7" t="s">
        <v>1083</v>
      </c>
      <c r="K84" s="7" t="s">
        <v>1084</v>
      </c>
      <c r="L84" s="7" t="s">
        <v>1085</v>
      </c>
      <c r="M84" s="7" t="s">
        <v>1086</v>
      </c>
      <c r="N84" s="7" t="s">
        <v>1087</v>
      </c>
      <c r="O84" s="7" t="s">
        <v>1088</v>
      </c>
      <c r="P84" s="7" t="s">
        <v>1089</v>
      </c>
      <c r="Q84" s="7" t="s">
        <v>1090</v>
      </c>
      <c r="R84" s="7" t="s">
        <v>1091</v>
      </c>
      <c r="S84" s="7" t="s">
        <v>1092</v>
      </c>
      <c r="T84" s="7" t="s">
        <v>1093</v>
      </c>
      <c r="U84" s="7" t="s">
        <v>901</v>
      </c>
      <c r="V84" s="7" t="s">
        <v>899</v>
      </c>
      <c r="W84" s="7" t="s">
        <v>1094</v>
      </c>
      <c r="X84" s="7" t="s">
        <v>1095</v>
      </c>
      <c r="Y84" s="7" t="s">
        <v>1096</v>
      </c>
      <c r="Z84" s="7"/>
      <c r="AA84" s="7" t="s">
        <v>1097</v>
      </c>
      <c r="AB84" s="7" t="s">
        <v>1098</v>
      </c>
      <c r="AC84" s="7" t="s">
        <v>1099</v>
      </c>
      <c r="AD84" s="7" t="s">
        <v>1100</v>
      </c>
    </row>
    <row r="85" spans="1:30" ht="25">
      <c r="A85" s="3"/>
      <c r="B85" s="128"/>
      <c r="C85" s="7" t="s">
        <v>900</v>
      </c>
      <c r="D85" s="114" t="s">
        <v>901</v>
      </c>
      <c r="E85" s="87" t="s">
        <v>1101</v>
      </c>
      <c r="F85" s="7" t="s">
        <v>1102</v>
      </c>
      <c r="G85" s="7" t="s">
        <v>1103</v>
      </c>
      <c r="H85" s="7" t="s">
        <v>1104</v>
      </c>
      <c r="I85" s="7" t="s">
        <v>1105</v>
      </c>
      <c r="J85" s="7" t="s">
        <v>1106</v>
      </c>
      <c r="K85" s="7" t="s">
        <v>1107</v>
      </c>
      <c r="L85" s="7" t="s">
        <v>1108</v>
      </c>
      <c r="M85" s="7" t="s">
        <v>1109</v>
      </c>
      <c r="N85" s="7" t="s">
        <v>1110</v>
      </c>
      <c r="O85" s="7" t="s">
        <v>1111</v>
      </c>
      <c r="P85" s="7" t="s">
        <v>1112</v>
      </c>
      <c r="Q85" s="7" t="s">
        <v>1102</v>
      </c>
      <c r="R85" s="7" t="s">
        <v>1113</v>
      </c>
      <c r="S85" s="7" t="s">
        <v>1114</v>
      </c>
      <c r="T85" s="7" t="s">
        <v>1115</v>
      </c>
      <c r="U85" s="7" t="s">
        <v>1116</v>
      </c>
      <c r="V85" s="7" t="s">
        <v>902</v>
      </c>
      <c r="W85" s="7" t="s">
        <v>1117</v>
      </c>
      <c r="X85" s="7" t="s">
        <v>1118</v>
      </c>
      <c r="Y85" s="7" t="s">
        <v>1119</v>
      </c>
      <c r="Z85" s="7"/>
      <c r="AA85" s="7" t="s">
        <v>1120</v>
      </c>
      <c r="AB85" s="7" t="s">
        <v>1121</v>
      </c>
      <c r="AC85" s="7" t="s">
        <v>1122</v>
      </c>
      <c r="AD85" s="7" t="s">
        <v>1123</v>
      </c>
    </row>
    <row r="86" spans="1:30" ht="25">
      <c r="A86" s="3"/>
      <c r="B86" s="126"/>
      <c r="C86" s="7" t="s">
        <v>903</v>
      </c>
      <c r="D86" s="7" t="s">
        <v>904</v>
      </c>
      <c r="E86" s="87" t="s">
        <v>1124</v>
      </c>
      <c r="F86" s="7" t="s">
        <v>1125</v>
      </c>
      <c r="G86" s="115" t="s">
        <v>1126</v>
      </c>
      <c r="H86" s="7" t="s">
        <v>1127</v>
      </c>
      <c r="I86" s="7" t="s">
        <v>1128</v>
      </c>
      <c r="J86" s="49" t="s">
        <v>1129</v>
      </c>
      <c r="K86" s="7" t="s">
        <v>1130</v>
      </c>
      <c r="L86" s="7" t="s">
        <v>1131</v>
      </c>
      <c r="M86" s="7" t="s">
        <v>1132</v>
      </c>
      <c r="N86" s="7"/>
      <c r="O86" s="7" t="s">
        <v>1133</v>
      </c>
      <c r="P86" s="7" t="s">
        <v>1134</v>
      </c>
      <c r="Q86" s="7" t="s">
        <v>1135</v>
      </c>
      <c r="R86" s="7" t="s">
        <v>1136</v>
      </c>
      <c r="S86" s="7" t="s">
        <v>1137</v>
      </c>
      <c r="T86" s="7" t="s">
        <v>1138</v>
      </c>
      <c r="U86" s="7" t="s">
        <v>1139</v>
      </c>
      <c r="V86" s="7" t="s">
        <v>905</v>
      </c>
      <c r="W86" s="7" t="s">
        <v>1140</v>
      </c>
      <c r="X86" s="7" t="s">
        <v>1141</v>
      </c>
      <c r="Y86" s="7" t="s">
        <v>1142</v>
      </c>
      <c r="Z86" s="7"/>
      <c r="AA86" s="7" t="s">
        <v>1143</v>
      </c>
      <c r="AB86" s="7" t="s">
        <v>1144</v>
      </c>
      <c r="AC86" s="7" t="s">
        <v>1145</v>
      </c>
      <c r="AD86" s="7" t="s">
        <v>1146</v>
      </c>
    </row>
    <row r="87" spans="1:30" ht="12.5">
      <c r="A87" s="3"/>
      <c r="B87" s="88" t="s">
        <v>906</v>
      </c>
      <c r="C87" s="7">
        <v>12.3</v>
      </c>
      <c r="D87" s="7" t="s">
        <v>115</v>
      </c>
      <c r="E87" s="87" t="s">
        <v>479</v>
      </c>
      <c r="F87" s="7" t="s">
        <v>1147</v>
      </c>
      <c r="G87" s="7" t="s">
        <v>355</v>
      </c>
      <c r="H87" s="7">
        <v>11.69</v>
      </c>
      <c r="I87" s="7">
        <v>12.18</v>
      </c>
      <c r="J87" s="7" t="s">
        <v>252</v>
      </c>
      <c r="K87" s="7">
        <v>12.03</v>
      </c>
      <c r="L87" s="7">
        <v>11.85</v>
      </c>
      <c r="M87" s="111">
        <v>11.88</v>
      </c>
      <c r="N87" s="7" t="s">
        <v>1148</v>
      </c>
      <c r="O87" s="7" t="s">
        <v>766</v>
      </c>
      <c r="P87" s="7">
        <v>13.86</v>
      </c>
      <c r="Q87" s="7">
        <v>11.56</v>
      </c>
      <c r="R87" s="7">
        <v>11.66</v>
      </c>
      <c r="S87" s="7">
        <v>13.59</v>
      </c>
      <c r="T87" s="7">
        <v>12.04</v>
      </c>
      <c r="U87" s="7" t="s">
        <v>379</v>
      </c>
      <c r="V87" s="7">
        <v>13.01</v>
      </c>
      <c r="W87" s="7">
        <v>11.82</v>
      </c>
      <c r="X87" s="7">
        <v>13.4</v>
      </c>
      <c r="Y87" s="7">
        <v>13.75</v>
      </c>
      <c r="Z87" s="7"/>
      <c r="AA87" s="7">
        <v>13.07</v>
      </c>
      <c r="AB87" s="7">
        <v>13.38</v>
      </c>
      <c r="AC87" s="7">
        <v>11.89</v>
      </c>
      <c r="AD87" s="7">
        <v>13.18</v>
      </c>
    </row>
    <row r="88" spans="1:30" ht="12.5">
      <c r="A88" s="3"/>
      <c r="B88" s="88" t="s">
        <v>907</v>
      </c>
      <c r="C88" s="7">
        <v>7.95</v>
      </c>
      <c r="D88" s="7" t="s">
        <v>908</v>
      </c>
      <c r="E88" s="87" t="s">
        <v>1149</v>
      </c>
      <c r="F88" s="7" t="s">
        <v>1150</v>
      </c>
      <c r="G88" s="7" t="s">
        <v>1151</v>
      </c>
      <c r="H88" s="7">
        <v>8.5</v>
      </c>
      <c r="I88" s="7">
        <v>6.74</v>
      </c>
      <c r="J88" s="7" t="s">
        <v>1152</v>
      </c>
      <c r="K88" s="7">
        <v>6.41</v>
      </c>
      <c r="L88" s="7">
        <v>6.94</v>
      </c>
      <c r="M88" s="7" t="s">
        <v>1153</v>
      </c>
      <c r="N88" s="7" t="s">
        <v>1154</v>
      </c>
      <c r="O88" s="7" t="s">
        <v>1155</v>
      </c>
      <c r="P88" s="7">
        <v>10.76</v>
      </c>
      <c r="Q88" s="7">
        <v>7.63</v>
      </c>
      <c r="R88" s="7">
        <v>6.58</v>
      </c>
      <c r="S88" s="7">
        <v>7.45</v>
      </c>
      <c r="T88" s="7">
        <v>7.34</v>
      </c>
      <c r="U88" s="7" t="s">
        <v>1156</v>
      </c>
      <c r="V88" s="7">
        <v>10.28</v>
      </c>
      <c r="W88" s="7">
        <v>7.42</v>
      </c>
      <c r="X88" s="7">
        <v>8.6300000000000008</v>
      </c>
      <c r="Y88" s="7">
        <v>10.89</v>
      </c>
      <c r="Z88" s="7" t="s">
        <v>1157</v>
      </c>
      <c r="AA88" s="7">
        <v>9.8699999999999992</v>
      </c>
      <c r="AB88" s="7">
        <v>9.2799999999999994</v>
      </c>
      <c r="AC88" s="7">
        <v>6.89</v>
      </c>
      <c r="AD88" s="7">
        <v>8.19</v>
      </c>
    </row>
    <row r="89" spans="1:30" ht="12.5">
      <c r="A89" s="22"/>
      <c r="B89" s="89" t="s">
        <v>909</v>
      </c>
      <c r="C89" s="87">
        <v>68.67</v>
      </c>
      <c r="D89" s="87">
        <v>72.62</v>
      </c>
      <c r="E89" s="87" t="s">
        <v>1158</v>
      </c>
      <c r="F89" s="90">
        <v>78.099999999999994</v>
      </c>
      <c r="G89" s="90">
        <v>95.44</v>
      </c>
      <c r="H89" s="90">
        <v>96.47</v>
      </c>
      <c r="I89" s="90">
        <v>50.3</v>
      </c>
      <c r="J89" s="90">
        <v>87.47</v>
      </c>
      <c r="K89" s="90">
        <v>75.44</v>
      </c>
      <c r="L89" s="90">
        <v>67.569999999999993</v>
      </c>
      <c r="M89" s="90">
        <v>67.36</v>
      </c>
      <c r="N89" s="87">
        <v>58.42</v>
      </c>
      <c r="O89" s="90">
        <v>72.97</v>
      </c>
      <c r="P89" s="87">
        <v>75.56</v>
      </c>
      <c r="Q89" s="90">
        <v>99.65</v>
      </c>
      <c r="R89" s="90">
        <v>43.42</v>
      </c>
      <c r="S89" s="90">
        <v>60.47</v>
      </c>
      <c r="T89" s="90">
        <v>51.76</v>
      </c>
      <c r="U89" s="90">
        <v>68.09</v>
      </c>
      <c r="V89" s="90">
        <v>57.38</v>
      </c>
      <c r="W89" s="90">
        <v>52.55</v>
      </c>
      <c r="X89" s="90">
        <v>78.98</v>
      </c>
      <c r="Y89" s="90">
        <v>79.03</v>
      </c>
      <c r="Z89" s="90">
        <v>34.86</v>
      </c>
      <c r="AA89" s="90">
        <v>74.41</v>
      </c>
      <c r="AB89" s="90">
        <v>80.150000000000006</v>
      </c>
      <c r="AC89" s="90">
        <v>55.43</v>
      </c>
      <c r="AD89" s="90">
        <v>94.24</v>
      </c>
    </row>
    <row r="90" spans="1:30" ht="12.5">
      <c r="A90" s="22"/>
      <c r="B90" s="89" t="s">
        <v>910</v>
      </c>
      <c r="C90" s="87">
        <v>109.42</v>
      </c>
      <c r="D90" s="87">
        <v>106.81</v>
      </c>
      <c r="E90" s="116" t="s">
        <v>1159</v>
      </c>
      <c r="F90" s="90">
        <v>104.42</v>
      </c>
      <c r="G90" s="90">
        <v>107.06</v>
      </c>
      <c r="H90" s="90">
        <v>105.81</v>
      </c>
      <c r="I90" s="90">
        <v>106.27</v>
      </c>
      <c r="J90" s="90">
        <v>109.28</v>
      </c>
      <c r="K90" s="90">
        <v>109.31</v>
      </c>
      <c r="L90" s="90">
        <v>106.12</v>
      </c>
      <c r="M90" s="90">
        <v>103.9</v>
      </c>
      <c r="N90" s="87">
        <v>104.13</v>
      </c>
      <c r="O90" s="90">
        <v>105.49</v>
      </c>
      <c r="P90" s="87">
        <v>104.66</v>
      </c>
      <c r="Q90" s="90">
        <v>99.49</v>
      </c>
      <c r="R90" s="90">
        <v>106.05</v>
      </c>
      <c r="S90" s="90">
        <v>106.66</v>
      </c>
      <c r="T90" s="90">
        <v>106.41</v>
      </c>
      <c r="U90" s="90">
        <v>107.29</v>
      </c>
      <c r="V90" s="90">
        <v>110.03</v>
      </c>
      <c r="W90" s="90">
        <v>104.65</v>
      </c>
      <c r="X90" s="90">
        <v>101.71</v>
      </c>
      <c r="Y90" s="90">
        <v>104.25</v>
      </c>
      <c r="Z90" s="90">
        <v>97.94</v>
      </c>
      <c r="AA90" s="90">
        <v>107.54</v>
      </c>
      <c r="AB90" s="90">
        <v>110.46</v>
      </c>
      <c r="AC90" s="90">
        <v>105.37</v>
      </c>
      <c r="AD90" s="90">
        <v>106.69</v>
      </c>
    </row>
    <row r="91" spans="1:30" ht="12.5">
      <c r="A91" s="22"/>
      <c r="B91" s="89" t="s">
        <v>911</v>
      </c>
      <c r="C91" s="87">
        <v>90.07</v>
      </c>
      <c r="D91" s="87">
        <v>107.13</v>
      </c>
      <c r="E91" s="116" t="s">
        <v>1160</v>
      </c>
      <c r="F91" s="90">
        <v>95.53</v>
      </c>
      <c r="G91" s="90">
        <v>96.76</v>
      </c>
      <c r="H91" s="90">
        <v>96.03</v>
      </c>
      <c r="I91" s="90">
        <v>96.1</v>
      </c>
      <c r="J91" s="90">
        <v>110.11</v>
      </c>
      <c r="K91" s="90">
        <v>97.18</v>
      </c>
      <c r="L91" s="90">
        <v>98.68</v>
      </c>
      <c r="M91" s="90">
        <v>98.72</v>
      </c>
      <c r="N91" s="87">
        <v>96.26</v>
      </c>
      <c r="O91" s="90">
        <v>98.02</v>
      </c>
      <c r="P91" s="116">
        <v>109.12</v>
      </c>
      <c r="Q91" s="90">
        <v>98.89</v>
      </c>
      <c r="R91" s="90">
        <v>110.19</v>
      </c>
      <c r="S91" s="90">
        <v>99.51</v>
      </c>
      <c r="T91" s="90">
        <v>99.55</v>
      </c>
      <c r="U91" s="90">
        <v>101.43</v>
      </c>
      <c r="V91" s="90">
        <v>109.28</v>
      </c>
      <c r="W91" s="90">
        <v>101.5</v>
      </c>
      <c r="X91" s="90">
        <v>108.09</v>
      </c>
      <c r="Y91" s="90">
        <v>101.33</v>
      </c>
      <c r="Z91" s="90">
        <v>99.37</v>
      </c>
      <c r="AA91" s="90">
        <v>108.41</v>
      </c>
      <c r="AB91" s="90">
        <v>108.34</v>
      </c>
      <c r="AC91" s="90">
        <v>100.4</v>
      </c>
      <c r="AD91" s="90">
        <v>101.64</v>
      </c>
    </row>
    <row r="92" spans="1:30" ht="12.5">
      <c r="A92" s="22"/>
      <c r="B92" s="89" t="s">
        <v>912</v>
      </c>
      <c r="C92" s="87">
        <v>70.23</v>
      </c>
      <c r="D92" s="87">
        <v>107.04</v>
      </c>
      <c r="E92" s="116" t="s">
        <v>1161</v>
      </c>
      <c r="F92" s="90">
        <v>65.62</v>
      </c>
      <c r="G92" s="90">
        <v>82.4</v>
      </c>
      <c r="H92" s="90">
        <v>69.37</v>
      </c>
      <c r="I92" s="90">
        <v>64.239999999999995</v>
      </c>
      <c r="J92" s="90">
        <v>91.01</v>
      </c>
      <c r="K92" s="90">
        <v>72.900000000000006</v>
      </c>
      <c r="L92" s="90">
        <v>74.2</v>
      </c>
      <c r="M92" s="90">
        <v>62.15</v>
      </c>
      <c r="N92" s="87">
        <v>77.63</v>
      </c>
      <c r="O92" s="90">
        <v>64.97</v>
      </c>
      <c r="P92" s="116">
        <v>93.01</v>
      </c>
      <c r="Q92" s="90">
        <v>69.88</v>
      </c>
      <c r="R92" s="90">
        <v>86.66</v>
      </c>
      <c r="S92" s="90">
        <v>68.81</v>
      </c>
      <c r="T92" s="90">
        <v>85.96</v>
      </c>
      <c r="U92" s="90">
        <v>72.900000000000006</v>
      </c>
      <c r="V92" s="90">
        <v>106.7</v>
      </c>
      <c r="W92" s="90">
        <v>70.599999999999994</v>
      </c>
      <c r="X92" s="90">
        <v>102.5</v>
      </c>
      <c r="Y92" s="90">
        <v>97.79</v>
      </c>
      <c r="Z92" s="90">
        <v>62.61</v>
      </c>
      <c r="AA92" s="90">
        <v>105.07</v>
      </c>
      <c r="AB92" s="90">
        <v>117.84</v>
      </c>
      <c r="AC92" s="90">
        <v>74.239999999999995</v>
      </c>
      <c r="AD92" s="90">
        <v>95.64</v>
      </c>
    </row>
    <row r="93" spans="1:30" ht="12.5">
      <c r="A93" s="22"/>
      <c r="B93" s="89" t="s">
        <v>913</v>
      </c>
      <c r="C93" s="87">
        <v>108.09</v>
      </c>
      <c r="D93" s="87">
        <v>97.69</v>
      </c>
      <c r="E93" s="87" t="s">
        <v>1162</v>
      </c>
      <c r="F93" s="90">
        <v>94.27</v>
      </c>
      <c r="G93" s="90">
        <v>97.27</v>
      </c>
      <c r="H93" s="90">
        <v>95.66</v>
      </c>
      <c r="I93" s="90">
        <v>96.74</v>
      </c>
      <c r="J93" s="90">
        <v>97.4</v>
      </c>
      <c r="K93" s="90">
        <v>96.28</v>
      </c>
      <c r="L93" s="90">
        <v>95.49</v>
      </c>
      <c r="M93" s="90">
        <v>94.64</v>
      </c>
      <c r="N93" s="87">
        <v>92.75</v>
      </c>
      <c r="O93" s="90">
        <v>97.76</v>
      </c>
      <c r="P93" s="87">
        <v>95.35</v>
      </c>
      <c r="Q93" s="90">
        <v>90.24</v>
      </c>
      <c r="R93" s="90">
        <v>95.63</v>
      </c>
      <c r="S93" s="90">
        <v>98.57</v>
      </c>
      <c r="T93" s="90">
        <v>97.39</v>
      </c>
      <c r="U93" s="90">
        <v>98.33</v>
      </c>
      <c r="V93" s="90">
        <v>98.59</v>
      </c>
      <c r="W93" s="90">
        <v>95.05</v>
      </c>
      <c r="X93" s="90">
        <v>93.68</v>
      </c>
      <c r="Y93" s="90">
        <v>97.45</v>
      </c>
      <c r="Z93" s="90">
        <v>89.63</v>
      </c>
      <c r="AA93" s="90">
        <v>94.73</v>
      </c>
      <c r="AB93" s="90">
        <v>99.1</v>
      </c>
      <c r="AC93" s="90">
        <v>97.18</v>
      </c>
      <c r="AD93" s="90">
        <v>98.23</v>
      </c>
    </row>
    <row r="94" spans="1:30" ht="12.5">
      <c r="A94" s="22"/>
      <c r="B94" s="89" t="s">
        <v>914</v>
      </c>
      <c r="C94" s="87">
        <v>89.58</v>
      </c>
      <c r="D94" s="87">
        <v>84.66</v>
      </c>
      <c r="E94" s="87" t="s">
        <v>1163</v>
      </c>
      <c r="F94" s="90">
        <v>75.12</v>
      </c>
      <c r="G94" s="90">
        <v>71.900000000000006</v>
      </c>
      <c r="H94" s="90">
        <v>75.61</v>
      </c>
      <c r="I94" s="90">
        <v>75.03</v>
      </c>
      <c r="J94" s="90">
        <v>82.17</v>
      </c>
      <c r="K94" s="90">
        <v>74.81</v>
      </c>
      <c r="L94" s="90">
        <v>75.52</v>
      </c>
      <c r="M94" s="90">
        <v>77.09</v>
      </c>
      <c r="N94" s="87">
        <v>73.41</v>
      </c>
      <c r="O94" s="90">
        <v>79.91</v>
      </c>
      <c r="P94" s="87">
        <v>84.21</v>
      </c>
      <c r="Q94" s="90">
        <v>78.709999999999994</v>
      </c>
      <c r="R94" s="90">
        <v>85.26</v>
      </c>
      <c r="S94" s="90">
        <v>80.98</v>
      </c>
      <c r="T94" s="90">
        <v>79.47</v>
      </c>
      <c r="U94" s="90">
        <v>81.739999999999995</v>
      </c>
      <c r="V94" s="90">
        <v>83.35</v>
      </c>
      <c r="W94" s="90">
        <v>79.650000000000006</v>
      </c>
      <c r="X94" s="90">
        <v>88.15</v>
      </c>
      <c r="Y94" s="90">
        <v>82.23</v>
      </c>
      <c r="Z94" s="90">
        <v>78.13</v>
      </c>
      <c r="AA94" s="90">
        <v>81.93</v>
      </c>
      <c r="AB94" s="90">
        <v>85.64</v>
      </c>
      <c r="AC94" s="90">
        <v>79.58</v>
      </c>
      <c r="AD94" s="90">
        <v>81.3</v>
      </c>
    </row>
    <row r="95" spans="1:30" ht="12.5">
      <c r="A95" s="22"/>
      <c r="B95" s="89" t="s">
        <v>915</v>
      </c>
      <c r="C95" s="87">
        <v>70.56</v>
      </c>
      <c r="D95" s="87">
        <v>78.430000000000007</v>
      </c>
      <c r="E95" s="87" t="s">
        <v>1164</v>
      </c>
      <c r="F95" s="90">
        <v>49.15</v>
      </c>
      <c r="G95" s="90">
        <v>59.5</v>
      </c>
      <c r="H95" s="90">
        <v>53.59</v>
      </c>
      <c r="I95" s="90">
        <v>50.26</v>
      </c>
      <c r="J95" s="90">
        <v>65.37</v>
      </c>
      <c r="K95" s="90">
        <v>52.54</v>
      </c>
      <c r="L95" s="90">
        <v>54.36</v>
      </c>
      <c r="M95" s="90">
        <v>48.17</v>
      </c>
      <c r="N95" s="87">
        <v>58.15</v>
      </c>
      <c r="O95" s="90">
        <v>53.19</v>
      </c>
      <c r="P95" s="87">
        <v>66.19</v>
      </c>
      <c r="Q95" s="90">
        <v>53.51</v>
      </c>
      <c r="R95" s="90">
        <v>65.25</v>
      </c>
      <c r="S95" s="90">
        <v>56.09</v>
      </c>
      <c r="T95" s="90">
        <v>66.02</v>
      </c>
      <c r="U95" s="90">
        <v>57.06</v>
      </c>
      <c r="V95" s="90">
        <v>78.319999999999993</v>
      </c>
      <c r="W95" s="90">
        <v>53.4</v>
      </c>
      <c r="X95" s="90">
        <v>83.31</v>
      </c>
      <c r="Y95" s="90">
        <v>74.47</v>
      </c>
      <c r="Z95" s="90">
        <v>49.38</v>
      </c>
      <c r="AA95" s="90">
        <v>78.650000000000006</v>
      </c>
      <c r="AB95" s="90">
        <v>90.27</v>
      </c>
      <c r="AC95" s="90">
        <v>56.6</v>
      </c>
      <c r="AD95" s="90">
        <v>76.69</v>
      </c>
    </row>
    <row r="96" spans="1:30" ht="14">
      <c r="A96" s="129" t="s">
        <v>916</v>
      </c>
      <c r="B96" s="123"/>
      <c r="C96" s="32"/>
      <c r="D96" s="32"/>
      <c r="E96" s="33"/>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row>
    <row r="97" spans="1:30" ht="25">
      <c r="A97" s="2"/>
      <c r="B97" s="88" t="s">
        <v>917</v>
      </c>
      <c r="C97" s="27">
        <v>1870000</v>
      </c>
      <c r="D97" s="30">
        <v>107532</v>
      </c>
      <c r="E97" s="82">
        <v>224561</v>
      </c>
      <c r="F97" s="82">
        <v>60368</v>
      </c>
      <c r="G97" s="82">
        <v>149859</v>
      </c>
      <c r="H97" s="30">
        <v>65761</v>
      </c>
      <c r="I97" s="30">
        <v>101972</v>
      </c>
      <c r="J97" s="117">
        <v>111736</v>
      </c>
      <c r="K97" s="30">
        <v>104086</v>
      </c>
      <c r="L97" s="30">
        <v>37388</v>
      </c>
      <c r="M97" s="30">
        <v>96574</v>
      </c>
      <c r="N97" s="30">
        <v>62998</v>
      </c>
      <c r="O97" s="30">
        <v>67375</v>
      </c>
      <c r="P97" s="30">
        <v>72521</v>
      </c>
      <c r="Q97" s="30">
        <v>49686</v>
      </c>
      <c r="R97" s="118">
        <v>39037</v>
      </c>
      <c r="S97" s="30">
        <v>10855</v>
      </c>
      <c r="T97" s="30">
        <v>35290</v>
      </c>
      <c r="U97" s="30">
        <v>47592</v>
      </c>
      <c r="V97" s="30">
        <v>49942</v>
      </c>
      <c r="W97" s="30">
        <v>83940</v>
      </c>
      <c r="X97" s="30">
        <v>102790</v>
      </c>
      <c r="Y97" s="7"/>
      <c r="Z97" s="7"/>
      <c r="AA97" s="7"/>
      <c r="AB97" s="7" t="s">
        <v>153</v>
      </c>
      <c r="AC97" s="30">
        <v>24240</v>
      </c>
      <c r="AD97" s="30">
        <v>6212</v>
      </c>
    </row>
    <row r="98" spans="1:30" ht="25">
      <c r="A98" s="2"/>
      <c r="B98" s="88" t="s">
        <v>918</v>
      </c>
      <c r="C98" s="7">
        <v>8.89</v>
      </c>
      <c r="D98" s="7" t="s">
        <v>919</v>
      </c>
      <c r="E98" s="85">
        <v>9.6199999999999994E-2</v>
      </c>
      <c r="F98" s="48">
        <v>4.0300000000000002E-2</v>
      </c>
      <c r="G98" s="48">
        <v>0.1003</v>
      </c>
      <c r="H98" s="48">
        <v>6.5000000000000002E-2</v>
      </c>
      <c r="I98" s="7">
        <v>10.050000000000001</v>
      </c>
      <c r="J98" s="7" t="s">
        <v>1165</v>
      </c>
      <c r="K98" s="48">
        <v>9.6100000000000005E-2</v>
      </c>
      <c r="L98" s="48">
        <v>0.11509999999999999</v>
      </c>
      <c r="M98" s="48">
        <v>0.10059999999999999</v>
      </c>
      <c r="N98" s="48">
        <v>8.5099999999999995E-2</v>
      </c>
      <c r="O98" s="7" t="s">
        <v>1166</v>
      </c>
      <c r="P98" s="48">
        <v>7.4800000000000005E-2</v>
      </c>
      <c r="Q98" s="48">
        <v>8.8900000000000007E-2</v>
      </c>
      <c r="R98" s="48">
        <v>0.1004</v>
      </c>
      <c r="S98" s="7" t="s">
        <v>1167</v>
      </c>
      <c r="T98" s="48">
        <v>7.4899999999999994E-2</v>
      </c>
      <c r="U98" s="7">
        <v>9</v>
      </c>
      <c r="V98" s="7" t="s">
        <v>920</v>
      </c>
      <c r="W98" s="48">
        <v>9.11E-2</v>
      </c>
      <c r="X98" s="48">
        <v>6.8900000000000003E-2</v>
      </c>
      <c r="Y98" s="48">
        <v>8.43E-2</v>
      </c>
      <c r="Z98" s="1"/>
      <c r="AA98" s="48">
        <v>9.2899999999999996E-2</v>
      </c>
      <c r="AB98" s="72">
        <v>0.08</v>
      </c>
      <c r="AC98" s="48">
        <v>4.0099999999999997E-2</v>
      </c>
      <c r="AD98" s="7" t="s">
        <v>1168</v>
      </c>
    </row>
    <row r="99" spans="1:30" ht="12.5">
      <c r="A99" s="2"/>
      <c r="B99" s="88" t="s">
        <v>45</v>
      </c>
      <c r="C99" s="7">
        <v>0.40300000000000002</v>
      </c>
      <c r="D99" s="7" t="s">
        <v>464</v>
      </c>
      <c r="E99" s="87">
        <v>0.4</v>
      </c>
      <c r="F99" s="7">
        <v>0.4</v>
      </c>
      <c r="G99" s="7">
        <v>0.31</v>
      </c>
      <c r="H99" s="7">
        <v>0.35</v>
      </c>
      <c r="I99" s="7">
        <v>0.33</v>
      </c>
      <c r="J99" s="7" t="s">
        <v>395</v>
      </c>
      <c r="K99" s="7">
        <v>0.36</v>
      </c>
      <c r="L99" s="7">
        <v>0.34</v>
      </c>
      <c r="M99" s="7">
        <v>0.36</v>
      </c>
      <c r="N99" s="7">
        <v>0.26</v>
      </c>
      <c r="O99" s="7" t="s">
        <v>1169</v>
      </c>
      <c r="P99" s="7">
        <v>0.4</v>
      </c>
      <c r="Q99" s="7">
        <v>0.36</v>
      </c>
      <c r="R99" s="7">
        <v>0.35</v>
      </c>
      <c r="S99" s="7">
        <v>0.33</v>
      </c>
      <c r="T99" s="7">
        <v>0.33</v>
      </c>
      <c r="U99" s="7" t="s">
        <v>1170</v>
      </c>
      <c r="V99" s="7" t="s">
        <v>170</v>
      </c>
      <c r="W99" s="7">
        <v>0.36</v>
      </c>
      <c r="X99" s="7">
        <v>0.3</v>
      </c>
      <c r="Y99" s="7">
        <v>0.42</v>
      </c>
      <c r="Z99" s="1"/>
      <c r="AA99" s="7">
        <v>0.4</v>
      </c>
      <c r="AB99" s="7">
        <v>0.42</v>
      </c>
      <c r="AC99" s="7">
        <v>0.36</v>
      </c>
      <c r="AD99" s="7" t="s">
        <v>1170</v>
      </c>
    </row>
    <row r="100" spans="1:30" ht="12.5">
      <c r="A100" s="2"/>
      <c r="B100" s="2" t="s">
        <v>921</v>
      </c>
      <c r="C100" s="7"/>
      <c r="D100" s="7" t="s">
        <v>922</v>
      </c>
      <c r="E100" s="87" t="s">
        <v>1171</v>
      </c>
      <c r="F100" s="7" t="s">
        <v>1172</v>
      </c>
      <c r="G100" s="7">
        <v>88.17</v>
      </c>
      <c r="H100" s="7">
        <v>67.02</v>
      </c>
      <c r="I100" s="7">
        <v>80.72</v>
      </c>
      <c r="J100" s="7" t="s">
        <v>1173</v>
      </c>
      <c r="K100" s="48">
        <v>0.73509999999999998</v>
      </c>
      <c r="L100" s="48">
        <v>0.86399999999999999</v>
      </c>
      <c r="M100" s="72">
        <v>0.77339999999999998</v>
      </c>
      <c r="N100" s="7">
        <v>64.84</v>
      </c>
      <c r="O100" s="7" t="s">
        <v>1174</v>
      </c>
      <c r="P100" s="7" t="s">
        <v>1175</v>
      </c>
      <c r="Q100" s="45" t="s">
        <v>1176</v>
      </c>
      <c r="R100" s="7" t="s">
        <v>1177</v>
      </c>
      <c r="S100" s="7">
        <v>72</v>
      </c>
      <c r="T100" s="7">
        <v>87.22</v>
      </c>
      <c r="U100" s="7" t="s">
        <v>1178</v>
      </c>
      <c r="V100" s="7" t="s">
        <v>923</v>
      </c>
      <c r="W100" s="7">
        <v>91.15</v>
      </c>
      <c r="X100" s="7">
        <v>91.17</v>
      </c>
      <c r="Y100" s="7">
        <v>91.6</v>
      </c>
      <c r="Z100" s="1"/>
      <c r="AA100" s="7">
        <v>92.53</v>
      </c>
      <c r="AB100" s="7">
        <v>91.51</v>
      </c>
      <c r="AC100" s="7">
        <v>75.790000000000006</v>
      </c>
      <c r="AD100" s="7" t="s">
        <v>1179</v>
      </c>
    </row>
    <row r="101" spans="1:30" ht="12.5">
      <c r="A101" s="3"/>
      <c r="B101" s="44" t="s">
        <v>924</v>
      </c>
      <c r="C101" s="7" t="s">
        <v>925</v>
      </c>
      <c r="D101" s="72">
        <v>1</v>
      </c>
      <c r="E101" s="87" t="s">
        <v>1180</v>
      </c>
      <c r="F101" s="48">
        <v>0.52370000000000005</v>
      </c>
      <c r="G101" s="7" t="s">
        <v>1181</v>
      </c>
      <c r="H101" s="48">
        <v>0.61350000000000005</v>
      </c>
      <c r="I101" s="48">
        <v>0.191</v>
      </c>
      <c r="J101" s="7" t="s">
        <v>1073</v>
      </c>
      <c r="K101" s="7" t="s">
        <v>1182</v>
      </c>
      <c r="L101" s="7" t="s">
        <v>1183</v>
      </c>
      <c r="M101" s="7" t="s">
        <v>1184</v>
      </c>
      <c r="N101" s="7">
        <v>69.33</v>
      </c>
      <c r="O101" s="7"/>
      <c r="P101" s="7" t="s">
        <v>1185</v>
      </c>
      <c r="Q101" s="7" t="s">
        <v>1186</v>
      </c>
      <c r="R101" s="48">
        <f>502.31/1054.5</f>
        <v>0.47634898055950686</v>
      </c>
      <c r="S101" s="48">
        <v>0.44900000000000001</v>
      </c>
      <c r="T101" s="48">
        <v>0.77149999999999996</v>
      </c>
      <c r="U101" s="48">
        <v>0.57609999999999995</v>
      </c>
      <c r="V101" s="48">
        <v>0.47399999999999998</v>
      </c>
      <c r="W101" s="30" t="s">
        <v>1187</v>
      </c>
      <c r="X101" s="7"/>
      <c r="Y101" s="7"/>
      <c r="Z101" s="7"/>
      <c r="AA101" s="7" t="s">
        <v>153</v>
      </c>
      <c r="AB101" s="7" t="s">
        <v>1188</v>
      </c>
      <c r="AC101" s="48">
        <f>652975/718315</f>
        <v>0.90903712159707095</v>
      </c>
      <c r="AD101" s="7"/>
    </row>
    <row r="102" spans="1:30" ht="25">
      <c r="A102" s="129" t="s">
        <v>926</v>
      </c>
      <c r="B102" s="123"/>
      <c r="C102" s="32"/>
      <c r="D102" s="32"/>
      <c r="E102" s="33"/>
      <c r="F102" s="32"/>
      <c r="G102" s="32"/>
      <c r="H102" s="32"/>
      <c r="I102" s="32"/>
      <c r="J102" s="32"/>
      <c r="K102" s="32"/>
      <c r="L102" s="119"/>
      <c r="M102" s="32" t="s">
        <v>1189</v>
      </c>
      <c r="N102" s="32" t="s">
        <v>1190</v>
      </c>
      <c r="O102" s="32" t="s">
        <v>1191</v>
      </c>
      <c r="P102" s="32"/>
      <c r="Q102" s="32"/>
      <c r="R102" s="32"/>
      <c r="S102" s="32"/>
      <c r="T102" s="32"/>
      <c r="U102" s="32"/>
      <c r="V102" s="32"/>
      <c r="W102" s="32"/>
      <c r="X102" s="32"/>
      <c r="Y102" s="32"/>
      <c r="Z102" s="32"/>
      <c r="AA102" s="32"/>
      <c r="AB102" s="32"/>
      <c r="AC102" s="32"/>
      <c r="AD102" s="32"/>
    </row>
    <row r="103" spans="1:30" ht="125">
      <c r="A103" s="3"/>
      <c r="B103" s="3" t="s">
        <v>927</v>
      </c>
      <c r="C103" s="7" t="s">
        <v>928</v>
      </c>
      <c r="D103" s="29" t="s">
        <v>929</v>
      </c>
      <c r="E103" s="87" t="s">
        <v>1192</v>
      </c>
      <c r="F103" s="7" t="s">
        <v>1193</v>
      </c>
      <c r="G103" s="7" t="s">
        <v>1194</v>
      </c>
      <c r="H103" s="7" t="s">
        <v>1195</v>
      </c>
      <c r="I103" s="7" t="s">
        <v>1196</v>
      </c>
      <c r="J103" s="7" t="s">
        <v>1197</v>
      </c>
      <c r="K103" s="7" t="s">
        <v>1198</v>
      </c>
      <c r="L103" s="7" t="s">
        <v>1199</v>
      </c>
      <c r="M103" s="7" t="s">
        <v>1200</v>
      </c>
      <c r="N103" s="7" t="s">
        <v>1201</v>
      </c>
      <c r="O103" s="7" t="s">
        <v>1202</v>
      </c>
      <c r="P103" s="7" t="s">
        <v>1203</v>
      </c>
      <c r="Q103" s="7" t="s">
        <v>1204</v>
      </c>
      <c r="R103" s="7" t="s">
        <v>1205</v>
      </c>
      <c r="S103" s="7" t="s">
        <v>1206</v>
      </c>
      <c r="T103" s="7" t="s">
        <v>1207</v>
      </c>
      <c r="U103" s="7" t="s">
        <v>1208</v>
      </c>
      <c r="V103" s="7" t="s">
        <v>930</v>
      </c>
      <c r="W103" s="7" t="s">
        <v>1209</v>
      </c>
      <c r="X103" s="7" t="s">
        <v>1210</v>
      </c>
      <c r="Y103" s="7" t="s">
        <v>1211</v>
      </c>
      <c r="Z103" s="7" t="s">
        <v>1212</v>
      </c>
      <c r="AA103" s="7" t="s">
        <v>1213</v>
      </c>
      <c r="AB103" s="7" t="s">
        <v>1214</v>
      </c>
      <c r="AC103" s="7" t="s">
        <v>1215</v>
      </c>
      <c r="AD103" s="7" t="s">
        <v>1216</v>
      </c>
    </row>
    <row r="104" spans="1:30" ht="50">
      <c r="A104" s="3"/>
      <c r="B104" s="3" t="s">
        <v>931</v>
      </c>
      <c r="C104" s="29" t="s">
        <v>932</v>
      </c>
      <c r="D104" s="7" t="s">
        <v>933</v>
      </c>
      <c r="E104" s="87" t="s">
        <v>1217</v>
      </c>
      <c r="F104" s="7" t="s">
        <v>1218</v>
      </c>
      <c r="G104" s="7" t="s">
        <v>1219</v>
      </c>
      <c r="H104" s="7" t="s">
        <v>1220</v>
      </c>
      <c r="I104" s="7" t="s">
        <v>1221</v>
      </c>
      <c r="J104" s="7" t="s">
        <v>1222</v>
      </c>
      <c r="K104" s="91" t="s">
        <v>153</v>
      </c>
      <c r="L104" s="7" t="s">
        <v>1223</v>
      </c>
      <c r="M104" s="7" t="s">
        <v>1224</v>
      </c>
      <c r="N104" s="7" t="s">
        <v>1225</v>
      </c>
      <c r="O104" s="7" t="s">
        <v>1226</v>
      </c>
      <c r="P104" s="7"/>
      <c r="Q104" s="29" t="s">
        <v>1227</v>
      </c>
      <c r="R104" s="7" t="s">
        <v>1228</v>
      </c>
      <c r="S104" s="7" t="s">
        <v>1229</v>
      </c>
      <c r="T104" s="7" t="s">
        <v>1230</v>
      </c>
      <c r="U104" s="7" t="s">
        <v>1231</v>
      </c>
      <c r="V104" s="7" t="s">
        <v>934</v>
      </c>
      <c r="W104" s="7" t="s">
        <v>1232</v>
      </c>
      <c r="X104" s="7"/>
      <c r="Y104" s="7"/>
      <c r="Z104" s="7"/>
      <c r="AA104" s="7" t="s">
        <v>153</v>
      </c>
      <c r="AB104" s="7" t="s">
        <v>1233</v>
      </c>
      <c r="AC104" s="7" t="s">
        <v>1234</v>
      </c>
      <c r="AD104" s="7" t="s">
        <v>1235</v>
      </c>
    </row>
    <row r="105" spans="1:30" ht="37.5">
      <c r="A105" s="3"/>
      <c r="B105" s="3" t="s">
        <v>935</v>
      </c>
      <c r="C105" s="7" t="s">
        <v>936</v>
      </c>
      <c r="D105" s="7"/>
      <c r="E105" s="87" t="s">
        <v>1236</v>
      </c>
      <c r="F105" s="7" t="s">
        <v>1237</v>
      </c>
      <c r="G105" s="7" t="s">
        <v>1238</v>
      </c>
      <c r="H105" s="7" t="s">
        <v>1239</v>
      </c>
      <c r="I105" s="7" t="s">
        <v>1240</v>
      </c>
      <c r="J105" s="7" t="s">
        <v>1241</v>
      </c>
      <c r="K105" s="7" t="s">
        <v>1242</v>
      </c>
      <c r="L105" s="7" t="s">
        <v>1243</v>
      </c>
      <c r="M105" s="7" t="s">
        <v>1244</v>
      </c>
      <c r="N105" s="7" t="s">
        <v>1245</v>
      </c>
      <c r="O105" s="7" t="s">
        <v>1246</v>
      </c>
      <c r="P105" s="7" t="s">
        <v>1247</v>
      </c>
      <c r="Q105" s="29" t="s">
        <v>1248</v>
      </c>
      <c r="R105" s="7" t="s">
        <v>1249</v>
      </c>
      <c r="S105" s="7" t="s">
        <v>1250</v>
      </c>
      <c r="T105" s="7" t="s">
        <v>1251</v>
      </c>
      <c r="U105" s="7" t="s">
        <v>1252</v>
      </c>
      <c r="V105" s="7" t="s">
        <v>937</v>
      </c>
      <c r="W105" s="7" t="s">
        <v>1253</v>
      </c>
      <c r="X105" s="7"/>
      <c r="Y105" s="7"/>
      <c r="Z105" s="7"/>
      <c r="AA105" s="7" t="s">
        <v>153</v>
      </c>
      <c r="AB105" s="7" t="s">
        <v>1254</v>
      </c>
      <c r="AC105" s="7" t="s">
        <v>1255</v>
      </c>
      <c r="AD105" s="7" t="s">
        <v>1256</v>
      </c>
    </row>
    <row r="106" spans="1:30" ht="75">
      <c r="A106" s="3"/>
      <c r="B106" s="44" t="s">
        <v>938</v>
      </c>
      <c r="C106" s="29" t="s">
        <v>939</v>
      </c>
      <c r="D106" s="7" t="s">
        <v>940</v>
      </c>
      <c r="E106" s="87" t="s">
        <v>1257</v>
      </c>
      <c r="F106" s="7" t="s">
        <v>1258</v>
      </c>
      <c r="G106" s="7" t="s">
        <v>1259</v>
      </c>
      <c r="H106" s="7" t="s">
        <v>1260</v>
      </c>
      <c r="I106" s="7" t="s">
        <v>1261</v>
      </c>
      <c r="J106" s="7" t="s">
        <v>1262</v>
      </c>
      <c r="K106" s="7" t="s">
        <v>1263</v>
      </c>
      <c r="L106" s="7" t="s">
        <v>1264</v>
      </c>
      <c r="M106" s="7" t="s">
        <v>1265</v>
      </c>
      <c r="N106" s="7" t="s">
        <v>1266</v>
      </c>
      <c r="O106" s="7" t="s">
        <v>1267</v>
      </c>
      <c r="P106" s="7" t="s">
        <v>1268</v>
      </c>
      <c r="Q106" s="7" t="s">
        <v>1269</v>
      </c>
      <c r="R106" s="7" t="s">
        <v>1270</v>
      </c>
      <c r="S106" s="7" t="s">
        <v>1271</v>
      </c>
      <c r="T106" s="7" t="s">
        <v>1272</v>
      </c>
      <c r="U106" s="7" t="s">
        <v>1273</v>
      </c>
      <c r="V106" s="7" t="s">
        <v>941</v>
      </c>
      <c r="W106" s="7" t="s">
        <v>1274</v>
      </c>
      <c r="X106" s="7"/>
      <c r="Y106" s="7" t="s">
        <v>1275</v>
      </c>
      <c r="Z106" s="7"/>
      <c r="AA106" s="7" t="s">
        <v>1276</v>
      </c>
      <c r="AB106" s="7" t="s">
        <v>1277</v>
      </c>
      <c r="AC106" s="7" t="s">
        <v>1278</v>
      </c>
      <c r="AD106" s="7" t="s">
        <v>1279</v>
      </c>
    </row>
    <row r="107" spans="1:30" ht="14">
      <c r="A107" s="129" t="s">
        <v>942</v>
      </c>
      <c r="B107" s="123"/>
      <c r="C107" s="32"/>
      <c r="D107" s="32"/>
      <c r="E107" s="33"/>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row>
    <row r="108" spans="1:30" ht="12.5">
      <c r="A108" s="3"/>
      <c r="B108" s="3" t="s">
        <v>943</v>
      </c>
      <c r="C108" s="7"/>
      <c r="D108" s="7">
        <v>10</v>
      </c>
      <c r="E108" s="87">
        <v>7</v>
      </c>
      <c r="F108" s="7">
        <v>172</v>
      </c>
      <c r="G108" s="7">
        <v>16</v>
      </c>
      <c r="H108" s="7">
        <v>36</v>
      </c>
      <c r="I108" s="7">
        <v>5</v>
      </c>
      <c r="J108" s="7">
        <v>3</v>
      </c>
      <c r="K108" s="7">
        <v>18</v>
      </c>
      <c r="L108" s="7">
        <v>12</v>
      </c>
      <c r="M108" s="7">
        <v>4</v>
      </c>
      <c r="N108" s="7">
        <v>14</v>
      </c>
      <c r="O108" s="7"/>
      <c r="P108" s="7">
        <v>13</v>
      </c>
      <c r="Q108" s="7">
        <v>90</v>
      </c>
      <c r="R108" s="7">
        <v>158</v>
      </c>
      <c r="S108" s="7"/>
      <c r="T108" s="7">
        <v>64</v>
      </c>
      <c r="U108" s="7" t="s">
        <v>153</v>
      </c>
      <c r="V108" s="7">
        <v>6</v>
      </c>
      <c r="W108" s="7" t="s">
        <v>1280</v>
      </c>
      <c r="X108" s="7"/>
      <c r="Y108" s="7">
        <v>6</v>
      </c>
      <c r="Z108" s="7"/>
      <c r="AA108" s="7"/>
      <c r="AB108" s="7"/>
      <c r="AC108" s="7">
        <v>115</v>
      </c>
      <c r="AD108" s="7"/>
    </row>
    <row r="109" spans="1:30" ht="12.5">
      <c r="A109" s="3"/>
      <c r="B109" s="3" t="s">
        <v>944</v>
      </c>
      <c r="C109" s="7"/>
      <c r="D109" s="7"/>
      <c r="E109" s="87">
        <v>93</v>
      </c>
      <c r="F109" s="120" t="s">
        <v>1281</v>
      </c>
      <c r="G109" s="7">
        <v>13</v>
      </c>
      <c r="H109" s="7">
        <v>58</v>
      </c>
      <c r="I109" s="7">
        <v>1</v>
      </c>
      <c r="J109" s="7">
        <v>4</v>
      </c>
      <c r="K109" s="7">
        <v>2</v>
      </c>
      <c r="L109" s="7">
        <v>1</v>
      </c>
      <c r="M109" s="7">
        <v>1</v>
      </c>
      <c r="N109" s="7">
        <v>0</v>
      </c>
      <c r="O109" s="7"/>
      <c r="P109" s="7">
        <v>25</v>
      </c>
      <c r="Q109" s="7"/>
      <c r="R109" s="7">
        <v>27</v>
      </c>
      <c r="S109" s="7"/>
      <c r="T109" s="7">
        <v>3</v>
      </c>
      <c r="U109" s="7" t="s">
        <v>153</v>
      </c>
      <c r="V109" s="7">
        <v>4</v>
      </c>
      <c r="W109" s="7"/>
      <c r="X109" s="7"/>
      <c r="Y109" s="7"/>
      <c r="Z109" s="7"/>
      <c r="AA109" s="7"/>
      <c r="AB109" s="7"/>
      <c r="AC109" s="7">
        <v>7</v>
      </c>
      <c r="AD109" s="7">
        <v>2</v>
      </c>
    </row>
    <row r="110" spans="1:30" ht="112.5">
      <c r="A110" s="3"/>
      <c r="B110" s="44" t="s">
        <v>945</v>
      </c>
      <c r="C110" s="7" t="s">
        <v>946</v>
      </c>
      <c r="D110" s="7" t="s">
        <v>947</v>
      </c>
      <c r="E110" s="87" t="s">
        <v>1282</v>
      </c>
      <c r="F110" s="7" t="s">
        <v>1283</v>
      </c>
      <c r="G110" s="7" t="s">
        <v>947</v>
      </c>
      <c r="H110" s="7" t="s">
        <v>1284</v>
      </c>
      <c r="I110" s="7" t="s">
        <v>1285</v>
      </c>
      <c r="J110" s="7" t="s">
        <v>947</v>
      </c>
      <c r="K110" s="7" t="s">
        <v>1286</v>
      </c>
      <c r="L110" s="7" t="s">
        <v>1287</v>
      </c>
      <c r="M110" s="7" t="s">
        <v>1283</v>
      </c>
      <c r="N110" s="7" t="s">
        <v>1288</v>
      </c>
      <c r="O110" s="7" t="s">
        <v>1289</v>
      </c>
      <c r="P110" s="7" t="s">
        <v>1290</v>
      </c>
      <c r="Q110" s="7" t="s">
        <v>1291</v>
      </c>
      <c r="R110" s="7" t="s">
        <v>1292</v>
      </c>
      <c r="S110" s="7" t="s">
        <v>1293</v>
      </c>
      <c r="T110" s="7" t="s">
        <v>1294</v>
      </c>
      <c r="U110" s="7" t="s">
        <v>1295</v>
      </c>
      <c r="V110" s="7" t="s">
        <v>948</v>
      </c>
      <c r="W110" s="7" t="s">
        <v>1296</v>
      </c>
      <c r="X110" s="7"/>
      <c r="Y110" s="7"/>
      <c r="Z110" s="7"/>
      <c r="AA110" s="7"/>
      <c r="AB110" s="7" t="s">
        <v>1297</v>
      </c>
      <c r="AC110" s="7" t="s">
        <v>1298</v>
      </c>
      <c r="AD110" s="7" t="s">
        <v>1299</v>
      </c>
    </row>
    <row r="111" spans="1:30" ht="12.5">
      <c r="C111" s="92"/>
      <c r="E111" s="92"/>
      <c r="G111" s="92"/>
      <c r="H111" s="92"/>
      <c r="I111" s="99"/>
      <c r="K111" s="59"/>
      <c r="L111" s="99"/>
      <c r="P111" s="92"/>
      <c r="R111" s="59"/>
    </row>
    <row r="112" spans="1:30" ht="12.5">
      <c r="C112" s="92"/>
      <c r="E112" s="92"/>
      <c r="G112" s="92"/>
      <c r="H112" s="92"/>
      <c r="I112" s="99"/>
      <c r="K112" s="59"/>
      <c r="L112" s="99"/>
      <c r="P112" s="92"/>
      <c r="R112" s="59"/>
    </row>
    <row r="113" spans="3:18" ht="12.5">
      <c r="C113" s="92"/>
      <c r="E113" s="92"/>
      <c r="G113" s="92"/>
      <c r="H113" s="92"/>
      <c r="I113" s="99"/>
      <c r="K113" s="59"/>
      <c r="L113" s="99"/>
      <c r="P113" s="92"/>
      <c r="R113" s="59"/>
    </row>
    <row r="114" spans="3:18" ht="12.5">
      <c r="C114" s="92"/>
      <c r="E114" s="92"/>
      <c r="G114" s="92"/>
      <c r="H114" s="92"/>
      <c r="I114" s="99"/>
      <c r="K114" s="59"/>
      <c r="L114" s="99"/>
      <c r="P114" s="92"/>
      <c r="R114" s="59"/>
    </row>
    <row r="115" spans="3:18" ht="12.5">
      <c r="C115" s="92"/>
      <c r="E115" s="92"/>
      <c r="G115" s="92"/>
      <c r="H115" s="92"/>
      <c r="I115" s="99"/>
      <c r="K115" s="59"/>
      <c r="L115" s="99"/>
      <c r="P115" s="92"/>
      <c r="R115" s="59"/>
    </row>
    <row r="116" spans="3:18" ht="12.5">
      <c r="C116" s="92"/>
      <c r="E116" s="92"/>
      <c r="G116" s="92"/>
      <c r="H116" s="92"/>
      <c r="I116" s="99"/>
      <c r="K116" s="59"/>
      <c r="L116" s="99"/>
      <c r="P116" s="92"/>
      <c r="R116" s="59"/>
    </row>
    <row r="117" spans="3:18" ht="12.5">
      <c r="C117" s="92"/>
      <c r="E117" s="92"/>
      <c r="G117" s="92"/>
      <c r="H117" s="92"/>
      <c r="I117" s="99"/>
      <c r="K117" s="59"/>
      <c r="L117" s="99"/>
      <c r="P117" s="92"/>
      <c r="R117" s="59"/>
    </row>
    <row r="118" spans="3:18" ht="12.5">
      <c r="C118" s="92"/>
      <c r="E118" s="92"/>
      <c r="G118" s="92"/>
      <c r="H118" s="92"/>
      <c r="I118" s="99"/>
      <c r="K118" s="59"/>
      <c r="L118" s="99"/>
      <c r="P118" s="92"/>
      <c r="R118" s="59"/>
    </row>
    <row r="119" spans="3:18" ht="12.5">
      <c r="C119" s="92"/>
      <c r="E119" s="92"/>
      <c r="G119" s="92"/>
      <c r="H119" s="92"/>
      <c r="I119" s="99"/>
      <c r="K119" s="59"/>
      <c r="L119" s="99"/>
      <c r="P119" s="92"/>
      <c r="R119" s="59"/>
    </row>
    <row r="120" spans="3:18" ht="12.5">
      <c r="C120" s="92"/>
      <c r="E120" s="92"/>
      <c r="G120" s="92"/>
      <c r="H120" s="92"/>
      <c r="I120" s="99"/>
      <c r="K120" s="59"/>
      <c r="L120" s="99"/>
      <c r="P120" s="92"/>
      <c r="R120" s="59"/>
    </row>
    <row r="121" spans="3:18" ht="12.5">
      <c r="C121" s="92"/>
      <c r="E121" s="92"/>
      <c r="G121" s="92"/>
      <c r="H121" s="92"/>
      <c r="I121" s="99"/>
      <c r="K121" s="59"/>
      <c r="L121" s="99"/>
      <c r="P121" s="92"/>
      <c r="R121" s="59"/>
    </row>
    <row r="122" spans="3:18" ht="12.5">
      <c r="C122" s="92"/>
      <c r="E122" s="92"/>
      <c r="G122" s="92"/>
      <c r="H122" s="92"/>
      <c r="I122" s="99"/>
      <c r="K122" s="59"/>
      <c r="L122" s="99"/>
      <c r="P122" s="92"/>
      <c r="R122" s="59"/>
    </row>
    <row r="123" spans="3:18" ht="12.5">
      <c r="C123" s="92"/>
      <c r="E123" s="92"/>
      <c r="G123" s="92"/>
      <c r="H123" s="92"/>
      <c r="I123" s="99"/>
      <c r="K123" s="59"/>
      <c r="L123" s="99"/>
      <c r="P123" s="92"/>
      <c r="R123" s="59"/>
    </row>
    <row r="124" spans="3:18" ht="12.5">
      <c r="C124" s="92"/>
      <c r="E124" s="92"/>
      <c r="G124" s="92"/>
      <c r="H124" s="92"/>
      <c r="I124" s="99"/>
      <c r="K124" s="59"/>
      <c r="L124" s="99"/>
      <c r="P124" s="92"/>
      <c r="R124" s="59"/>
    </row>
    <row r="125" spans="3:18" ht="12.5">
      <c r="C125" s="92"/>
      <c r="E125" s="92"/>
      <c r="G125" s="92"/>
      <c r="H125" s="92"/>
      <c r="I125" s="99"/>
      <c r="K125" s="59"/>
      <c r="L125" s="99"/>
      <c r="P125" s="92"/>
      <c r="R125" s="59"/>
    </row>
    <row r="126" spans="3:18" ht="12.5">
      <c r="C126" s="92"/>
      <c r="E126" s="92"/>
      <c r="G126" s="92"/>
      <c r="H126" s="92"/>
      <c r="I126" s="99"/>
      <c r="K126" s="59"/>
      <c r="L126" s="99"/>
      <c r="P126" s="92"/>
      <c r="R126" s="59"/>
    </row>
    <row r="127" spans="3:18" ht="12.5">
      <c r="C127" s="92"/>
      <c r="E127" s="92"/>
      <c r="G127" s="92"/>
      <c r="H127" s="92"/>
      <c r="I127" s="99"/>
      <c r="K127" s="59"/>
      <c r="L127" s="99"/>
      <c r="P127" s="92"/>
      <c r="R127" s="59"/>
    </row>
    <row r="128" spans="3:18" ht="12.5">
      <c r="C128" s="92"/>
      <c r="E128" s="92"/>
      <c r="G128" s="92"/>
      <c r="H128" s="92"/>
      <c r="I128" s="99"/>
      <c r="K128" s="59"/>
      <c r="L128" s="99"/>
      <c r="P128" s="92"/>
      <c r="R128" s="59"/>
    </row>
    <row r="129" spans="3:18" ht="12.5">
      <c r="C129" s="92"/>
      <c r="E129" s="92"/>
      <c r="G129" s="92"/>
      <c r="H129" s="92"/>
      <c r="I129" s="99"/>
      <c r="K129" s="59"/>
      <c r="L129" s="99"/>
      <c r="P129" s="92"/>
      <c r="R129" s="59"/>
    </row>
    <row r="130" spans="3:18" ht="12.5">
      <c r="C130" s="92"/>
      <c r="E130" s="92"/>
      <c r="G130" s="92"/>
      <c r="H130" s="92"/>
      <c r="I130" s="99"/>
      <c r="K130" s="59"/>
      <c r="L130" s="99"/>
      <c r="P130" s="92"/>
      <c r="R130" s="59"/>
    </row>
    <row r="131" spans="3:18" ht="12.5">
      <c r="C131" s="92"/>
      <c r="E131" s="92"/>
      <c r="G131" s="92"/>
      <c r="H131" s="92"/>
      <c r="I131" s="99"/>
      <c r="K131" s="59"/>
      <c r="L131" s="99"/>
      <c r="P131" s="92"/>
      <c r="R131" s="59"/>
    </row>
    <row r="132" spans="3:18" ht="12.5">
      <c r="C132" s="92"/>
      <c r="E132" s="92"/>
      <c r="G132" s="92"/>
      <c r="H132" s="92"/>
      <c r="I132" s="99"/>
      <c r="K132" s="59"/>
      <c r="L132" s="99"/>
      <c r="P132" s="92"/>
      <c r="R132" s="59"/>
    </row>
    <row r="133" spans="3:18" ht="12.5">
      <c r="C133" s="92"/>
      <c r="E133" s="92"/>
      <c r="G133" s="92"/>
      <c r="H133" s="92"/>
      <c r="I133" s="99"/>
      <c r="K133" s="59"/>
      <c r="L133" s="99"/>
      <c r="P133" s="92"/>
      <c r="R133" s="59"/>
    </row>
    <row r="134" spans="3:18" ht="12.5">
      <c r="C134" s="92"/>
      <c r="E134" s="92"/>
      <c r="G134" s="92"/>
      <c r="H134" s="92"/>
      <c r="I134" s="99"/>
      <c r="K134" s="59"/>
      <c r="L134" s="99"/>
      <c r="P134" s="92"/>
      <c r="R134" s="59"/>
    </row>
    <row r="135" spans="3:18" ht="12.5">
      <c r="C135" s="92"/>
      <c r="E135" s="92"/>
      <c r="G135" s="92"/>
      <c r="H135" s="92"/>
      <c r="I135" s="99"/>
      <c r="K135" s="59"/>
      <c r="L135" s="99"/>
      <c r="P135" s="92"/>
      <c r="R135" s="59"/>
    </row>
    <row r="136" spans="3:18" ht="12.5">
      <c r="C136" s="92"/>
      <c r="E136" s="92"/>
      <c r="G136" s="92"/>
      <c r="H136" s="92"/>
      <c r="I136" s="99"/>
      <c r="K136" s="59"/>
      <c r="L136" s="99"/>
      <c r="P136" s="92"/>
      <c r="R136" s="59"/>
    </row>
    <row r="137" spans="3:18" ht="12.5">
      <c r="C137" s="92"/>
      <c r="E137" s="92"/>
      <c r="G137" s="92"/>
      <c r="H137" s="92"/>
      <c r="I137" s="99"/>
      <c r="K137" s="59"/>
      <c r="L137" s="99"/>
      <c r="P137" s="92"/>
      <c r="R137" s="59"/>
    </row>
    <row r="138" spans="3:18" ht="12.5">
      <c r="C138" s="92"/>
      <c r="E138" s="92"/>
      <c r="G138" s="92"/>
      <c r="H138" s="92"/>
      <c r="I138" s="99"/>
      <c r="K138" s="59"/>
      <c r="L138" s="99"/>
      <c r="P138" s="92"/>
      <c r="R138" s="59"/>
    </row>
    <row r="139" spans="3:18" ht="12.5">
      <c r="C139" s="92"/>
      <c r="E139" s="92"/>
      <c r="G139" s="92"/>
      <c r="H139" s="92"/>
      <c r="I139" s="99"/>
      <c r="K139" s="59"/>
      <c r="L139" s="99"/>
      <c r="P139" s="92"/>
      <c r="R139" s="59"/>
    </row>
    <row r="140" spans="3:18" ht="12.5">
      <c r="C140" s="92"/>
      <c r="E140" s="92"/>
      <c r="G140" s="92"/>
      <c r="H140" s="92"/>
      <c r="I140" s="99"/>
      <c r="K140" s="59"/>
      <c r="L140" s="99"/>
      <c r="P140" s="92"/>
      <c r="R140" s="59"/>
    </row>
    <row r="141" spans="3:18" ht="12.5">
      <c r="C141" s="92"/>
      <c r="E141" s="92"/>
      <c r="G141" s="92"/>
      <c r="H141" s="92"/>
      <c r="I141" s="99"/>
      <c r="K141" s="59"/>
      <c r="L141" s="99"/>
      <c r="P141" s="92"/>
      <c r="R141" s="59"/>
    </row>
    <row r="142" spans="3:18" ht="12.5">
      <c r="C142" s="92"/>
      <c r="E142" s="92"/>
      <c r="G142" s="92"/>
      <c r="H142" s="92"/>
      <c r="I142" s="99"/>
      <c r="K142" s="59"/>
      <c r="L142" s="99"/>
      <c r="P142" s="92"/>
      <c r="R142" s="59"/>
    </row>
    <row r="143" spans="3:18" ht="12.5">
      <c r="C143" s="92"/>
      <c r="E143" s="92"/>
      <c r="G143" s="92"/>
      <c r="H143" s="92"/>
      <c r="I143" s="99"/>
      <c r="K143" s="59"/>
      <c r="L143" s="99"/>
      <c r="P143" s="92"/>
      <c r="R143" s="59"/>
    </row>
    <row r="144" spans="3:18" ht="12.5">
      <c r="C144" s="92"/>
      <c r="E144" s="92"/>
      <c r="G144" s="92"/>
      <c r="H144" s="92"/>
      <c r="I144" s="99"/>
      <c r="K144" s="59"/>
      <c r="L144" s="99"/>
      <c r="P144" s="92"/>
      <c r="R144" s="59"/>
    </row>
    <row r="145" spans="3:18" ht="12.5">
      <c r="C145" s="92"/>
      <c r="E145" s="92"/>
      <c r="G145" s="92"/>
      <c r="H145" s="92"/>
      <c r="I145" s="99"/>
      <c r="K145" s="59"/>
      <c r="L145" s="99"/>
      <c r="P145" s="92"/>
      <c r="R145" s="59"/>
    </row>
    <row r="146" spans="3:18" ht="12.5">
      <c r="C146" s="92"/>
      <c r="E146" s="92"/>
      <c r="G146" s="92"/>
      <c r="H146" s="92"/>
      <c r="I146" s="99"/>
      <c r="K146" s="59"/>
      <c r="L146" s="99"/>
      <c r="P146" s="92"/>
      <c r="R146" s="59"/>
    </row>
    <row r="147" spans="3:18" ht="12.5">
      <c r="C147" s="92"/>
      <c r="E147" s="92"/>
      <c r="G147" s="92"/>
      <c r="H147" s="92"/>
      <c r="I147" s="99"/>
      <c r="K147" s="59"/>
      <c r="L147" s="99"/>
      <c r="P147" s="92"/>
      <c r="R147" s="59"/>
    </row>
    <row r="148" spans="3:18" ht="12.5">
      <c r="C148" s="92"/>
      <c r="E148" s="92"/>
      <c r="G148" s="92"/>
      <c r="H148" s="92"/>
      <c r="I148" s="99"/>
      <c r="K148" s="59"/>
      <c r="L148" s="99"/>
      <c r="P148" s="92"/>
      <c r="R148" s="59"/>
    </row>
    <row r="149" spans="3:18" ht="12.5">
      <c r="C149" s="92"/>
      <c r="E149" s="92"/>
      <c r="G149" s="92"/>
      <c r="H149" s="92"/>
      <c r="I149" s="99"/>
      <c r="K149" s="59"/>
      <c r="L149" s="99"/>
      <c r="P149" s="92"/>
      <c r="R149" s="59"/>
    </row>
    <row r="150" spans="3:18" ht="12.5">
      <c r="C150" s="92"/>
      <c r="E150" s="92"/>
      <c r="G150" s="92"/>
      <c r="H150" s="92"/>
      <c r="I150" s="99"/>
      <c r="K150" s="59"/>
      <c r="L150" s="99"/>
      <c r="P150" s="92"/>
      <c r="R150" s="59"/>
    </row>
    <row r="151" spans="3:18" ht="12.5">
      <c r="C151" s="92"/>
      <c r="E151" s="92"/>
      <c r="G151" s="92"/>
      <c r="H151" s="92"/>
      <c r="I151" s="99"/>
      <c r="K151" s="59"/>
      <c r="L151" s="99"/>
      <c r="P151" s="92"/>
      <c r="R151" s="59"/>
    </row>
    <row r="152" spans="3:18" ht="12.5">
      <c r="C152" s="92"/>
      <c r="E152" s="92"/>
      <c r="G152" s="92"/>
      <c r="H152" s="92"/>
      <c r="I152" s="99"/>
      <c r="K152" s="59"/>
      <c r="L152" s="99"/>
      <c r="P152" s="92"/>
      <c r="R152" s="59"/>
    </row>
    <row r="153" spans="3:18" ht="12.5">
      <c r="C153" s="92"/>
      <c r="E153" s="92"/>
      <c r="G153" s="92"/>
      <c r="H153" s="92"/>
      <c r="I153" s="99"/>
      <c r="K153" s="59"/>
      <c r="L153" s="99"/>
      <c r="P153" s="92"/>
      <c r="R153" s="59"/>
    </row>
    <row r="154" spans="3:18" ht="12.5">
      <c r="C154" s="92"/>
      <c r="E154" s="92"/>
      <c r="G154" s="92"/>
      <c r="H154" s="92"/>
      <c r="I154" s="99"/>
      <c r="K154" s="59"/>
      <c r="L154" s="99"/>
      <c r="P154" s="92"/>
      <c r="R154" s="59"/>
    </row>
    <row r="155" spans="3:18" ht="12.5">
      <c r="C155" s="92"/>
      <c r="E155" s="92"/>
      <c r="G155" s="92"/>
      <c r="H155" s="92"/>
      <c r="I155" s="99"/>
      <c r="K155" s="59"/>
      <c r="L155" s="99"/>
      <c r="P155" s="92"/>
      <c r="R155" s="59"/>
    </row>
    <row r="156" spans="3:18" ht="12.5">
      <c r="C156" s="92"/>
      <c r="E156" s="92"/>
      <c r="G156" s="92"/>
      <c r="H156" s="92"/>
      <c r="I156" s="99"/>
      <c r="K156" s="59"/>
      <c r="L156" s="99"/>
      <c r="P156" s="92"/>
      <c r="R156" s="59"/>
    </row>
    <row r="157" spans="3:18" ht="12.5">
      <c r="C157" s="92"/>
      <c r="E157" s="92"/>
      <c r="G157" s="92"/>
      <c r="H157" s="92"/>
      <c r="I157" s="99"/>
      <c r="K157" s="59"/>
      <c r="L157" s="99"/>
      <c r="P157" s="92"/>
      <c r="R157" s="59"/>
    </row>
    <row r="158" spans="3:18" ht="12.5">
      <c r="C158" s="92"/>
      <c r="E158" s="92"/>
      <c r="G158" s="92"/>
      <c r="H158" s="92"/>
      <c r="I158" s="99"/>
      <c r="K158" s="59"/>
      <c r="L158" s="99"/>
      <c r="P158" s="92"/>
      <c r="R158" s="59"/>
    </row>
    <row r="159" spans="3:18" ht="12.5">
      <c r="C159" s="92"/>
      <c r="E159" s="92"/>
      <c r="G159" s="92"/>
      <c r="H159" s="92"/>
      <c r="I159" s="99"/>
      <c r="K159" s="59"/>
      <c r="L159" s="99"/>
      <c r="P159" s="92"/>
      <c r="R159" s="59"/>
    </row>
    <row r="160" spans="3:18" ht="12.5">
      <c r="C160" s="92"/>
      <c r="E160" s="92"/>
      <c r="G160" s="92"/>
      <c r="H160" s="92"/>
      <c r="I160" s="99"/>
      <c r="K160" s="59"/>
      <c r="L160" s="99"/>
      <c r="P160" s="92"/>
      <c r="R160" s="59"/>
    </row>
    <row r="161" spans="3:18" ht="12.5">
      <c r="C161" s="92"/>
      <c r="E161" s="92"/>
      <c r="G161" s="92"/>
      <c r="H161" s="92"/>
      <c r="I161" s="99"/>
      <c r="K161" s="59"/>
      <c r="L161" s="99"/>
      <c r="P161" s="92"/>
      <c r="R161" s="59"/>
    </row>
    <row r="162" spans="3:18" ht="12.5">
      <c r="C162" s="92"/>
      <c r="E162" s="92"/>
      <c r="G162" s="92"/>
      <c r="H162" s="92"/>
      <c r="I162" s="99"/>
      <c r="K162" s="59"/>
      <c r="L162" s="99"/>
      <c r="P162" s="92"/>
      <c r="R162" s="59"/>
    </row>
    <row r="163" spans="3:18" ht="12.5">
      <c r="C163" s="92"/>
      <c r="E163" s="92"/>
      <c r="G163" s="92"/>
      <c r="H163" s="92"/>
      <c r="I163" s="99"/>
      <c r="K163" s="59"/>
      <c r="L163" s="99"/>
      <c r="P163" s="92"/>
      <c r="R163" s="59"/>
    </row>
    <row r="164" spans="3:18" ht="12.5">
      <c r="C164" s="92"/>
      <c r="E164" s="92"/>
      <c r="G164" s="92"/>
      <c r="H164" s="92"/>
      <c r="I164" s="99"/>
      <c r="K164" s="59"/>
      <c r="L164" s="99"/>
      <c r="P164" s="92"/>
      <c r="R164" s="59"/>
    </row>
    <row r="165" spans="3:18" ht="12.5">
      <c r="C165" s="92"/>
      <c r="E165" s="92"/>
      <c r="G165" s="92"/>
      <c r="H165" s="92"/>
      <c r="I165" s="99"/>
      <c r="K165" s="59"/>
      <c r="L165" s="99"/>
      <c r="P165" s="92"/>
      <c r="R165" s="59"/>
    </row>
    <row r="166" spans="3:18" ht="12.5">
      <c r="C166" s="92"/>
      <c r="E166" s="92"/>
      <c r="G166" s="92"/>
      <c r="H166" s="92"/>
      <c r="I166" s="99"/>
      <c r="K166" s="59"/>
      <c r="L166" s="99"/>
      <c r="P166" s="92"/>
      <c r="R166" s="59"/>
    </row>
    <row r="167" spans="3:18" ht="12.5">
      <c r="C167" s="92"/>
      <c r="E167" s="92"/>
      <c r="G167" s="92"/>
      <c r="H167" s="92"/>
      <c r="I167" s="99"/>
      <c r="K167" s="59"/>
      <c r="L167" s="99"/>
      <c r="P167" s="92"/>
      <c r="R167" s="59"/>
    </row>
    <row r="168" spans="3:18" ht="12.5">
      <c r="C168" s="92"/>
      <c r="E168" s="92"/>
      <c r="G168" s="92"/>
      <c r="H168" s="92"/>
      <c r="I168" s="99"/>
      <c r="K168" s="59"/>
      <c r="L168" s="99"/>
      <c r="P168" s="92"/>
      <c r="R168" s="59"/>
    </row>
    <row r="169" spans="3:18" ht="12.5">
      <c r="C169" s="92"/>
      <c r="E169" s="92"/>
      <c r="G169" s="92"/>
      <c r="H169" s="92"/>
      <c r="I169" s="99"/>
      <c r="K169" s="59"/>
      <c r="L169" s="99"/>
      <c r="P169" s="92"/>
      <c r="R169" s="59"/>
    </row>
    <row r="170" spans="3:18" ht="12.5">
      <c r="C170" s="92"/>
      <c r="E170" s="92"/>
      <c r="G170" s="92"/>
      <c r="H170" s="92"/>
      <c r="I170" s="99"/>
      <c r="K170" s="59"/>
      <c r="L170" s="99"/>
      <c r="P170" s="92"/>
      <c r="R170" s="59"/>
    </row>
    <row r="171" spans="3:18" ht="12.5">
      <c r="C171" s="92"/>
      <c r="E171" s="92"/>
      <c r="G171" s="92"/>
      <c r="H171" s="92"/>
      <c r="I171" s="99"/>
      <c r="K171" s="59"/>
      <c r="L171" s="99"/>
      <c r="P171" s="92"/>
      <c r="R171" s="59"/>
    </row>
    <row r="172" spans="3:18" ht="12.5">
      <c r="C172" s="92"/>
      <c r="E172" s="92"/>
      <c r="G172" s="92"/>
      <c r="H172" s="92"/>
      <c r="I172" s="99"/>
      <c r="K172" s="59"/>
      <c r="L172" s="99"/>
      <c r="P172" s="92"/>
      <c r="R172" s="59"/>
    </row>
    <row r="173" spans="3:18" ht="12.5">
      <c r="C173" s="92"/>
      <c r="E173" s="92"/>
      <c r="G173" s="92"/>
      <c r="H173" s="92"/>
      <c r="I173" s="99"/>
      <c r="K173" s="59"/>
      <c r="L173" s="99"/>
      <c r="P173" s="92"/>
      <c r="R173" s="59"/>
    </row>
    <row r="174" spans="3:18" ht="12.5">
      <c r="C174" s="92"/>
      <c r="E174" s="92"/>
      <c r="G174" s="92"/>
      <c r="H174" s="92"/>
      <c r="I174" s="99"/>
      <c r="K174" s="59"/>
      <c r="L174" s="99"/>
      <c r="P174" s="92"/>
      <c r="R174" s="59"/>
    </row>
    <row r="175" spans="3:18" ht="12.5">
      <c r="C175" s="92"/>
      <c r="E175" s="92"/>
      <c r="G175" s="92"/>
      <c r="H175" s="92"/>
      <c r="I175" s="99"/>
      <c r="K175" s="59"/>
      <c r="L175" s="99"/>
      <c r="P175" s="92"/>
      <c r="R175" s="59"/>
    </row>
    <row r="176" spans="3:18" ht="12.5">
      <c r="C176" s="92"/>
      <c r="E176" s="92"/>
      <c r="G176" s="92"/>
      <c r="H176" s="92"/>
      <c r="I176" s="99"/>
      <c r="K176" s="59"/>
      <c r="L176" s="99"/>
      <c r="P176" s="92"/>
      <c r="R176" s="59"/>
    </row>
    <row r="177" spans="3:18" ht="12.5">
      <c r="C177" s="92"/>
      <c r="E177" s="92"/>
      <c r="G177" s="92"/>
      <c r="H177" s="92"/>
      <c r="I177" s="99"/>
      <c r="K177" s="59"/>
      <c r="L177" s="99"/>
      <c r="P177" s="92"/>
      <c r="R177" s="59"/>
    </row>
    <row r="178" spans="3:18" ht="12.5">
      <c r="C178" s="92"/>
      <c r="E178" s="92"/>
      <c r="G178" s="92"/>
      <c r="H178" s="92"/>
      <c r="I178" s="99"/>
      <c r="K178" s="59"/>
      <c r="L178" s="99"/>
      <c r="P178" s="92"/>
      <c r="R178" s="59"/>
    </row>
    <row r="179" spans="3:18" ht="12.5">
      <c r="C179" s="92"/>
      <c r="E179" s="92"/>
      <c r="G179" s="92"/>
      <c r="H179" s="92"/>
      <c r="I179" s="99"/>
      <c r="K179" s="59"/>
      <c r="L179" s="99"/>
      <c r="P179" s="92"/>
      <c r="R179" s="59"/>
    </row>
    <row r="180" spans="3:18" ht="12.5">
      <c r="C180" s="92"/>
      <c r="E180" s="92"/>
      <c r="G180" s="92"/>
      <c r="H180" s="92"/>
      <c r="I180" s="99"/>
      <c r="K180" s="59"/>
      <c r="L180" s="99"/>
      <c r="P180" s="92"/>
      <c r="R180" s="59"/>
    </row>
    <row r="181" spans="3:18" ht="12.5">
      <c r="C181" s="92"/>
      <c r="E181" s="92"/>
      <c r="G181" s="92"/>
      <c r="H181" s="92"/>
      <c r="I181" s="99"/>
      <c r="K181" s="59"/>
      <c r="L181" s="99"/>
      <c r="P181" s="92"/>
      <c r="R181" s="59"/>
    </row>
    <row r="182" spans="3:18" ht="12.5">
      <c r="C182" s="92"/>
      <c r="E182" s="92"/>
      <c r="G182" s="92"/>
      <c r="H182" s="92"/>
      <c r="I182" s="99"/>
      <c r="K182" s="59"/>
      <c r="L182" s="99"/>
      <c r="P182" s="92"/>
      <c r="R182" s="59"/>
    </row>
    <row r="183" spans="3:18" ht="12.5">
      <c r="C183" s="92"/>
      <c r="E183" s="92"/>
      <c r="G183" s="92"/>
      <c r="H183" s="92"/>
      <c r="I183" s="99"/>
      <c r="K183" s="59"/>
      <c r="L183" s="99"/>
      <c r="P183" s="92"/>
      <c r="R183" s="59"/>
    </row>
    <row r="184" spans="3:18" ht="12.5">
      <c r="C184" s="92"/>
      <c r="E184" s="92"/>
      <c r="G184" s="92"/>
      <c r="H184" s="92"/>
      <c r="I184" s="99"/>
      <c r="K184" s="59"/>
      <c r="L184" s="99"/>
      <c r="P184" s="92"/>
      <c r="R184" s="59"/>
    </row>
    <row r="185" spans="3:18" ht="12.5">
      <c r="C185" s="92"/>
      <c r="E185" s="92"/>
      <c r="G185" s="92"/>
      <c r="H185" s="92"/>
      <c r="I185" s="99"/>
      <c r="K185" s="59"/>
      <c r="L185" s="99"/>
      <c r="P185" s="92"/>
      <c r="R185" s="59"/>
    </row>
    <row r="186" spans="3:18" ht="12.5">
      <c r="C186" s="92"/>
      <c r="E186" s="92"/>
      <c r="G186" s="92"/>
      <c r="H186" s="92"/>
      <c r="I186" s="99"/>
      <c r="K186" s="59"/>
      <c r="L186" s="99"/>
      <c r="P186" s="92"/>
      <c r="R186" s="59"/>
    </row>
    <row r="187" spans="3:18" ht="12.5">
      <c r="C187" s="92"/>
      <c r="E187" s="92"/>
      <c r="G187" s="92"/>
      <c r="H187" s="92"/>
      <c r="I187" s="99"/>
      <c r="K187" s="59"/>
      <c r="L187" s="99"/>
      <c r="P187" s="92"/>
      <c r="R187" s="59"/>
    </row>
    <row r="188" spans="3:18" ht="12.5">
      <c r="C188" s="92"/>
      <c r="E188" s="92"/>
      <c r="G188" s="92"/>
      <c r="H188" s="92"/>
      <c r="I188" s="99"/>
      <c r="K188" s="59"/>
      <c r="L188" s="99"/>
      <c r="P188" s="92"/>
      <c r="R188" s="59"/>
    </row>
    <row r="189" spans="3:18" ht="12.5">
      <c r="C189" s="92"/>
      <c r="E189" s="92"/>
      <c r="G189" s="92"/>
      <c r="H189" s="92"/>
      <c r="I189" s="99"/>
      <c r="K189" s="59"/>
      <c r="L189" s="99"/>
      <c r="P189" s="92"/>
      <c r="R189" s="59"/>
    </row>
    <row r="190" spans="3:18" ht="12.5">
      <c r="C190" s="92"/>
      <c r="E190" s="92"/>
      <c r="G190" s="92"/>
      <c r="H190" s="92"/>
      <c r="I190" s="99"/>
      <c r="K190" s="59"/>
      <c r="L190" s="99"/>
      <c r="P190" s="92"/>
      <c r="R190" s="59"/>
    </row>
    <row r="191" spans="3:18" ht="12.5">
      <c r="C191" s="92"/>
      <c r="E191" s="92"/>
      <c r="G191" s="92"/>
      <c r="H191" s="92"/>
      <c r="I191" s="99"/>
      <c r="K191" s="59"/>
      <c r="L191" s="99"/>
      <c r="P191" s="92"/>
      <c r="R191" s="59"/>
    </row>
    <row r="192" spans="3:18" ht="12.5">
      <c r="C192" s="92"/>
      <c r="E192" s="92"/>
      <c r="G192" s="92"/>
      <c r="H192" s="92"/>
      <c r="I192" s="99"/>
      <c r="K192" s="59"/>
      <c r="L192" s="99"/>
      <c r="P192" s="92"/>
      <c r="R192" s="59"/>
    </row>
    <row r="193" spans="3:18" ht="12.5">
      <c r="C193" s="92"/>
      <c r="E193" s="92"/>
      <c r="G193" s="92"/>
      <c r="H193" s="92"/>
      <c r="I193" s="99"/>
      <c r="K193" s="59"/>
      <c r="L193" s="99"/>
      <c r="P193" s="92"/>
      <c r="R193" s="59"/>
    </row>
    <row r="194" spans="3:18" ht="12.5">
      <c r="C194" s="92"/>
      <c r="E194" s="92"/>
      <c r="G194" s="92"/>
      <c r="H194" s="92"/>
      <c r="I194" s="99"/>
      <c r="K194" s="59"/>
      <c r="L194" s="99"/>
      <c r="P194" s="92"/>
      <c r="R194" s="59"/>
    </row>
    <row r="195" spans="3:18" ht="12.5">
      <c r="C195" s="92"/>
      <c r="E195" s="92"/>
      <c r="G195" s="92"/>
      <c r="H195" s="92"/>
      <c r="I195" s="99"/>
      <c r="K195" s="59"/>
      <c r="L195" s="99"/>
      <c r="P195" s="92"/>
      <c r="R195" s="59"/>
    </row>
    <row r="196" spans="3:18" ht="12.5">
      <c r="C196" s="92"/>
      <c r="E196" s="92"/>
      <c r="G196" s="92"/>
      <c r="H196" s="92"/>
      <c r="I196" s="99"/>
      <c r="K196" s="59"/>
      <c r="L196" s="99"/>
      <c r="P196" s="92"/>
      <c r="R196" s="59"/>
    </row>
    <row r="197" spans="3:18" ht="12.5">
      <c r="C197" s="92"/>
      <c r="E197" s="92"/>
      <c r="G197" s="92"/>
      <c r="H197" s="92"/>
      <c r="I197" s="99"/>
      <c r="K197" s="59"/>
      <c r="L197" s="99"/>
      <c r="P197" s="92"/>
      <c r="R197" s="59"/>
    </row>
    <row r="198" spans="3:18" ht="12.5">
      <c r="C198" s="92"/>
      <c r="E198" s="92"/>
      <c r="G198" s="92"/>
      <c r="H198" s="92"/>
      <c r="I198" s="99"/>
      <c r="K198" s="59"/>
      <c r="L198" s="99"/>
      <c r="P198" s="92"/>
      <c r="R198" s="59"/>
    </row>
    <row r="199" spans="3:18" ht="12.5">
      <c r="C199" s="92"/>
      <c r="E199" s="92"/>
      <c r="G199" s="92"/>
      <c r="H199" s="92"/>
      <c r="I199" s="99"/>
      <c r="K199" s="59"/>
      <c r="L199" s="99"/>
      <c r="P199" s="92"/>
      <c r="R199" s="59"/>
    </row>
    <row r="200" spans="3:18" ht="12.5">
      <c r="C200" s="92"/>
      <c r="E200" s="92"/>
      <c r="G200" s="92"/>
      <c r="H200" s="92"/>
      <c r="I200" s="99"/>
      <c r="K200" s="59"/>
      <c r="L200" s="99"/>
      <c r="P200" s="92"/>
      <c r="R200" s="59"/>
    </row>
    <row r="201" spans="3:18" ht="12.5">
      <c r="C201" s="92"/>
      <c r="E201" s="92"/>
      <c r="G201" s="92"/>
      <c r="H201" s="92"/>
      <c r="I201" s="99"/>
      <c r="K201" s="59"/>
      <c r="L201" s="99"/>
      <c r="P201" s="92"/>
      <c r="R201" s="59"/>
    </row>
    <row r="202" spans="3:18" ht="12.5">
      <c r="C202" s="92"/>
      <c r="E202" s="92"/>
      <c r="G202" s="92"/>
      <c r="H202" s="92"/>
      <c r="I202" s="99"/>
      <c r="K202" s="59"/>
      <c r="L202" s="99"/>
      <c r="P202" s="92"/>
      <c r="R202" s="59"/>
    </row>
    <row r="203" spans="3:18" ht="12.5">
      <c r="C203" s="92"/>
      <c r="E203" s="92"/>
      <c r="G203" s="92"/>
      <c r="H203" s="92"/>
      <c r="I203" s="99"/>
      <c r="K203" s="59"/>
      <c r="L203" s="99"/>
      <c r="P203" s="92"/>
      <c r="R203" s="59"/>
    </row>
    <row r="204" spans="3:18" ht="12.5">
      <c r="C204" s="92"/>
      <c r="E204" s="92"/>
      <c r="G204" s="92"/>
      <c r="H204" s="92"/>
      <c r="I204" s="99"/>
      <c r="K204" s="59"/>
      <c r="L204" s="99"/>
      <c r="P204" s="92"/>
      <c r="R204" s="59"/>
    </row>
    <row r="205" spans="3:18" ht="12.5">
      <c r="C205" s="92"/>
      <c r="E205" s="92"/>
      <c r="G205" s="92"/>
      <c r="H205" s="92"/>
      <c r="I205" s="99"/>
      <c r="K205" s="59"/>
      <c r="L205" s="99"/>
      <c r="P205" s="92"/>
      <c r="R205" s="59"/>
    </row>
    <row r="206" spans="3:18" ht="12.5">
      <c r="C206" s="92"/>
      <c r="E206" s="92"/>
      <c r="G206" s="92"/>
      <c r="H206" s="92"/>
      <c r="I206" s="99"/>
      <c r="K206" s="59"/>
      <c r="L206" s="99"/>
      <c r="P206" s="92"/>
      <c r="R206" s="59"/>
    </row>
    <row r="207" spans="3:18" ht="12.5">
      <c r="C207" s="92"/>
      <c r="E207" s="92"/>
      <c r="G207" s="92"/>
      <c r="H207" s="92"/>
      <c r="I207" s="99"/>
      <c r="K207" s="59"/>
      <c r="L207" s="99"/>
      <c r="P207" s="92"/>
      <c r="R207" s="59"/>
    </row>
    <row r="208" spans="3:18" ht="12.5">
      <c r="C208" s="92"/>
      <c r="E208" s="92"/>
      <c r="G208" s="92"/>
      <c r="H208" s="92"/>
      <c r="I208" s="99"/>
      <c r="K208" s="59"/>
      <c r="L208" s="99"/>
      <c r="P208" s="92"/>
      <c r="R208" s="59"/>
    </row>
    <row r="209" spans="3:18" ht="12.5">
      <c r="C209" s="92"/>
      <c r="E209" s="92"/>
      <c r="G209" s="92"/>
      <c r="H209" s="92"/>
      <c r="I209" s="99"/>
      <c r="K209" s="59"/>
      <c r="L209" s="99"/>
      <c r="P209" s="92"/>
      <c r="R209" s="59"/>
    </row>
    <row r="210" spans="3:18" ht="12.5">
      <c r="C210" s="92"/>
      <c r="E210" s="92"/>
      <c r="G210" s="92"/>
      <c r="H210" s="92"/>
      <c r="I210" s="99"/>
      <c r="K210" s="59"/>
      <c r="L210" s="99"/>
      <c r="P210" s="92"/>
      <c r="R210" s="59"/>
    </row>
    <row r="211" spans="3:18" ht="12.5">
      <c r="C211" s="92"/>
      <c r="E211" s="92"/>
      <c r="G211" s="92"/>
      <c r="H211" s="92"/>
      <c r="I211" s="99"/>
      <c r="K211" s="59"/>
      <c r="L211" s="99"/>
      <c r="P211" s="92"/>
      <c r="R211" s="59"/>
    </row>
    <row r="212" spans="3:18" ht="12.5">
      <c r="C212" s="92"/>
      <c r="E212" s="92"/>
      <c r="G212" s="92"/>
      <c r="H212" s="92"/>
      <c r="I212" s="99"/>
      <c r="K212" s="59"/>
      <c r="L212" s="99"/>
      <c r="P212" s="92"/>
      <c r="R212" s="59"/>
    </row>
    <row r="213" spans="3:18" ht="12.5">
      <c r="C213" s="92"/>
      <c r="E213" s="92"/>
      <c r="G213" s="92"/>
      <c r="H213" s="92"/>
      <c r="I213" s="99"/>
      <c r="K213" s="59"/>
      <c r="L213" s="99"/>
      <c r="P213" s="92"/>
      <c r="R213" s="59"/>
    </row>
    <row r="214" spans="3:18" ht="12.5">
      <c r="C214" s="92"/>
      <c r="E214" s="92"/>
      <c r="G214" s="92"/>
      <c r="H214" s="92"/>
      <c r="I214" s="99"/>
      <c r="K214" s="59"/>
      <c r="L214" s="99"/>
      <c r="P214" s="92"/>
      <c r="R214" s="59"/>
    </row>
    <row r="215" spans="3:18" ht="12.5">
      <c r="C215" s="92"/>
      <c r="E215" s="92"/>
      <c r="G215" s="92"/>
      <c r="H215" s="92"/>
      <c r="I215" s="99"/>
      <c r="K215" s="59"/>
      <c r="L215" s="99"/>
      <c r="P215" s="92"/>
      <c r="R215" s="59"/>
    </row>
    <row r="216" spans="3:18" ht="12.5">
      <c r="C216" s="92"/>
      <c r="E216" s="92"/>
      <c r="G216" s="92"/>
      <c r="H216" s="92"/>
      <c r="I216" s="99"/>
      <c r="K216" s="59"/>
      <c r="L216" s="99"/>
      <c r="P216" s="92"/>
      <c r="R216" s="59"/>
    </row>
    <row r="217" spans="3:18" ht="12.5">
      <c r="C217" s="92"/>
      <c r="E217" s="92"/>
      <c r="G217" s="92"/>
      <c r="H217" s="92"/>
      <c r="I217" s="99"/>
      <c r="K217" s="59"/>
      <c r="L217" s="99"/>
      <c r="P217" s="92"/>
      <c r="R217" s="59"/>
    </row>
    <row r="218" spans="3:18" ht="12.5">
      <c r="C218" s="92"/>
      <c r="E218" s="92"/>
      <c r="G218" s="92"/>
      <c r="H218" s="92"/>
      <c r="I218" s="99"/>
      <c r="K218" s="59"/>
      <c r="L218" s="99"/>
      <c r="P218" s="92"/>
      <c r="R218" s="59"/>
    </row>
    <row r="219" spans="3:18" ht="12.5">
      <c r="C219" s="92"/>
      <c r="E219" s="92"/>
      <c r="G219" s="92"/>
      <c r="H219" s="92"/>
      <c r="I219" s="99"/>
      <c r="K219" s="59"/>
      <c r="L219" s="99"/>
      <c r="P219" s="92"/>
      <c r="R219" s="59"/>
    </row>
    <row r="220" spans="3:18" ht="12.5">
      <c r="C220" s="92"/>
      <c r="E220" s="92"/>
      <c r="G220" s="92"/>
      <c r="H220" s="92"/>
      <c r="I220" s="99"/>
      <c r="K220" s="59"/>
      <c r="L220" s="99"/>
      <c r="P220" s="92"/>
      <c r="R220" s="59"/>
    </row>
    <row r="221" spans="3:18" ht="12.5">
      <c r="C221" s="92"/>
      <c r="E221" s="92"/>
      <c r="G221" s="92"/>
      <c r="H221" s="92"/>
      <c r="I221" s="99"/>
      <c r="K221" s="59"/>
      <c r="L221" s="99"/>
      <c r="P221" s="92"/>
      <c r="R221" s="59"/>
    </row>
    <row r="222" spans="3:18" ht="12.5">
      <c r="C222" s="92"/>
      <c r="E222" s="92"/>
      <c r="G222" s="92"/>
      <c r="H222" s="92"/>
      <c r="I222" s="99"/>
      <c r="K222" s="59"/>
      <c r="L222" s="99"/>
      <c r="P222" s="92"/>
      <c r="R222" s="59"/>
    </row>
    <row r="223" spans="3:18" ht="12.5">
      <c r="C223" s="92"/>
      <c r="E223" s="92"/>
      <c r="G223" s="92"/>
      <c r="H223" s="92"/>
      <c r="I223" s="99"/>
      <c r="K223" s="59"/>
      <c r="L223" s="99"/>
      <c r="P223" s="92"/>
      <c r="R223" s="59"/>
    </row>
    <row r="224" spans="3:18" ht="12.5">
      <c r="C224" s="92"/>
      <c r="E224" s="92"/>
      <c r="G224" s="92"/>
      <c r="H224" s="92"/>
      <c r="I224" s="99"/>
      <c r="K224" s="59"/>
      <c r="L224" s="99"/>
      <c r="P224" s="92"/>
      <c r="R224" s="59"/>
    </row>
    <row r="225" spans="3:18" ht="12.5">
      <c r="C225" s="92"/>
      <c r="E225" s="92"/>
      <c r="G225" s="92"/>
      <c r="H225" s="92"/>
      <c r="I225" s="99"/>
      <c r="K225" s="59"/>
      <c r="L225" s="99"/>
      <c r="P225" s="92"/>
      <c r="R225" s="59"/>
    </row>
    <row r="226" spans="3:18" ht="12.5">
      <c r="C226" s="92"/>
      <c r="E226" s="92"/>
      <c r="G226" s="92"/>
      <c r="H226" s="92"/>
      <c r="I226" s="99"/>
      <c r="K226" s="59"/>
      <c r="L226" s="99"/>
      <c r="P226" s="92"/>
      <c r="R226" s="59"/>
    </row>
    <row r="227" spans="3:18" ht="12.5">
      <c r="C227" s="92"/>
      <c r="E227" s="92"/>
      <c r="G227" s="92"/>
      <c r="H227" s="92"/>
      <c r="I227" s="99"/>
      <c r="K227" s="59"/>
      <c r="L227" s="99"/>
      <c r="P227" s="92"/>
      <c r="R227" s="59"/>
    </row>
    <row r="228" spans="3:18" ht="12.5">
      <c r="C228" s="92"/>
      <c r="E228" s="92"/>
      <c r="G228" s="92"/>
      <c r="H228" s="92"/>
      <c r="I228" s="99"/>
      <c r="K228" s="59"/>
      <c r="L228" s="99"/>
      <c r="P228" s="92"/>
      <c r="R228" s="59"/>
    </row>
    <row r="229" spans="3:18" ht="12.5">
      <c r="C229" s="92"/>
      <c r="E229" s="92"/>
      <c r="G229" s="92"/>
      <c r="H229" s="92"/>
      <c r="I229" s="99"/>
      <c r="K229" s="59"/>
      <c r="L229" s="99"/>
      <c r="P229" s="92"/>
      <c r="R229" s="59"/>
    </row>
    <row r="230" spans="3:18" ht="12.5">
      <c r="C230" s="92"/>
      <c r="E230" s="92"/>
      <c r="G230" s="92"/>
      <c r="H230" s="92"/>
      <c r="I230" s="99"/>
      <c r="K230" s="59"/>
      <c r="L230" s="99"/>
      <c r="P230" s="92"/>
      <c r="R230" s="59"/>
    </row>
    <row r="231" spans="3:18" ht="12.5">
      <c r="C231" s="92"/>
      <c r="E231" s="92"/>
      <c r="G231" s="92"/>
      <c r="H231" s="92"/>
      <c r="I231" s="99"/>
      <c r="K231" s="59"/>
      <c r="L231" s="99"/>
      <c r="P231" s="92"/>
      <c r="R231" s="59"/>
    </row>
    <row r="232" spans="3:18" ht="12.5">
      <c r="C232" s="92"/>
      <c r="E232" s="92"/>
      <c r="G232" s="92"/>
      <c r="H232" s="92"/>
      <c r="I232" s="99"/>
      <c r="K232" s="59"/>
      <c r="L232" s="99"/>
      <c r="P232" s="92"/>
      <c r="R232" s="59"/>
    </row>
    <row r="233" spans="3:18" ht="12.5">
      <c r="C233" s="92"/>
      <c r="E233" s="92"/>
      <c r="G233" s="92"/>
      <c r="H233" s="92"/>
      <c r="I233" s="99"/>
      <c r="K233" s="59"/>
      <c r="L233" s="99"/>
      <c r="P233" s="92"/>
      <c r="R233" s="59"/>
    </row>
    <row r="234" spans="3:18" ht="12.5">
      <c r="C234" s="92"/>
      <c r="E234" s="92"/>
      <c r="G234" s="92"/>
      <c r="H234" s="92"/>
      <c r="I234" s="99"/>
      <c r="K234" s="59"/>
      <c r="L234" s="99"/>
      <c r="P234" s="92"/>
      <c r="R234" s="59"/>
    </row>
    <row r="235" spans="3:18" ht="12.5">
      <c r="C235" s="92"/>
      <c r="E235" s="92"/>
      <c r="G235" s="92"/>
      <c r="H235" s="92"/>
      <c r="I235" s="99"/>
      <c r="K235" s="59"/>
      <c r="L235" s="99"/>
      <c r="P235" s="92"/>
      <c r="R235" s="59"/>
    </row>
    <row r="236" spans="3:18" ht="12.5">
      <c r="C236" s="92"/>
      <c r="E236" s="92"/>
      <c r="G236" s="92"/>
      <c r="H236" s="92"/>
      <c r="I236" s="99"/>
      <c r="K236" s="59"/>
      <c r="L236" s="99"/>
      <c r="P236" s="92"/>
      <c r="R236" s="59"/>
    </row>
    <row r="237" spans="3:18" ht="12.5">
      <c r="C237" s="92"/>
      <c r="E237" s="92"/>
      <c r="G237" s="92"/>
      <c r="H237" s="92"/>
      <c r="I237" s="99"/>
      <c r="K237" s="59"/>
      <c r="L237" s="99"/>
      <c r="P237" s="92"/>
      <c r="R237" s="59"/>
    </row>
    <row r="238" spans="3:18" ht="12.5">
      <c r="C238" s="92"/>
      <c r="E238" s="92"/>
      <c r="G238" s="92"/>
      <c r="H238" s="92"/>
      <c r="I238" s="99"/>
      <c r="K238" s="59"/>
      <c r="L238" s="99"/>
      <c r="P238" s="92"/>
      <c r="R238" s="59"/>
    </row>
    <row r="239" spans="3:18" ht="12.5">
      <c r="C239" s="92"/>
      <c r="E239" s="92"/>
      <c r="G239" s="92"/>
      <c r="H239" s="92"/>
      <c r="I239" s="99"/>
      <c r="K239" s="59"/>
      <c r="L239" s="99"/>
      <c r="P239" s="92"/>
      <c r="R239" s="59"/>
    </row>
    <row r="240" spans="3:18" ht="12.5">
      <c r="C240" s="92"/>
      <c r="E240" s="92"/>
      <c r="G240" s="92"/>
      <c r="H240" s="92"/>
      <c r="I240" s="99"/>
      <c r="K240" s="59"/>
      <c r="L240" s="99"/>
      <c r="P240" s="92"/>
      <c r="R240" s="59"/>
    </row>
    <row r="241" spans="3:18" ht="12.5">
      <c r="C241" s="92"/>
      <c r="E241" s="92"/>
      <c r="G241" s="92"/>
      <c r="H241" s="92"/>
      <c r="I241" s="99"/>
      <c r="K241" s="59"/>
      <c r="L241" s="99"/>
      <c r="P241" s="92"/>
      <c r="R241" s="59"/>
    </row>
    <row r="242" spans="3:18" ht="12.5">
      <c r="C242" s="92"/>
      <c r="E242" s="92"/>
      <c r="G242" s="92"/>
      <c r="H242" s="92"/>
      <c r="I242" s="99"/>
      <c r="K242" s="59"/>
      <c r="L242" s="99"/>
      <c r="P242" s="92"/>
      <c r="R242" s="59"/>
    </row>
    <row r="243" spans="3:18" ht="12.5">
      <c r="C243" s="92"/>
      <c r="E243" s="92"/>
      <c r="G243" s="92"/>
      <c r="H243" s="92"/>
      <c r="I243" s="99"/>
      <c r="K243" s="59"/>
      <c r="L243" s="99"/>
      <c r="P243" s="92"/>
      <c r="R243" s="59"/>
    </row>
    <row r="244" spans="3:18" ht="12.5">
      <c r="C244" s="92"/>
      <c r="E244" s="92"/>
      <c r="G244" s="92"/>
      <c r="H244" s="92"/>
      <c r="I244" s="99"/>
      <c r="K244" s="59"/>
      <c r="L244" s="99"/>
      <c r="P244" s="92"/>
      <c r="R244" s="59"/>
    </row>
    <row r="245" spans="3:18" ht="12.5">
      <c r="C245" s="92"/>
      <c r="E245" s="92"/>
      <c r="G245" s="92"/>
      <c r="H245" s="92"/>
      <c r="I245" s="99"/>
      <c r="K245" s="59"/>
      <c r="L245" s="99"/>
      <c r="P245" s="92"/>
      <c r="R245" s="59"/>
    </row>
    <row r="246" spans="3:18" ht="12.5">
      <c r="C246" s="92"/>
      <c r="E246" s="92"/>
      <c r="G246" s="92"/>
      <c r="H246" s="92"/>
      <c r="I246" s="99"/>
      <c r="K246" s="59"/>
      <c r="L246" s="99"/>
      <c r="P246" s="92"/>
      <c r="R246" s="59"/>
    </row>
    <row r="247" spans="3:18" ht="12.5">
      <c r="C247" s="92"/>
      <c r="E247" s="92"/>
      <c r="G247" s="92"/>
      <c r="H247" s="92"/>
      <c r="I247" s="99"/>
      <c r="K247" s="59"/>
      <c r="L247" s="99"/>
      <c r="P247" s="92"/>
      <c r="R247" s="59"/>
    </row>
    <row r="248" spans="3:18" ht="12.5">
      <c r="C248" s="92"/>
      <c r="E248" s="92"/>
      <c r="G248" s="92"/>
      <c r="H248" s="92"/>
      <c r="I248" s="99"/>
      <c r="K248" s="59"/>
      <c r="L248" s="99"/>
      <c r="P248" s="92"/>
      <c r="R248" s="59"/>
    </row>
    <row r="249" spans="3:18" ht="12.5">
      <c r="C249" s="92"/>
      <c r="E249" s="92"/>
      <c r="G249" s="92"/>
      <c r="H249" s="92"/>
      <c r="I249" s="99"/>
      <c r="K249" s="59"/>
      <c r="L249" s="99"/>
      <c r="P249" s="92"/>
      <c r="R249" s="59"/>
    </row>
    <row r="250" spans="3:18" ht="12.5">
      <c r="C250" s="92"/>
      <c r="E250" s="92"/>
      <c r="G250" s="92"/>
      <c r="H250" s="92"/>
      <c r="I250" s="99"/>
      <c r="K250" s="59"/>
      <c r="L250" s="99"/>
      <c r="P250" s="92"/>
      <c r="R250" s="59"/>
    </row>
    <row r="251" spans="3:18" ht="12.5">
      <c r="C251" s="92"/>
      <c r="E251" s="92"/>
      <c r="G251" s="92"/>
      <c r="H251" s="92"/>
      <c r="I251" s="99"/>
      <c r="K251" s="59"/>
      <c r="L251" s="99"/>
      <c r="P251" s="92"/>
      <c r="R251" s="59"/>
    </row>
    <row r="252" spans="3:18" ht="12.5">
      <c r="C252" s="92"/>
      <c r="E252" s="92"/>
      <c r="G252" s="92"/>
      <c r="H252" s="92"/>
      <c r="I252" s="99"/>
      <c r="K252" s="59"/>
      <c r="L252" s="99"/>
      <c r="P252" s="92"/>
      <c r="R252" s="59"/>
    </row>
    <row r="253" spans="3:18" ht="12.5">
      <c r="C253" s="92"/>
      <c r="E253" s="92"/>
      <c r="G253" s="92"/>
      <c r="H253" s="92"/>
      <c r="I253" s="99"/>
      <c r="K253" s="59"/>
      <c r="L253" s="99"/>
      <c r="P253" s="92"/>
      <c r="R253" s="59"/>
    </row>
    <row r="254" spans="3:18" ht="12.5">
      <c r="C254" s="92"/>
      <c r="E254" s="92"/>
      <c r="G254" s="92"/>
      <c r="H254" s="92"/>
      <c r="I254" s="99"/>
      <c r="K254" s="59"/>
      <c r="L254" s="99"/>
      <c r="P254" s="92"/>
      <c r="R254" s="59"/>
    </row>
    <row r="255" spans="3:18" ht="12.5">
      <c r="C255" s="92"/>
      <c r="E255" s="92"/>
      <c r="G255" s="92"/>
      <c r="H255" s="92"/>
      <c r="I255" s="99"/>
      <c r="K255" s="59"/>
      <c r="L255" s="99"/>
      <c r="P255" s="92"/>
      <c r="R255" s="59"/>
    </row>
    <row r="256" spans="3:18" ht="12.5">
      <c r="C256" s="92"/>
      <c r="E256" s="92"/>
      <c r="G256" s="92"/>
      <c r="H256" s="92"/>
      <c r="I256" s="99"/>
      <c r="K256" s="59"/>
      <c r="L256" s="99"/>
      <c r="P256" s="92"/>
      <c r="R256" s="59"/>
    </row>
    <row r="257" spans="3:18" ht="12.5">
      <c r="C257" s="92"/>
      <c r="E257" s="92"/>
      <c r="G257" s="92"/>
      <c r="H257" s="92"/>
      <c r="I257" s="99"/>
      <c r="K257" s="59"/>
      <c r="L257" s="99"/>
      <c r="P257" s="92"/>
      <c r="R257" s="59"/>
    </row>
    <row r="258" spans="3:18" ht="12.5">
      <c r="C258" s="92"/>
      <c r="E258" s="92"/>
      <c r="G258" s="92"/>
      <c r="H258" s="92"/>
      <c r="I258" s="99"/>
      <c r="K258" s="59"/>
      <c r="L258" s="99"/>
      <c r="P258" s="92"/>
      <c r="R258" s="59"/>
    </row>
    <row r="259" spans="3:18" ht="12.5">
      <c r="C259" s="92"/>
      <c r="E259" s="92"/>
      <c r="G259" s="92"/>
      <c r="H259" s="92"/>
      <c r="I259" s="99"/>
      <c r="K259" s="59"/>
      <c r="L259" s="99"/>
      <c r="P259" s="92"/>
      <c r="R259" s="59"/>
    </row>
    <row r="260" spans="3:18" ht="12.5">
      <c r="C260" s="92"/>
      <c r="E260" s="92"/>
      <c r="G260" s="92"/>
      <c r="H260" s="92"/>
      <c r="I260" s="99"/>
      <c r="K260" s="59"/>
      <c r="L260" s="99"/>
      <c r="P260" s="92"/>
      <c r="R260" s="59"/>
    </row>
    <row r="261" spans="3:18" ht="12.5">
      <c r="C261" s="92"/>
      <c r="E261" s="92"/>
      <c r="G261" s="92"/>
      <c r="H261" s="92"/>
      <c r="I261" s="99"/>
      <c r="K261" s="59"/>
      <c r="L261" s="99"/>
      <c r="P261" s="92"/>
      <c r="R261" s="59"/>
    </row>
    <row r="262" spans="3:18" ht="12.5">
      <c r="C262" s="92"/>
      <c r="E262" s="92"/>
      <c r="G262" s="92"/>
      <c r="H262" s="92"/>
      <c r="I262" s="99"/>
      <c r="K262" s="59"/>
      <c r="L262" s="99"/>
      <c r="P262" s="92"/>
      <c r="R262" s="59"/>
    </row>
    <row r="263" spans="3:18" ht="12.5">
      <c r="C263" s="92"/>
      <c r="E263" s="92"/>
      <c r="G263" s="92"/>
      <c r="H263" s="92"/>
      <c r="I263" s="99"/>
      <c r="K263" s="59"/>
      <c r="L263" s="99"/>
      <c r="P263" s="92"/>
      <c r="R263" s="59"/>
    </row>
    <row r="264" spans="3:18" ht="12.5">
      <c r="C264" s="92"/>
      <c r="E264" s="92"/>
      <c r="G264" s="92"/>
      <c r="H264" s="92"/>
      <c r="I264" s="99"/>
      <c r="K264" s="59"/>
      <c r="L264" s="99"/>
      <c r="P264" s="92"/>
      <c r="R264" s="59"/>
    </row>
    <row r="265" spans="3:18" ht="12.5">
      <c r="C265" s="92"/>
      <c r="E265" s="92"/>
      <c r="G265" s="92"/>
      <c r="H265" s="92"/>
      <c r="I265" s="99"/>
      <c r="K265" s="59"/>
      <c r="L265" s="99"/>
      <c r="P265" s="92"/>
      <c r="R265" s="59"/>
    </row>
    <row r="266" spans="3:18" ht="12.5">
      <c r="C266" s="92"/>
      <c r="E266" s="92"/>
      <c r="G266" s="92"/>
      <c r="H266" s="92"/>
      <c r="I266" s="99"/>
      <c r="K266" s="59"/>
      <c r="L266" s="99"/>
      <c r="P266" s="92"/>
      <c r="R266" s="59"/>
    </row>
    <row r="267" spans="3:18" ht="12.5">
      <c r="C267" s="92"/>
      <c r="E267" s="92"/>
      <c r="G267" s="92"/>
      <c r="H267" s="92"/>
      <c r="I267" s="99"/>
      <c r="K267" s="59"/>
      <c r="L267" s="99"/>
      <c r="P267" s="92"/>
      <c r="R267" s="59"/>
    </row>
    <row r="268" spans="3:18" ht="12.5">
      <c r="C268" s="92"/>
      <c r="E268" s="92"/>
      <c r="G268" s="92"/>
      <c r="H268" s="92"/>
      <c r="I268" s="99"/>
      <c r="K268" s="59"/>
      <c r="L268" s="99"/>
      <c r="P268" s="92"/>
      <c r="R268" s="59"/>
    </row>
    <row r="269" spans="3:18" ht="12.5">
      <c r="C269" s="92"/>
      <c r="E269" s="92"/>
      <c r="G269" s="92"/>
      <c r="H269" s="92"/>
      <c r="I269" s="99"/>
      <c r="K269" s="59"/>
      <c r="L269" s="99"/>
      <c r="P269" s="92"/>
      <c r="R269" s="59"/>
    </row>
    <row r="270" spans="3:18" ht="12.5">
      <c r="C270" s="92"/>
      <c r="E270" s="92"/>
      <c r="G270" s="92"/>
      <c r="H270" s="92"/>
      <c r="I270" s="99"/>
      <c r="K270" s="59"/>
      <c r="L270" s="99"/>
      <c r="P270" s="92"/>
      <c r="R270" s="59"/>
    </row>
    <row r="271" spans="3:18" ht="12.5">
      <c r="C271" s="92"/>
      <c r="E271" s="92"/>
      <c r="G271" s="92"/>
      <c r="H271" s="92"/>
      <c r="I271" s="99"/>
      <c r="K271" s="59"/>
      <c r="L271" s="99"/>
      <c r="P271" s="92"/>
      <c r="R271" s="59"/>
    </row>
    <row r="272" spans="3:18" ht="12.5">
      <c r="C272" s="92"/>
      <c r="E272" s="92"/>
      <c r="G272" s="92"/>
      <c r="H272" s="92"/>
      <c r="I272" s="99"/>
      <c r="K272" s="59"/>
      <c r="L272" s="99"/>
      <c r="P272" s="92"/>
      <c r="R272" s="59"/>
    </row>
    <row r="273" spans="3:18" ht="12.5">
      <c r="C273" s="92"/>
      <c r="E273" s="92"/>
      <c r="G273" s="92"/>
      <c r="H273" s="92"/>
      <c r="I273" s="99"/>
      <c r="K273" s="59"/>
      <c r="L273" s="99"/>
      <c r="P273" s="92"/>
      <c r="R273" s="59"/>
    </row>
    <row r="274" spans="3:18" ht="12.5">
      <c r="C274" s="92"/>
      <c r="E274" s="92"/>
      <c r="G274" s="92"/>
      <c r="H274" s="92"/>
      <c r="I274" s="99"/>
      <c r="K274" s="59"/>
      <c r="L274" s="99"/>
      <c r="P274" s="92"/>
      <c r="R274" s="59"/>
    </row>
    <row r="275" spans="3:18" ht="12.5">
      <c r="C275" s="92"/>
      <c r="E275" s="92"/>
      <c r="G275" s="92"/>
      <c r="H275" s="92"/>
      <c r="I275" s="99"/>
      <c r="K275" s="59"/>
      <c r="L275" s="99"/>
      <c r="P275" s="92"/>
      <c r="R275" s="59"/>
    </row>
    <row r="276" spans="3:18" ht="12.5">
      <c r="C276" s="92"/>
      <c r="E276" s="92"/>
      <c r="G276" s="92"/>
      <c r="H276" s="92"/>
      <c r="I276" s="99"/>
      <c r="K276" s="59"/>
      <c r="L276" s="99"/>
      <c r="P276" s="92"/>
      <c r="R276" s="59"/>
    </row>
    <row r="277" spans="3:18" ht="12.5">
      <c r="C277" s="92"/>
      <c r="E277" s="92"/>
      <c r="G277" s="92"/>
      <c r="H277" s="92"/>
      <c r="I277" s="99"/>
      <c r="K277" s="59"/>
      <c r="L277" s="99"/>
      <c r="P277" s="92"/>
      <c r="R277" s="59"/>
    </row>
    <row r="278" spans="3:18" ht="12.5">
      <c r="C278" s="92"/>
      <c r="E278" s="92"/>
      <c r="G278" s="92"/>
      <c r="H278" s="92"/>
      <c r="I278" s="99"/>
      <c r="K278" s="59"/>
      <c r="L278" s="99"/>
      <c r="P278" s="92"/>
      <c r="R278" s="59"/>
    </row>
    <row r="279" spans="3:18" ht="12.5">
      <c r="C279" s="92"/>
      <c r="E279" s="92"/>
      <c r="G279" s="92"/>
      <c r="H279" s="92"/>
      <c r="I279" s="99"/>
      <c r="K279" s="59"/>
      <c r="L279" s="99"/>
      <c r="P279" s="92"/>
      <c r="R279" s="59"/>
    </row>
    <row r="280" spans="3:18" ht="12.5">
      <c r="C280" s="92"/>
      <c r="E280" s="92"/>
      <c r="G280" s="92"/>
      <c r="H280" s="92"/>
      <c r="I280" s="99"/>
      <c r="K280" s="59"/>
      <c r="L280" s="99"/>
      <c r="P280" s="92"/>
      <c r="R280" s="59"/>
    </row>
    <row r="281" spans="3:18" ht="12.5">
      <c r="C281" s="92"/>
      <c r="E281" s="92"/>
      <c r="G281" s="92"/>
      <c r="H281" s="92"/>
      <c r="I281" s="99"/>
      <c r="K281" s="59"/>
      <c r="L281" s="99"/>
      <c r="P281" s="92"/>
      <c r="R281" s="59"/>
    </row>
    <row r="282" spans="3:18" ht="12.5">
      <c r="C282" s="92"/>
      <c r="E282" s="92"/>
      <c r="G282" s="92"/>
      <c r="H282" s="92"/>
      <c r="I282" s="99"/>
      <c r="K282" s="59"/>
      <c r="L282" s="99"/>
      <c r="P282" s="92"/>
      <c r="R282" s="59"/>
    </row>
    <row r="283" spans="3:18" ht="12.5">
      <c r="C283" s="92"/>
      <c r="E283" s="92"/>
      <c r="G283" s="92"/>
      <c r="H283" s="92"/>
      <c r="I283" s="99"/>
      <c r="K283" s="59"/>
      <c r="L283" s="99"/>
      <c r="P283" s="92"/>
      <c r="R283" s="59"/>
    </row>
    <row r="284" spans="3:18" ht="12.5">
      <c r="C284" s="92"/>
      <c r="E284" s="92"/>
      <c r="G284" s="92"/>
      <c r="H284" s="92"/>
      <c r="I284" s="99"/>
      <c r="K284" s="59"/>
      <c r="L284" s="99"/>
      <c r="P284" s="92"/>
      <c r="R284" s="59"/>
    </row>
    <row r="285" spans="3:18" ht="12.5">
      <c r="C285" s="92"/>
      <c r="E285" s="92"/>
      <c r="G285" s="92"/>
      <c r="H285" s="92"/>
      <c r="I285" s="99"/>
      <c r="K285" s="59"/>
      <c r="L285" s="99"/>
      <c r="P285" s="92"/>
      <c r="R285" s="59"/>
    </row>
    <row r="286" spans="3:18" ht="12.5">
      <c r="C286" s="92"/>
      <c r="E286" s="92"/>
      <c r="G286" s="92"/>
      <c r="H286" s="92"/>
      <c r="I286" s="99"/>
      <c r="K286" s="59"/>
      <c r="L286" s="99"/>
      <c r="P286" s="92"/>
      <c r="R286" s="59"/>
    </row>
    <row r="287" spans="3:18" ht="12.5">
      <c r="C287" s="92"/>
      <c r="E287" s="92"/>
      <c r="G287" s="92"/>
      <c r="H287" s="92"/>
      <c r="I287" s="99"/>
      <c r="K287" s="59"/>
      <c r="L287" s="99"/>
      <c r="P287" s="92"/>
      <c r="R287" s="59"/>
    </row>
    <row r="288" spans="3:18" ht="12.5">
      <c r="C288" s="92"/>
      <c r="E288" s="92"/>
      <c r="G288" s="92"/>
      <c r="H288" s="92"/>
      <c r="I288" s="99"/>
      <c r="K288" s="59"/>
      <c r="L288" s="99"/>
      <c r="P288" s="92"/>
      <c r="R288" s="59"/>
    </row>
    <row r="289" spans="3:18" ht="12.5">
      <c r="C289" s="92"/>
      <c r="E289" s="92"/>
      <c r="G289" s="92"/>
      <c r="H289" s="92"/>
      <c r="I289" s="99"/>
      <c r="K289" s="59"/>
      <c r="L289" s="99"/>
      <c r="P289" s="92"/>
      <c r="R289" s="59"/>
    </row>
    <row r="290" spans="3:18" ht="12.5">
      <c r="C290" s="92"/>
      <c r="E290" s="92"/>
      <c r="G290" s="92"/>
      <c r="H290" s="92"/>
      <c r="I290" s="99"/>
      <c r="K290" s="59"/>
      <c r="L290" s="99"/>
      <c r="P290" s="92"/>
      <c r="R290" s="59"/>
    </row>
    <row r="291" spans="3:18" ht="12.5">
      <c r="C291" s="92"/>
      <c r="E291" s="92"/>
      <c r="G291" s="92"/>
      <c r="H291" s="92"/>
      <c r="I291" s="99"/>
      <c r="K291" s="59"/>
      <c r="L291" s="99"/>
      <c r="P291" s="92"/>
      <c r="R291" s="59"/>
    </row>
    <row r="292" spans="3:18" ht="12.5">
      <c r="C292" s="92"/>
      <c r="E292" s="92"/>
      <c r="G292" s="92"/>
      <c r="H292" s="92"/>
      <c r="I292" s="99"/>
      <c r="K292" s="59"/>
      <c r="L292" s="99"/>
      <c r="P292" s="92"/>
      <c r="R292" s="59"/>
    </row>
    <row r="293" spans="3:18" ht="12.5">
      <c r="C293" s="92"/>
      <c r="E293" s="92"/>
      <c r="G293" s="92"/>
      <c r="H293" s="92"/>
      <c r="I293" s="99"/>
      <c r="K293" s="59"/>
      <c r="L293" s="99"/>
      <c r="P293" s="92"/>
      <c r="R293" s="59"/>
    </row>
    <row r="294" spans="3:18" ht="12.5">
      <c r="C294" s="92"/>
      <c r="E294" s="92"/>
      <c r="G294" s="92"/>
      <c r="H294" s="92"/>
      <c r="I294" s="99"/>
      <c r="K294" s="59"/>
      <c r="L294" s="99"/>
      <c r="P294" s="92"/>
      <c r="R294" s="59"/>
    </row>
    <row r="295" spans="3:18" ht="12.5">
      <c r="C295" s="92"/>
      <c r="E295" s="92"/>
      <c r="G295" s="92"/>
      <c r="H295" s="92"/>
      <c r="I295" s="99"/>
      <c r="K295" s="59"/>
      <c r="L295" s="99"/>
      <c r="P295" s="92"/>
      <c r="R295" s="59"/>
    </row>
    <row r="296" spans="3:18" ht="12.5">
      <c r="C296" s="92"/>
      <c r="E296" s="92"/>
      <c r="G296" s="92"/>
      <c r="H296" s="92"/>
      <c r="I296" s="99"/>
      <c r="K296" s="59"/>
      <c r="L296" s="99"/>
      <c r="P296" s="92"/>
      <c r="R296" s="59"/>
    </row>
    <row r="297" spans="3:18" ht="12.5">
      <c r="C297" s="92"/>
      <c r="E297" s="92"/>
      <c r="G297" s="92"/>
      <c r="H297" s="92"/>
      <c r="I297" s="99"/>
      <c r="K297" s="59"/>
      <c r="L297" s="99"/>
      <c r="P297" s="92"/>
      <c r="R297" s="59"/>
    </row>
    <row r="298" spans="3:18" ht="12.5">
      <c r="C298" s="92"/>
      <c r="E298" s="92"/>
      <c r="G298" s="92"/>
      <c r="H298" s="92"/>
      <c r="I298" s="99"/>
      <c r="K298" s="59"/>
      <c r="L298" s="99"/>
      <c r="P298" s="92"/>
      <c r="R298" s="59"/>
    </row>
    <row r="299" spans="3:18" ht="12.5">
      <c r="C299" s="92"/>
      <c r="E299" s="92"/>
      <c r="G299" s="92"/>
      <c r="H299" s="92"/>
      <c r="I299" s="99"/>
      <c r="K299" s="59"/>
      <c r="L299" s="99"/>
      <c r="P299" s="92"/>
      <c r="R299" s="59"/>
    </row>
    <row r="300" spans="3:18" ht="12.5">
      <c r="C300" s="92"/>
      <c r="E300" s="92"/>
      <c r="G300" s="92"/>
      <c r="H300" s="92"/>
      <c r="I300" s="99"/>
      <c r="K300" s="59"/>
      <c r="L300" s="99"/>
      <c r="P300" s="92"/>
      <c r="R300" s="59"/>
    </row>
    <row r="301" spans="3:18" ht="12.5">
      <c r="C301" s="92"/>
      <c r="E301" s="92"/>
      <c r="G301" s="92"/>
      <c r="H301" s="92"/>
      <c r="I301" s="99"/>
      <c r="K301" s="59"/>
      <c r="L301" s="99"/>
      <c r="P301" s="92"/>
      <c r="R301" s="59"/>
    </row>
    <row r="302" spans="3:18" ht="12.5">
      <c r="C302" s="92"/>
      <c r="E302" s="92"/>
      <c r="G302" s="92"/>
      <c r="H302" s="92"/>
      <c r="I302" s="99"/>
      <c r="K302" s="59"/>
      <c r="L302" s="99"/>
      <c r="P302" s="92"/>
      <c r="R302" s="59"/>
    </row>
    <row r="303" spans="3:18" ht="12.5">
      <c r="C303" s="92"/>
      <c r="E303" s="92"/>
      <c r="G303" s="92"/>
      <c r="H303" s="92"/>
      <c r="I303" s="99"/>
      <c r="K303" s="59"/>
      <c r="L303" s="99"/>
      <c r="P303" s="92"/>
      <c r="R303" s="59"/>
    </row>
    <row r="304" spans="3:18" ht="12.5">
      <c r="C304" s="92"/>
      <c r="E304" s="92"/>
      <c r="G304" s="92"/>
      <c r="H304" s="92"/>
      <c r="I304" s="99"/>
      <c r="K304" s="59"/>
      <c r="L304" s="99"/>
      <c r="P304" s="92"/>
      <c r="R304" s="59"/>
    </row>
    <row r="305" spans="3:18" ht="12.5">
      <c r="C305" s="92"/>
      <c r="E305" s="92"/>
      <c r="G305" s="92"/>
      <c r="H305" s="92"/>
      <c r="I305" s="99"/>
      <c r="K305" s="59"/>
      <c r="L305" s="99"/>
      <c r="P305" s="92"/>
      <c r="R305" s="59"/>
    </row>
    <row r="306" spans="3:18" ht="12.5">
      <c r="C306" s="92"/>
      <c r="E306" s="92"/>
      <c r="G306" s="92"/>
      <c r="H306" s="92"/>
      <c r="I306" s="99"/>
      <c r="K306" s="59"/>
      <c r="L306" s="99"/>
      <c r="P306" s="92"/>
      <c r="R306" s="59"/>
    </row>
    <row r="307" spans="3:18" ht="12.5">
      <c r="C307" s="92"/>
      <c r="E307" s="92"/>
      <c r="G307" s="92"/>
      <c r="H307" s="92"/>
      <c r="I307" s="99"/>
      <c r="K307" s="59"/>
      <c r="L307" s="99"/>
      <c r="P307" s="92"/>
      <c r="R307" s="59"/>
    </row>
    <row r="308" spans="3:18" ht="12.5">
      <c r="C308" s="92"/>
      <c r="E308" s="92"/>
      <c r="G308" s="92"/>
      <c r="H308" s="92"/>
      <c r="I308" s="99"/>
      <c r="K308" s="59"/>
      <c r="L308" s="99"/>
      <c r="P308" s="92"/>
      <c r="R308" s="59"/>
    </row>
    <row r="309" spans="3:18" ht="12.5">
      <c r="C309" s="92"/>
      <c r="E309" s="92"/>
      <c r="G309" s="92"/>
      <c r="H309" s="92"/>
      <c r="I309" s="99"/>
      <c r="K309" s="59"/>
      <c r="L309" s="99"/>
      <c r="P309" s="92"/>
      <c r="R309" s="59"/>
    </row>
    <row r="310" spans="3:18" ht="12.5">
      <c r="C310" s="92"/>
      <c r="E310" s="92"/>
      <c r="G310" s="92"/>
      <c r="H310" s="92"/>
      <c r="I310" s="99"/>
      <c r="K310" s="59"/>
      <c r="L310" s="99"/>
      <c r="P310" s="92"/>
      <c r="R310" s="59"/>
    </row>
    <row r="311" spans="3:18" ht="12.5">
      <c r="C311" s="92"/>
      <c r="E311" s="92"/>
      <c r="G311" s="92"/>
      <c r="H311" s="92"/>
      <c r="I311" s="99"/>
      <c r="K311" s="59"/>
      <c r="L311" s="99"/>
      <c r="P311" s="92"/>
      <c r="R311" s="59"/>
    </row>
    <row r="312" spans="3:18" ht="12.5">
      <c r="C312" s="92"/>
      <c r="E312" s="92"/>
      <c r="G312" s="92"/>
      <c r="H312" s="92"/>
      <c r="I312" s="99"/>
      <c r="K312" s="59"/>
      <c r="L312" s="99"/>
      <c r="P312" s="92"/>
      <c r="R312" s="59"/>
    </row>
    <row r="313" spans="3:18" ht="12.5">
      <c r="C313" s="92"/>
      <c r="E313" s="92"/>
      <c r="G313" s="92"/>
      <c r="H313" s="92"/>
      <c r="I313" s="99"/>
      <c r="K313" s="59"/>
      <c r="L313" s="99"/>
      <c r="P313" s="92"/>
      <c r="R313" s="59"/>
    </row>
    <row r="314" spans="3:18" ht="12.5">
      <c r="C314" s="92"/>
      <c r="E314" s="92"/>
      <c r="G314" s="92"/>
      <c r="H314" s="92"/>
      <c r="I314" s="99"/>
      <c r="K314" s="59"/>
      <c r="L314" s="99"/>
      <c r="P314" s="92"/>
      <c r="R314" s="59"/>
    </row>
    <row r="315" spans="3:18" ht="12.5">
      <c r="C315" s="92"/>
      <c r="E315" s="92"/>
      <c r="G315" s="92"/>
      <c r="H315" s="92"/>
      <c r="I315" s="99"/>
      <c r="K315" s="59"/>
      <c r="L315" s="99"/>
      <c r="P315" s="92"/>
      <c r="R315" s="59"/>
    </row>
    <row r="316" spans="3:18" ht="12.5">
      <c r="C316" s="92"/>
      <c r="E316" s="92"/>
      <c r="G316" s="92"/>
      <c r="H316" s="92"/>
      <c r="I316" s="99"/>
      <c r="K316" s="59"/>
      <c r="L316" s="99"/>
      <c r="P316" s="92"/>
      <c r="R316" s="59"/>
    </row>
    <row r="317" spans="3:18" ht="12.5">
      <c r="C317" s="92"/>
      <c r="E317" s="92"/>
      <c r="G317" s="92"/>
      <c r="H317" s="92"/>
      <c r="I317" s="99"/>
      <c r="K317" s="59"/>
      <c r="L317" s="99"/>
      <c r="P317" s="92"/>
      <c r="R317" s="59"/>
    </row>
    <row r="318" spans="3:18" ht="12.5">
      <c r="C318" s="92"/>
      <c r="E318" s="92"/>
      <c r="G318" s="92"/>
      <c r="H318" s="92"/>
      <c r="I318" s="99"/>
      <c r="K318" s="59"/>
      <c r="L318" s="99"/>
      <c r="P318" s="92"/>
      <c r="R318" s="59"/>
    </row>
    <row r="319" spans="3:18" ht="12.5">
      <c r="C319" s="92"/>
      <c r="E319" s="92"/>
      <c r="G319" s="92"/>
      <c r="H319" s="92"/>
      <c r="I319" s="99"/>
      <c r="K319" s="59"/>
      <c r="L319" s="99"/>
      <c r="P319" s="92"/>
      <c r="R319" s="59"/>
    </row>
    <row r="320" spans="3:18" ht="12.5">
      <c r="C320" s="92"/>
      <c r="E320" s="92"/>
      <c r="G320" s="92"/>
      <c r="H320" s="92"/>
      <c r="I320" s="99"/>
      <c r="K320" s="59"/>
      <c r="L320" s="99"/>
      <c r="P320" s="92"/>
      <c r="R320" s="59"/>
    </row>
    <row r="321" spans="3:18" ht="12.5">
      <c r="C321" s="92"/>
      <c r="E321" s="92"/>
      <c r="G321" s="92"/>
      <c r="H321" s="92"/>
      <c r="I321" s="99"/>
      <c r="K321" s="59"/>
      <c r="L321" s="99"/>
      <c r="P321" s="92"/>
      <c r="R321" s="59"/>
    </row>
    <row r="322" spans="3:18" ht="12.5">
      <c r="C322" s="92"/>
      <c r="E322" s="92"/>
      <c r="G322" s="92"/>
      <c r="H322" s="92"/>
      <c r="I322" s="99"/>
      <c r="K322" s="59"/>
      <c r="L322" s="99"/>
      <c r="P322" s="92"/>
      <c r="R322" s="59"/>
    </row>
    <row r="323" spans="3:18" ht="12.5">
      <c r="C323" s="92"/>
      <c r="E323" s="92"/>
      <c r="G323" s="92"/>
      <c r="H323" s="92"/>
      <c r="I323" s="99"/>
      <c r="K323" s="59"/>
      <c r="L323" s="99"/>
      <c r="P323" s="92"/>
      <c r="R323" s="59"/>
    </row>
    <row r="324" spans="3:18" ht="12.5">
      <c r="C324" s="92"/>
      <c r="E324" s="92"/>
      <c r="G324" s="92"/>
      <c r="H324" s="92"/>
      <c r="I324" s="99"/>
      <c r="K324" s="59"/>
      <c r="L324" s="99"/>
      <c r="P324" s="92"/>
      <c r="R324" s="59"/>
    </row>
    <row r="325" spans="3:18" ht="12.5">
      <c r="C325" s="92"/>
      <c r="E325" s="92"/>
      <c r="G325" s="92"/>
      <c r="H325" s="92"/>
      <c r="I325" s="99"/>
      <c r="K325" s="59"/>
      <c r="L325" s="99"/>
      <c r="P325" s="92"/>
      <c r="R325" s="59"/>
    </row>
    <row r="326" spans="3:18" ht="12.5">
      <c r="C326" s="92"/>
      <c r="E326" s="92"/>
      <c r="G326" s="92"/>
      <c r="H326" s="92"/>
      <c r="I326" s="99"/>
      <c r="K326" s="59"/>
      <c r="L326" s="99"/>
      <c r="P326" s="92"/>
      <c r="R326" s="59"/>
    </row>
    <row r="327" spans="3:18" ht="12.5">
      <c r="C327" s="92"/>
      <c r="E327" s="92"/>
      <c r="G327" s="92"/>
      <c r="H327" s="92"/>
      <c r="I327" s="99"/>
      <c r="K327" s="59"/>
      <c r="L327" s="99"/>
      <c r="P327" s="92"/>
      <c r="R327" s="59"/>
    </row>
    <row r="328" spans="3:18" ht="12.5">
      <c r="C328" s="92"/>
      <c r="E328" s="92"/>
      <c r="G328" s="92"/>
      <c r="H328" s="92"/>
      <c r="I328" s="99"/>
      <c r="K328" s="59"/>
      <c r="L328" s="99"/>
      <c r="P328" s="92"/>
      <c r="R328" s="59"/>
    </row>
    <row r="329" spans="3:18" ht="12.5">
      <c r="C329" s="92"/>
      <c r="E329" s="92"/>
      <c r="G329" s="92"/>
      <c r="H329" s="92"/>
      <c r="I329" s="99"/>
      <c r="K329" s="59"/>
      <c r="L329" s="99"/>
      <c r="P329" s="92"/>
      <c r="R329" s="59"/>
    </row>
    <row r="330" spans="3:18" ht="12.5">
      <c r="C330" s="92"/>
      <c r="E330" s="92"/>
      <c r="G330" s="92"/>
      <c r="H330" s="92"/>
      <c r="I330" s="99"/>
      <c r="K330" s="59"/>
      <c r="L330" s="99"/>
      <c r="P330" s="92"/>
      <c r="R330" s="59"/>
    </row>
    <row r="331" spans="3:18" ht="12.5">
      <c r="C331" s="92"/>
      <c r="E331" s="92"/>
      <c r="G331" s="92"/>
      <c r="H331" s="92"/>
      <c r="I331" s="99"/>
      <c r="K331" s="59"/>
      <c r="L331" s="99"/>
      <c r="P331" s="92"/>
      <c r="R331" s="59"/>
    </row>
    <row r="332" spans="3:18" ht="12.5">
      <c r="C332" s="92"/>
      <c r="E332" s="92"/>
      <c r="G332" s="92"/>
      <c r="H332" s="92"/>
      <c r="I332" s="99"/>
      <c r="K332" s="59"/>
      <c r="L332" s="99"/>
      <c r="P332" s="92"/>
      <c r="R332" s="59"/>
    </row>
    <row r="333" spans="3:18" ht="12.5">
      <c r="C333" s="92"/>
      <c r="E333" s="92"/>
      <c r="G333" s="92"/>
      <c r="H333" s="92"/>
      <c r="I333" s="99"/>
      <c r="K333" s="59"/>
      <c r="L333" s="99"/>
      <c r="P333" s="92"/>
      <c r="R333" s="59"/>
    </row>
    <row r="334" spans="3:18" ht="12.5">
      <c r="C334" s="92"/>
      <c r="E334" s="92"/>
      <c r="G334" s="92"/>
      <c r="H334" s="92"/>
      <c r="I334" s="99"/>
      <c r="K334" s="59"/>
      <c r="L334" s="99"/>
      <c r="P334" s="92"/>
      <c r="R334" s="59"/>
    </row>
    <row r="335" spans="3:18" ht="12.5">
      <c r="C335" s="92"/>
      <c r="E335" s="92"/>
      <c r="G335" s="92"/>
      <c r="H335" s="92"/>
      <c r="I335" s="99"/>
      <c r="K335" s="59"/>
      <c r="L335" s="99"/>
      <c r="P335" s="92"/>
      <c r="R335" s="59"/>
    </row>
    <row r="336" spans="3:18" ht="12.5">
      <c r="C336" s="92"/>
      <c r="E336" s="92"/>
      <c r="G336" s="92"/>
      <c r="H336" s="92"/>
      <c r="I336" s="99"/>
      <c r="K336" s="59"/>
      <c r="L336" s="99"/>
      <c r="P336" s="92"/>
      <c r="R336" s="59"/>
    </row>
    <row r="337" spans="3:18" ht="12.5">
      <c r="C337" s="92"/>
      <c r="E337" s="92"/>
      <c r="G337" s="92"/>
      <c r="H337" s="92"/>
      <c r="I337" s="99"/>
      <c r="K337" s="59"/>
      <c r="L337" s="99"/>
      <c r="P337" s="92"/>
      <c r="R337" s="59"/>
    </row>
    <row r="338" spans="3:18" ht="12.5">
      <c r="C338" s="92"/>
      <c r="E338" s="92"/>
      <c r="G338" s="92"/>
      <c r="H338" s="92"/>
      <c r="I338" s="99"/>
      <c r="K338" s="59"/>
      <c r="L338" s="99"/>
      <c r="P338" s="92"/>
      <c r="R338" s="59"/>
    </row>
    <row r="339" spans="3:18" ht="12.5">
      <c r="C339" s="92"/>
      <c r="E339" s="92"/>
      <c r="G339" s="92"/>
      <c r="H339" s="92"/>
      <c r="I339" s="99"/>
      <c r="K339" s="59"/>
      <c r="L339" s="99"/>
      <c r="P339" s="92"/>
      <c r="R339" s="59"/>
    </row>
    <row r="340" spans="3:18" ht="12.5">
      <c r="C340" s="92"/>
      <c r="E340" s="92"/>
      <c r="G340" s="92"/>
      <c r="H340" s="92"/>
      <c r="I340" s="99"/>
      <c r="K340" s="59"/>
      <c r="L340" s="99"/>
      <c r="P340" s="92"/>
      <c r="R340" s="59"/>
    </row>
    <row r="341" spans="3:18" ht="12.5">
      <c r="C341" s="92"/>
      <c r="E341" s="92"/>
      <c r="G341" s="92"/>
      <c r="H341" s="92"/>
      <c r="I341" s="99"/>
      <c r="K341" s="59"/>
      <c r="L341" s="99"/>
      <c r="P341" s="92"/>
      <c r="R341" s="59"/>
    </row>
    <row r="342" spans="3:18" ht="12.5">
      <c r="C342" s="92"/>
      <c r="E342" s="92"/>
      <c r="G342" s="92"/>
      <c r="H342" s="92"/>
      <c r="I342" s="99"/>
      <c r="K342" s="59"/>
      <c r="L342" s="99"/>
      <c r="P342" s="92"/>
      <c r="R342" s="59"/>
    </row>
    <row r="343" spans="3:18" ht="12.5">
      <c r="C343" s="92"/>
      <c r="E343" s="92"/>
      <c r="G343" s="92"/>
      <c r="H343" s="92"/>
      <c r="I343" s="99"/>
      <c r="K343" s="59"/>
      <c r="L343" s="99"/>
      <c r="P343" s="92"/>
      <c r="R343" s="59"/>
    </row>
    <row r="344" spans="3:18" ht="12.5">
      <c r="C344" s="92"/>
      <c r="E344" s="92"/>
      <c r="G344" s="92"/>
      <c r="H344" s="92"/>
      <c r="I344" s="99"/>
      <c r="K344" s="59"/>
      <c r="L344" s="99"/>
      <c r="P344" s="92"/>
      <c r="R344" s="59"/>
    </row>
    <row r="345" spans="3:18" ht="12.5">
      <c r="C345" s="92"/>
      <c r="E345" s="92"/>
      <c r="G345" s="92"/>
      <c r="H345" s="92"/>
      <c r="I345" s="99"/>
      <c r="K345" s="59"/>
      <c r="L345" s="99"/>
      <c r="P345" s="92"/>
      <c r="R345" s="59"/>
    </row>
    <row r="346" spans="3:18" ht="12.5">
      <c r="C346" s="92"/>
      <c r="E346" s="92"/>
      <c r="G346" s="92"/>
      <c r="H346" s="92"/>
      <c r="I346" s="99"/>
      <c r="K346" s="59"/>
      <c r="L346" s="99"/>
      <c r="P346" s="92"/>
      <c r="R346" s="59"/>
    </row>
    <row r="347" spans="3:18" ht="12.5">
      <c r="C347" s="92"/>
      <c r="E347" s="92"/>
      <c r="G347" s="92"/>
      <c r="H347" s="92"/>
      <c r="I347" s="99"/>
      <c r="K347" s="59"/>
      <c r="L347" s="99"/>
      <c r="P347" s="92"/>
      <c r="R347" s="59"/>
    </row>
    <row r="348" spans="3:18" ht="12.5">
      <c r="C348" s="92"/>
      <c r="E348" s="92"/>
      <c r="G348" s="92"/>
      <c r="H348" s="92"/>
      <c r="I348" s="99"/>
      <c r="K348" s="59"/>
      <c r="L348" s="99"/>
      <c r="P348" s="92"/>
      <c r="R348" s="59"/>
    </row>
    <row r="349" spans="3:18" ht="12.5">
      <c r="C349" s="92"/>
      <c r="E349" s="92"/>
      <c r="G349" s="92"/>
      <c r="H349" s="92"/>
      <c r="I349" s="99"/>
      <c r="K349" s="59"/>
      <c r="L349" s="99"/>
      <c r="P349" s="92"/>
      <c r="R349" s="59"/>
    </row>
    <row r="350" spans="3:18" ht="12.5">
      <c r="C350" s="92"/>
      <c r="E350" s="92"/>
      <c r="G350" s="92"/>
      <c r="H350" s="92"/>
      <c r="I350" s="99"/>
      <c r="K350" s="59"/>
      <c r="L350" s="99"/>
      <c r="P350" s="92"/>
      <c r="R350" s="59"/>
    </row>
    <row r="351" spans="3:18" ht="12.5">
      <c r="C351" s="92"/>
      <c r="E351" s="92"/>
      <c r="G351" s="92"/>
      <c r="H351" s="92"/>
      <c r="I351" s="99"/>
      <c r="K351" s="59"/>
      <c r="L351" s="99"/>
      <c r="P351" s="92"/>
      <c r="R351" s="59"/>
    </row>
    <row r="352" spans="3:18" ht="12.5">
      <c r="C352" s="92"/>
      <c r="E352" s="92"/>
      <c r="G352" s="92"/>
      <c r="H352" s="92"/>
      <c r="I352" s="99"/>
      <c r="K352" s="59"/>
      <c r="L352" s="99"/>
      <c r="P352" s="92"/>
      <c r="R352" s="59"/>
    </row>
    <row r="353" spans="3:18" ht="12.5">
      <c r="C353" s="92"/>
      <c r="E353" s="92"/>
      <c r="G353" s="92"/>
      <c r="H353" s="92"/>
      <c r="I353" s="99"/>
      <c r="K353" s="59"/>
      <c r="L353" s="99"/>
      <c r="P353" s="92"/>
      <c r="R353" s="59"/>
    </row>
    <row r="354" spans="3:18" ht="12.5">
      <c r="C354" s="92"/>
      <c r="E354" s="92"/>
      <c r="G354" s="92"/>
      <c r="H354" s="92"/>
      <c r="I354" s="99"/>
      <c r="K354" s="59"/>
      <c r="L354" s="99"/>
      <c r="P354" s="92"/>
      <c r="R354" s="59"/>
    </row>
    <row r="355" spans="3:18" ht="12.5">
      <c r="C355" s="92"/>
      <c r="E355" s="92"/>
      <c r="G355" s="92"/>
      <c r="H355" s="92"/>
      <c r="I355" s="99"/>
      <c r="K355" s="59"/>
      <c r="L355" s="99"/>
      <c r="P355" s="92"/>
      <c r="R355" s="59"/>
    </row>
    <row r="356" spans="3:18" ht="12.5">
      <c r="C356" s="92"/>
      <c r="E356" s="92"/>
      <c r="G356" s="92"/>
      <c r="H356" s="92"/>
      <c r="I356" s="99"/>
      <c r="K356" s="59"/>
      <c r="L356" s="99"/>
      <c r="P356" s="92"/>
      <c r="R356" s="59"/>
    </row>
    <row r="357" spans="3:18" ht="12.5">
      <c r="C357" s="92"/>
      <c r="E357" s="92"/>
      <c r="G357" s="92"/>
      <c r="H357" s="92"/>
      <c r="I357" s="99"/>
      <c r="K357" s="59"/>
      <c r="L357" s="99"/>
      <c r="P357" s="92"/>
      <c r="R357" s="59"/>
    </row>
    <row r="358" spans="3:18" ht="12.5">
      <c r="C358" s="92"/>
      <c r="E358" s="92"/>
      <c r="G358" s="92"/>
      <c r="H358" s="92"/>
      <c r="I358" s="99"/>
      <c r="K358" s="59"/>
      <c r="L358" s="99"/>
      <c r="P358" s="92"/>
      <c r="R358" s="59"/>
    </row>
    <row r="359" spans="3:18" ht="12.5">
      <c r="C359" s="92"/>
      <c r="E359" s="92"/>
      <c r="G359" s="92"/>
      <c r="H359" s="92"/>
      <c r="I359" s="99"/>
      <c r="K359" s="59"/>
      <c r="L359" s="99"/>
      <c r="P359" s="92"/>
      <c r="R359" s="59"/>
    </row>
    <row r="360" spans="3:18" ht="12.5">
      <c r="C360" s="92"/>
      <c r="E360" s="92"/>
      <c r="G360" s="92"/>
      <c r="H360" s="92"/>
      <c r="I360" s="99"/>
      <c r="K360" s="59"/>
      <c r="L360" s="99"/>
      <c r="P360" s="92"/>
      <c r="R360" s="59"/>
    </row>
    <row r="361" spans="3:18" ht="12.5">
      <c r="C361" s="92"/>
      <c r="E361" s="92"/>
      <c r="G361" s="92"/>
      <c r="H361" s="92"/>
      <c r="I361" s="99"/>
      <c r="K361" s="59"/>
      <c r="L361" s="99"/>
      <c r="P361" s="92"/>
      <c r="R361" s="59"/>
    </row>
    <row r="362" spans="3:18" ht="12.5">
      <c r="C362" s="92"/>
      <c r="E362" s="92"/>
      <c r="G362" s="92"/>
      <c r="H362" s="92"/>
      <c r="I362" s="99"/>
      <c r="K362" s="59"/>
      <c r="L362" s="99"/>
      <c r="P362" s="92"/>
      <c r="R362" s="59"/>
    </row>
    <row r="363" spans="3:18" ht="12.5">
      <c r="C363" s="92"/>
      <c r="E363" s="92"/>
      <c r="G363" s="92"/>
      <c r="H363" s="92"/>
      <c r="I363" s="99"/>
      <c r="K363" s="59"/>
      <c r="L363" s="99"/>
      <c r="P363" s="92"/>
      <c r="R363" s="59"/>
    </row>
    <row r="364" spans="3:18" ht="12.5">
      <c r="C364" s="92"/>
      <c r="E364" s="92"/>
      <c r="G364" s="92"/>
      <c r="H364" s="92"/>
      <c r="I364" s="99"/>
      <c r="K364" s="59"/>
      <c r="L364" s="99"/>
      <c r="P364" s="92"/>
      <c r="R364" s="59"/>
    </row>
    <row r="365" spans="3:18" ht="12.5">
      <c r="C365" s="92"/>
      <c r="E365" s="92"/>
      <c r="G365" s="92"/>
      <c r="H365" s="92"/>
      <c r="I365" s="99"/>
      <c r="K365" s="59"/>
      <c r="L365" s="99"/>
      <c r="P365" s="92"/>
      <c r="R365" s="59"/>
    </row>
    <row r="366" spans="3:18" ht="12.5">
      <c r="C366" s="92"/>
      <c r="E366" s="92"/>
      <c r="G366" s="92"/>
      <c r="H366" s="92"/>
      <c r="I366" s="99"/>
      <c r="K366" s="59"/>
      <c r="L366" s="99"/>
      <c r="P366" s="92"/>
      <c r="R366" s="59"/>
    </row>
    <row r="367" spans="3:18" ht="12.5">
      <c r="C367" s="92"/>
      <c r="E367" s="92"/>
      <c r="G367" s="92"/>
      <c r="H367" s="92"/>
      <c r="I367" s="99"/>
      <c r="K367" s="59"/>
      <c r="L367" s="99"/>
      <c r="P367" s="92"/>
      <c r="R367" s="59"/>
    </row>
    <row r="368" spans="3:18" ht="12.5">
      <c r="C368" s="92"/>
      <c r="E368" s="92"/>
      <c r="G368" s="92"/>
      <c r="H368" s="92"/>
      <c r="I368" s="99"/>
      <c r="K368" s="59"/>
      <c r="L368" s="99"/>
      <c r="P368" s="92"/>
      <c r="R368" s="59"/>
    </row>
    <row r="369" spans="3:18" ht="12.5">
      <c r="C369" s="92"/>
      <c r="E369" s="92"/>
      <c r="G369" s="92"/>
      <c r="H369" s="92"/>
      <c r="I369" s="99"/>
      <c r="K369" s="59"/>
      <c r="L369" s="99"/>
      <c r="P369" s="92"/>
      <c r="R369" s="59"/>
    </row>
    <row r="370" spans="3:18" ht="12.5">
      <c r="C370" s="92"/>
      <c r="E370" s="92"/>
      <c r="G370" s="92"/>
      <c r="H370" s="92"/>
      <c r="I370" s="99"/>
      <c r="K370" s="59"/>
      <c r="L370" s="99"/>
      <c r="P370" s="92"/>
      <c r="R370" s="59"/>
    </row>
    <row r="371" spans="3:18" ht="12.5">
      <c r="C371" s="92"/>
      <c r="E371" s="92"/>
      <c r="G371" s="92"/>
      <c r="H371" s="92"/>
      <c r="I371" s="99"/>
      <c r="K371" s="59"/>
      <c r="L371" s="99"/>
      <c r="P371" s="92"/>
      <c r="R371" s="59"/>
    </row>
    <row r="372" spans="3:18" ht="12.5">
      <c r="C372" s="92"/>
      <c r="E372" s="92"/>
      <c r="G372" s="92"/>
      <c r="H372" s="92"/>
      <c r="I372" s="99"/>
      <c r="K372" s="59"/>
      <c r="L372" s="99"/>
      <c r="P372" s="92"/>
      <c r="R372" s="59"/>
    </row>
    <row r="373" spans="3:18" ht="12.5">
      <c r="C373" s="92"/>
      <c r="E373" s="92"/>
      <c r="G373" s="92"/>
      <c r="H373" s="92"/>
      <c r="I373" s="99"/>
      <c r="K373" s="59"/>
      <c r="L373" s="99"/>
      <c r="P373" s="92"/>
      <c r="R373" s="59"/>
    </row>
    <row r="374" spans="3:18" ht="12.5">
      <c r="C374" s="92"/>
      <c r="E374" s="92"/>
      <c r="G374" s="92"/>
      <c r="H374" s="92"/>
      <c r="I374" s="99"/>
      <c r="K374" s="59"/>
      <c r="L374" s="99"/>
      <c r="P374" s="92"/>
      <c r="R374" s="59"/>
    </row>
    <row r="375" spans="3:18" ht="12.5">
      <c r="C375" s="92"/>
      <c r="E375" s="92"/>
      <c r="G375" s="92"/>
      <c r="H375" s="92"/>
      <c r="I375" s="99"/>
      <c r="K375" s="59"/>
      <c r="L375" s="99"/>
      <c r="P375" s="92"/>
      <c r="R375" s="59"/>
    </row>
    <row r="376" spans="3:18" ht="12.5">
      <c r="C376" s="92"/>
      <c r="E376" s="92"/>
      <c r="G376" s="92"/>
      <c r="H376" s="92"/>
      <c r="I376" s="99"/>
      <c r="K376" s="59"/>
      <c r="L376" s="99"/>
      <c r="P376" s="92"/>
      <c r="R376" s="59"/>
    </row>
    <row r="377" spans="3:18" ht="12.5">
      <c r="C377" s="92"/>
      <c r="E377" s="92"/>
      <c r="G377" s="92"/>
      <c r="H377" s="92"/>
      <c r="I377" s="99"/>
      <c r="K377" s="59"/>
      <c r="L377" s="99"/>
      <c r="P377" s="92"/>
      <c r="R377" s="59"/>
    </row>
    <row r="378" spans="3:18" ht="12.5">
      <c r="C378" s="92"/>
      <c r="E378" s="92"/>
      <c r="G378" s="92"/>
      <c r="H378" s="92"/>
      <c r="I378" s="99"/>
      <c r="K378" s="59"/>
      <c r="L378" s="99"/>
      <c r="P378" s="92"/>
      <c r="R378" s="59"/>
    </row>
    <row r="379" spans="3:18" ht="12.5">
      <c r="C379" s="92"/>
      <c r="E379" s="92"/>
      <c r="G379" s="92"/>
      <c r="H379" s="92"/>
      <c r="I379" s="99"/>
      <c r="K379" s="59"/>
      <c r="L379" s="99"/>
      <c r="P379" s="92"/>
      <c r="R379" s="59"/>
    </row>
    <row r="380" spans="3:18" ht="12.5">
      <c r="C380" s="92"/>
      <c r="E380" s="92"/>
      <c r="G380" s="92"/>
      <c r="H380" s="92"/>
      <c r="I380" s="99"/>
      <c r="K380" s="59"/>
      <c r="L380" s="99"/>
      <c r="P380" s="92"/>
      <c r="R380" s="59"/>
    </row>
    <row r="381" spans="3:18" ht="12.5">
      <c r="C381" s="92"/>
      <c r="E381" s="92"/>
      <c r="G381" s="92"/>
      <c r="H381" s="92"/>
      <c r="I381" s="99"/>
      <c r="K381" s="59"/>
      <c r="L381" s="99"/>
      <c r="P381" s="92"/>
      <c r="R381" s="59"/>
    </row>
    <row r="382" spans="3:18" ht="12.5">
      <c r="C382" s="92"/>
      <c r="E382" s="92"/>
      <c r="G382" s="92"/>
      <c r="H382" s="92"/>
      <c r="I382" s="99"/>
      <c r="K382" s="59"/>
      <c r="L382" s="99"/>
      <c r="P382" s="92"/>
      <c r="R382" s="59"/>
    </row>
    <row r="383" spans="3:18" ht="12.5">
      <c r="C383" s="92"/>
      <c r="E383" s="92"/>
      <c r="G383" s="92"/>
      <c r="H383" s="92"/>
      <c r="I383" s="99"/>
      <c r="K383" s="59"/>
      <c r="L383" s="99"/>
      <c r="P383" s="92"/>
      <c r="R383" s="59"/>
    </row>
    <row r="384" spans="3:18" ht="12.5">
      <c r="C384" s="92"/>
      <c r="E384" s="92"/>
      <c r="G384" s="92"/>
      <c r="H384" s="92"/>
      <c r="I384" s="99"/>
      <c r="K384" s="59"/>
      <c r="L384" s="99"/>
      <c r="P384" s="92"/>
      <c r="R384" s="59"/>
    </row>
    <row r="385" spans="3:18" ht="12.5">
      <c r="C385" s="92"/>
      <c r="E385" s="92"/>
      <c r="G385" s="92"/>
      <c r="H385" s="92"/>
      <c r="I385" s="99"/>
      <c r="K385" s="59"/>
      <c r="L385" s="99"/>
      <c r="P385" s="92"/>
      <c r="R385" s="59"/>
    </row>
    <row r="386" spans="3:18" ht="12.5">
      <c r="C386" s="92"/>
      <c r="E386" s="92"/>
      <c r="G386" s="92"/>
      <c r="H386" s="92"/>
      <c r="I386" s="99"/>
      <c r="K386" s="59"/>
      <c r="L386" s="99"/>
      <c r="P386" s="92"/>
      <c r="R386" s="59"/>
    </row>
    <row r="387" spans="3:18" ht="12.5">
      <c r="C387" s="92"/>
      <c r="E387" s="92"/>
      <c r="G387" s="92"/>
      <c r="H387" s="92"/>
      <c r="I387" s="99"/>
      <c r="K387" s="59"/>
      <c r="L387" s="99"/>
      <c r="P387" s="92"/>
      <c r="R387" s="59"/>
    </row>
    <row r="388" spans="3:18" ht="12.5">
      <c r="C388" s="92"/>
      <c r="E388" s="92"/>
      <c r="G388" s="92"/>
      <c r="H388" s="92"/>
      <c r="I388" s="99"/>
      <c r="K388" s="59"/>
      <c r="L388" s="99"/>
      <c r="P388" s="92"/>
      <c r="R388" s="59"/>
    </row>
    <row r="389" spans="3:18" ht="12.5">
      <c r="C389" s="92"/>
      <c r="E389" s="92"/>
      <c r="G389" s="92"/>
      <c r="H389" s="92"/>
      <c r="I389" s="99"/>
      <c r="K389" s="59"/>
      <c r="L389" s="99"/>
      <c r="P389" s="92"/>
      <c r="R389" s="59"/>
    </row>
    <row r="390" spans="3:18" ht="12.5">
      <c r="C390" s="92"/>
      <c r="E390" s="92"/>
      <c r="G390" s="92"/>
      <c r="H390" s="92"/>
      <c r="I390" s="99"/>
      <c r="K390" s="59"/>
      <c r="L390" s="99"/>
      <c r="P390" s="92"/>
      <c r="R390" s="59"/>
    </row>
    <row r="391" spans="3:18" ht="12.5">
      <c r="C391" s="92"/>
      <c r="E391" s="92"/>
      <c r="G391" s="92"/>
      <c r="H391" s="92"/>
      <c r="I391" s="99"/>
      <c r="K391" s="59"/>
      <c r="L391" s="99"/>
      <c r="P391" s="92"/>
      <c r="R391" s="59"/>
    </row>
    <row r="392" spans="3:18" ht="12.5">
      <c r="C392" s="92"/>
      <c r="E392" s="92"/>
      <c r="G392" s="92"/>
      <c r="H392" s="92"/>
      <c r="I392" s="99"/>
      <c r="K392" s="59"/>
      <c r="L392" s="99"/>
      <c r="P392" s="92"/>
      <c r="R392" s="59"/>
    </row>
    <row r="393" spans="3:18" ht="12.5">
      <c r="C393" s="92"/>
      <c r="E393" s="92"/>
      <c r="G393" s="92"/>
      <c r="H393" s="92"/>
      <c r="I393" s="99"/>
      <c r="K393" s="59"/>
      <c r="L393" s="99"/>
      <c r="P393" s="92"/>
      <c r="R393" s="59"/>
    </row>
    <row r="394" spans="3:18" ht="12.5">
      <c r="C394" s="92"/>
      <c r="E394" s="92"/>
      <c r="G394" s="92"/>
      <c r="H394" s="92"/>
      <c r="I394" s="99"/>
      <c r="K394" s="59"/>
      <c r="L394" s="99"/>
      <c r="P394" s="92"/>
      <c r="R394" s="59"/>
    </row>
    <row r="395" spans="3:18" ht="12.5">
      <c r="C395" s="92"/>
      <c r="E395" s="92"/>
      <c r="G395" s="92"/>
      <c r="H395" s="92"/>
      <c r="I395" s="99"/>
      <c r="K395" s="59"/>
      <c r="L395" s="99"/>
      <c r="P395" s="92"/>
      <c r="R395" s="59"/>
    </row>
    <row r="396" spans="3:18" ht="12.5">
      <c r="C396" s="92"/>
      <c r="E396" s="92"/>
      <c r="G396" s="92"/>
      <c r="H396" s="92"/>
      <c r="I396" s="99"/>
      <c r="K396" s="59"/>
      <c r="L396" s="99"/>
      <c r="P396" s="92"/>
      <c r="R396" s="59"/>
    </row>
    <row r="397" spans="3:18" ht="12.5">
      <c r="C397" s="92"/>
      <c r="E397" s="92"/>
      <c r="G397" s="92"/>
      <c r="H397" s="92"/>
      <c r="I397" s="99"/>
      <c r="K397" s="59"/>
      <c r="L397" s="99"/>
      <c r="P397" s="92"/>
      <c r="R397" s="59"/>
    </row>
    <row r="398" spans="3:18" ht="12.5">
      <c r="C398" s="92"/>
      <c r="E398" s="92"/>
      <c r="G398" s="92"/>
      <c r="H398" s="92"/>
      <c r="I398" s="99"/>
      <c r="K398" s="59"/>
      <c r="L398" s="99"/>
      <c r="P398" s="92"/>
      <c r="R398" s="59"/>
    </row>
    <row r="399" spans="3:18" ht="12.5">
      <c r="C399" s="92"/>
      <c r="E399" s="92"/>
      <c r="G399" s="92"/>
      <c r="H399" s="92"/>
      <c r="I399" s="99"/>
      <c r="K399" s="59"/>
      <c r="L399" s="99"/>
      <c r="P399" s="92"/>
      <c r="R399" s="59"/>
    </row>
    <row r="400" spans="3:18" ht="12.5">
      <c r="C400" s="92"/>
      <c r="E400" s="92"/>
      <c r="G400" s="92"/>
      <c r="H400" s="92"/>
      <c r="I400" s="99"/>
      <c r="K400" s="59"/>
      <c r="L400" s="99"/>
      <c r="P400" s="92"/>
      <c r="R400" s="59"/>
    </row>
    <row r="401" spans="3:18" ht="12.5">
      <c r="C401" s="92"/>
      <c r="E401" s="92"/>
      <c r="G401" s="92"/>
      <c r="H401" s="92"/>
      <c r="I401" s="99"/>
      <c r="K401" s="59"/>
      <c r="L401" s="99"/>
      <c r="P401" s="92"/>
      <c r="R401" s="59"/>
    </row>
    <row r="402" spans="3:18" ht="12.5">
      <c r="C402" s="92"/>
      <c r="E402" s="92"/>
      <c r="G402" s="92"/>
      <c r="H402" s="92"/>
      <c r="I402" s="99"/>
      <c r="K402" s="59"/>
      <c r="L402" s="99"/>
      <c r="P402" s="92"/>
      <c r="R402" s="59"/>
    </row>
    <row r="403" spans="3:18" ht="12.5">
      <c r="C403" s="92"/>
      <c r="E403" s="92"/>
      <c r="G403" s="92"/>
      <c r="H403" s="92"/>
      <c r="I403" s="99"/>
      <c r="K403" s="59"/>
      <c r="L403" s="99"/>
      <c r="P403" s="92"/>
      <c r="R403" s="59"/>
    </row>
    <row r="404" spans="3:18" ht="12.5">
      <c r="C404" s="92"/>
      <c r="E404" s="92"/>
      <c r="G404" s="92"/>
      <c r="H404" s="92"/>
      <c r="I404" s="99"/>
      <c r="K404" s="59"/>
      <c r="L404" s="99"/>
      <c r="P404" s="92"/>
      <c r="R404" s="59"/>
    </row>
    <row r="405" spans="3:18" ht="12.5">
      <c r="C405" s="92"/>
      <c r="E405" s="92"/>
      <c r="G405" s="92"/>
      <c r="H405" s="92"/>
      <c r="I405" s="99"/>
      <c r="K405" s="59"/>
      <c r="L405" s="99"/>
      <c r="P405" s="92"/>
      <c r="R405" s="59"/>
    </row>
    <row r="406" spans="3:18" ht="12.5">
      <c r="C406" s="92"/>
      <c r="E406" s="92"/>
      <c r="G406" s="92"/>
      <c r="H406" s="92"/>
      <c r="I406" s="99"/>
      <c r="K406" s="59"/>
      <c r="L406" s="99"/>
      <c r="P406" s="92"/>
      <c r="R406" s="59"/>
    </row>
    <row r="407" spans="3:18" ht="12.5">
      <c r="C407" s="92"/>
      <c r="E407" s="92"/>
      <c r="G407" s="92"/>
      <c r="H407" s="92"/>
      <c r="I407" s="99"/>
      <c r="K407" s="59"/>
      <c r="L407" s="99"/>
      <c r="P407" s="92"/>
      <c r="R407" s="59"/>
    </row>
    <row r="408" spans="3:18" ht="12.5">
      <c r="C408" s="92"/>
      <c r="E408" s="92"/>
      <c r="G408" s="92"/>
      <c r="H408" s="92"/>
      <c r="I408" s="99"/>
      <c r="K408" s="59"/>
      <c r="L408" s="99"/>
      <c r="P408" s="92"/>
      <c r="R408" s="59"/>
    </row>
    <row r="409" spans="3:18" ht="12.5">
      <c r="C409" s="92"/>
      <c r="E409" s="92"/>
      <c r="G409" s="92"/>
      <c r="H409" s="92"/>
      <c r="I409" s="99"/>
      <c r="K409" s="59"/>
      <c r="L409" s="99"/>
      <c r="P409" s="92"/>
      <c r="R409" s="59"/>
    </row>
    <row r="410" spans="3:18" ht="12.5">
      <c r="C410" s="92"/>
      <c r="E410" s="92"/>
      <c r="G410" s="92"/>
      <c r="H410" s="92"/>
      <c r="I410" s="99"/>
      <c r="K410" s="59"/>
      <c r="L410" s="99"/>
      <c r="P410" s="92"/>
      <c r="R410" s="59"/>
    </row>
    <row r="411" spans="3:18" ht="12.5">
      <c r="C411" s="92"/>
      <c r="E411" s="92"/>
      <c r="G411" s="92"/>
      <c r="H411" s="92"/>
      <c r="I411" s="99"/>
      <c r="K411" s="59"/>
      <c r="L411" s="99"/>
      <c r="P411" s="92"/>
      <c r="R411" s="59"/>
    </row>
    <row r="412" spans="3:18" ht="12.5">
      <c r="C412" s="92"/>
      <c r="E412" s="92"/>
      <c r="G412" s="92"/>
      <c r="H412" s="92"/>
      <c r="I412" s="99"/>
      <c r="K412" s="59"/>
      <c r="L412" s="99"/>
      <c r="P412" s="92"/>
      <c r="R412" s="59"/>
    </row>
    <row r="413" spans="3:18" ht="12.5">
      <c r="C413" s="92"/>
      <c r="E413" s="92"/>
      <c r="G413" s="92"/>
      <c r="H413" s="92"/>
      <c r="I413" s="99"/>
      <c r="K413" s="59"/>
      <c r="L413" s="99"/>
      <c r="P413" s="92"/>
      <c r="R413" s="59"/>
    </row>
    <row r="414" spans="3:18" ht="12.5">
      <c r="C414" s="92"/>
      <c r="E414" s="92"/>
      <c r="G414" s="92"/>
      <c r="H414" s="92"/>
      <c r="I414" s="99"/>
      <c r="K414" s="59"/>
      <c r="L414" s="99"/>
      <c r="P414" s="92"/>
      <c r="R414" s="59"/>
    </row>
    <row r="415" spans="3:18" ht="12.5">
      <c r="C415" s="92"/>
      <c r="E415" s="92"/>
      <c r="G415" s="92"/>
      <c r="H415" s="92"/>
      <c r="I415" s="99"/>
      <c r="K415" s="59"/>
      <c r="L415" s="99"/>
      <c r="P415" s="92"/>
      <c r="R415" s="59"/>
    </row>
    <row r="416" spans="3:18" ht="12.5">
      <c r="C416" s="92"/>
      <c r="E416" s="92"/>
      <c r="G416" s="92"/>
      <c r="H416" s="92"/>
      <c r="I416" s="99"/>
      <c r="K416" s="59"/>
      <c r="L416" s="99"/>
      <c r="P416" s="92"/>
      <c r="R416" s="59"/>
    </row>
    <row r="417" spans="3:18" ht="12.5">
      <c r="C417" s="92"/>
      <c r="E417" s="92"/>
      <c r="G417" s="92"/>
      <c r="H417" s="92"/>
      <c r="I417" s="99"/>
      <c r="K417" s="59"/>
      <c r="L417" s="99"/>
      <c r="P417" s="92"/>
      <c r="R417" s="59"/>
    </row>
    <row r="418" spans="3:18" ht="12.5">
      <c r="C418" s="92"/>
      <c r="E418" s="92"/>
      <c r="G418" s="92"/>
      <c r="H418" s="92"/>
      <c r="I418" s="99"/>
      <c r="K418" s="59"/>
      <c r="L418" s="99"/>
      <c r="P418" s="92"/>
      <c r="R418" s="59"/>
    </row>
    <row r="419" spans="3:18" ht="12.5">
      <c r="C419" s="92"/>
      <c r="E419" s="92"/>
      <c r="G419" s="92"/>
      <c r="H419" s="92"/>
      <c r="I419" s="99"/>
      <c r="K419" s="59"/>
      <c r="L419" s="99"/>
      <c r="P419" s="92"/>
      <c r="R419" s="59"/>
    </row>
    <row r="420" spans="3:18" ht="12.5">
      <c r="C420" s="92"/>
      <c r="E420" s="92"/>
      <c r="G420" s="92"/>
      <c r="H420" s="92"/>
      <c r="I420" s="99"/>
      <c r="K420" s="59"/>
      <c r="L420" s="99"/>
      <c r="P420" s="92"/>
      <c r="R420" s="59"/>
    </row>
    <row r="421" spans="3:18" ht="12.5">
      <c r="C421" s="92"/>
      <c r="E421" s="92"/>
      <c r="G421" s="92"/>
      <c r="H421" s="92"/>
      <c r="I421" s="99"/>
      <c r="K421" s="59"/>
      <c r="L421" s="99"/>
      <c r="P421" s="92"/>
      <c r="R421" s="59"/>
    </row>
    <row r="422" spans="3:18" ht="12.5">
      <c r="C422" s="92"/>
      <c r="E422" s="92"/>
      <c r="G422" s="92"/>
      <c r="H422" s="92"/>
      <c r="I422" s="99"/>
      <c r="K422" s="59"/>
      <c r="L422" s="99"/>
      <c r="P422" s="92"/>
      <c r="R422" s="59"/>
    </row>
    <row r="423" spans="3:18" ht="12.5">
      <c r="C423" s="92"/>
      <c r="E423" s="92"/>
      <c r="G423" s="92"/>
      <c r="H423" s="92"/>
      <c r="I423" s="99"/>
      <c r="K423" s="59"/>
      <c r="L423" s="99"/>
      <c r="P423" s="92"/>
      <c r="R423" s="59"/>
    </row>
    <row r="424" spans="3:18" ht="12.5">
      <c r="C424" s="92"/>
      <c r="E424" s="92"/>
      <c r="G424" s="92"/>
      <c r="H424" s="92"/>
      <c r="I424" s="99"/>
      <c r="K424" s="59"/>
      <c r="L424" s="99"/>
      <c r="P424" s="92"/>
      <c r="R424" s="59"/>
    </row>
    <row r="425" spans="3:18" ht="12.5">
      <c r="C425" s="92"/>
      <c r="E425" s="92"/>
      <c r="G425" s="92"/>
      <c r="H425" s="92"/>
      <c r="I425" s="99"/>
      <c r="K425" s="59"/>
      <c r="L425" s="99"/>
      <c r="P425" s="92"/>
      <c r="R425" s="59"/>
    </row>
    <row r="426" spans="3:18" ht="12.5">
      <c r="C426" s="92"/>
      <c r="E426" s="92"/>
      <c r="G426" s="92"/>
      <c r="H426" s="92"/>
      <c r="I426" s="99"/>
      <c r="K426" s="59"/>
      <c r="L426" s="99"/>
      <c r="P426" s="92"/>
      <c r="R426" s="59"/>
    </row>
    <row r="427" spans="3:18" ht="12.5">
      <c r="C427" s="92"/>
      <c r="E427" s="92"/>
      <c r="G427" s="92"/>
      <c r="H427" s="92"/>
      <c r="I427" s="99"/>
      <c r="K427" s="59"/>
      <c r="L427" s="99"/>
      <c r="P427" s="92"/>
      <c r="R427" s="59"/>
    </row>
    <row r="428" spans="3:18" ht="12.5">
      <c r="C428" s="92"/>
      <c r="E428" s="92"/>
      <c r="G428" s="92"/>
      <c r="H428" s="92"/>
      <c r="I428" s="99"/>
      <c r="K428" s="59"/>
      <c r="L428" s="99"/>
      <c r="P428" s="92"/>
      <c r="R428" s="59"/>
    </row>
    <row r="429" spans="3:18" ht="12.5">
      <c r="C429" s="92"/>
      <c r="E429" s="92"/>
      <c r="G429" s="92"/>
      <c r="H429" s="92"/>
      <c r="I429" s="99"/>
      <c r="K429" s="59"/>
      <c r="L429" s="99"/>
      <c r="P429" s="92"/>
      <c r="R429" s="59"/>
    </row>
    <row r="430" spans="3:18" ht="12.5">
      <c r="C430" s="92"/>
      <c r="E430" s="92"/>
      <c r="G430" s="92"/>
      <c r="H430" s="92"/>
      <c r="I430" s="99"/>
      <c r="K430" s="59"/>
      <c r="L430" s="99"/>
      <c r="P430" s="92"/>
      <c r="R430" s="59"/>
    </row>
    <row r="431" spans="3:18" ht="12.5">
      <c r="C431" s="92"/>
      <c r="E431" s="92"/>
      <c r="G431" s="92"/>
      <c r="H431" s="92"/>
      <c r="I431" s="99"/>
      <c r="K431" s="59"/>
      <c r="L431" s="99"/>
      <c r="P431" s="92"/>
      <c r="R431" s="59"/>
    </row>
    <row r="432" spans="3:18" ht="12.5">
      <c r="C432" s="92"/>
      <c r="E432" s="92"/>
      <c r="G432" s="92"/>
      <c r="H432" s="92"/>
      <c r="I432" s="99"/>
      <c r="K432" s="59"/>
      <c r="L432" s="99"/>
      <c r="P432" s="92"/>
      <c r="R432" s="59"/>
    </row>
    <row r="433" spans="3:18" ht="12.5">
      <c r="C433" s="92"/>
      <c r="E433" s="92"/>
      <c r="G433" s="92"/>
      <c r="H433" s="92"/>
      <c r="I433" s="99"/>
      <c r="K433" s="59"/>
      <c r="L433" s="99"/>
      <c r="P433" s="92"/>
      <c r="R433" s="59"/>
    </row>
    <row r="434" spans="3:18" ht="12.5">
      <c r="C434" s="92"/>
      <c r="E434" s="92"/>
      <c r="G434" s="92"/>
      <c r="H434" s="92"/>
      <c r="I434" s="99"/>
      <c r="K434" s="59"/>
      <c r="L434" s="99"/>
      <c r="P434" s="92"/>
      <c r="R434" s="59"/>
    </row>
    <row r="435" spans="3:18" ht="12.5">
      <c r="C435" s="92"/>
      <c r="E435" s="92"/>
      <c r="G435" s="92"/>
      <c r="H435" s="92"/>
      <c r="I435" s="99"/>
      <c r="K435" s="59"/>
      <c r="L435" s="99"/>
      <c r="P435" s="92"/>
      <c r="R435" s="59"/>
    </row>
    <row r="436" spans="3:18" ht="12.5">
      <c r="C436" s="92"/>
      <c r="E436" s="92"/>
      <c r="G436" s="92"/>
      <c r="H436" s="92"/>
      <c r="I436" s="99"/>
      <c r="K436" s="59"/>
      <c r="L436" s="99"/>
      <c r="P436" s="92"/>
      <c r="R436" s="59"/>
    </row>
    <row r="437" spans="3:18" ht="12.5">
      <c r="C437" s="92"/>
      <c r="E437" s="92"/>
      <c r="G437" s="92"/>
      <c r="H437" s="92"/>
      <c r="I437" s="99"/>
      <c r="K437" s="59"/>
      <c r="L437" s="99"/>
      <c r="P437" s="92"/>
      <c r="R437" s="59"/>
    </row>
    <row r="438" spans="3:18" ht="12.5">
      <c r="C438" s="92"/>
      <c r="E438" s="92"/>
      <c r="G438" s="92"/>
      <c r="H438" s="92"/>
      <c r="I438" s="99"/>
      <c r="K438" s="59"/>
      <c r="L438" s="99"/>
      <c r="P438" s="92"/>
      <c r="R438" s="59"/>
    </row>
    <row r="439" spans="3:18" ht="12.5">
      <c r="C439" s="92"/>
      <c r="E439" s="92"/>
      <c r="G439" s="92"/>
      <c r="H439" s="92"/>
      <c r="I439" s="99"/>
      <c r="K439" s="59"/>
      <c r="L439" s="99"/>
      <c r="P439" s="92"/>
      <c r="R439" s="59"/>
    </row>
    <row r="440" spans="3:18" ht="12.5">
      <c r="C440" s="92"/>
      <c r="E440" s="92"/>
      <c r="G440" s="92"/>
      <c r="H440" s="92"/>
      <c r="I440" s="99"/>
      <c r="K440" s="59"/>
      <c r="L440" s="99"/>
      <c r="P440" s="92"/>
      <c r="R440" s="59"/>
    </row>
    <row r="441" spans="3:18" ht="12.5">
      <c r="C441" s="92"/>
      <c r="E441" s="92"/>
      <c r="G441" s="92"/>
      <c r="H441" s="92"/>
      <c r="I441" s="99"/>
      <c r="K441" s="59"/>
      <c r="L441" s="99"/>
      <c r="P441" s="92"/>
      <c r="R441" s="59"/>
    </row>
    <row r="442" spans="3:18" ht="12.5">
      <c r="C442" s="92"/>
      <c r="E442" s="92"/>
      <c r="G442" s="92"/>
      <c r="H442" s="92"/>
      <c r="I442" s="99"/>
      <c r="K442" s="59"/>
      <c r="L442" s="99"/>
      <c r="P442" s="92"/>
      <c r="R442" s="59"/>
    </row>
    <row r="443" spans="3:18" ht="12.5">
      <c r="C443" s="92"/>
      <c r="E443" s="92"/>
      <c r="G443" s="92"/>
      <c r="H443" s="92"/>
      <c r="I443" s="99"/>
      <c r="K443" s="59"/>
      <c r="L443" s="99"/>
      <c r="P443" s="92"/>
      <c r="R443" s="59"/>
    </row>
    <row r="444" spans="3:18" ht="12.5">
      <c r="C444" s="92"/>
      <c r="E444" s="92"/>
      <c r="G444" s="92"/>
      <c r="H444" s="92"/>
      <c r="I444" s="99"/>
      <c r="K444" s="59"/>
      <c r="L444" s="99"/>
      <c r="P444" s="92"/>
      <c r="R444" s="59"/>
    </row>
    <row r="445" spans="3:18" ht="12.5">
      <c r="C445" s="92"/>
      <c r="E445" s="92"/>
      <c r="G445" s="92"/>
      <c r="H445" s="92"/>
      <c r="I445" s="99"/>
      <c r="K445" s="59"/>
      <c r="L445" s="99"/>
      <c r="P445" s="92"/>
      <c r="R445" s="59"/>
    </row>
    <row r="446" spans="3:18" ht="12.5">
      <c r="C446" s="92"/>
      <c r="E446" s="92"/>
      <c r="G446" s="92"/>
      <c r="H446" s="92"/>
      <c r="I446" s="99"/>
      <c r="K446" s="59"/>
      <c r="L446" s="99"/>
      <c r="P446" s="92"/>
      <c r="R446" s="59"/>
    </row>
    <row r="447" spans="3:18" ht="12.5">
      <c r="C447" s="92"/>
      <c r="E447" s="92"/>
      <c r="G447" s="92"/>
      <c r="H447" s="92"/>
      <c r="I447" s="99"/>
      <c r="K447" s="59"/>
      <c r="L447" s="99"/>
      <c r="P447" s="92"/>
      <c r="R447" s="59"/>
    </row>
    <row r="448" spans="3:18" ht="12.5">
      <c r="C448" s="92"/>
      <c r="E448" s="92"/>
      <c r="G448" s="92"/>
      <c r="H448" s="92"/>
      <c r="I448" s="99"/>
      <c r="K448" s="59"/>
      <c r="L448" s="99"/>
      <c r="P448" s="92"/>
      <c r="R448" s="59"/>
    </row>
    <row r="449" spans="3:18" ht="12.5">
      <c r="C449" s="92"/>
      <c r="E449" s="92"/>
      <c r="G449" s="92"/>
      <c r="H449" s="92"/>
      <c r="I449" s="99"/>
      <c r="K449" s="59"/>
      <c r="L449" s="99"/>
      <c r="P449" s="92"/>
      <c r="R449" s="59"/>
    </row>
    <row r="450" spans="3:18" ht="12.5">
      <c r="C450" s="92"/>
      <c r="E450" s="92"/>
      <c r="G450" s="92"/>
      <c r="H450" s="92"/>
      <c r="I450" s="99"/>
      <c r="K450" s="59"/>
      <c r="L450" s="99"/>
      <c r="P450" s="92"/>
      <c r="R450" s="59"/>
    </row>
    <row r="451" spans="3:18" ht="12.5">
      <c r="C451" s="92"/>
      <c r="E451" s="92"/>
      <c r="G451" s="92"/>
      <c r="H451" s="92"/>
      <c r="I451" s="99"/>
      <c r="K451" s="59"/>
      <c r="L451" s="99"/>
      <c r="P451" s="92"/>
      <c r="R451" s="59"/>
    </row>
    <row r="452" spans="3:18" ht="12.5">
      <c r="C452" s="92"/>
      <c r="E452" s="92"/>
      <c r="G452" s="92"/>
      <c r="H452" s="92"/>
      <c r="I452" s="99"/>
      <c r="K452" s="59"/>
      <c r="L452" s="99"/>
      <c r="P452" s="92"/>
      <c r="R452" s="59"/>
    </row>
    <row r="453" spans="3:18" ht="12.5">
      <c r="C453" s="92"/>
      <c r="E453" s="92"/>
      <c r="G453" s="92"/>
      <c r="H453" s="92"/>
      <c r="I453" s="99"/>
      <c r="K453" s="59"/>
      <c r="L453" s="99"/>
      <c r="P453" s="92"/>
      <c r="R453" s="59"/>
    </row>
    <row r="454" spans="3:18" ht="12.5">
      <c r="C454" s="92"/>
      <c r="E454" s="92"/>
      <c r="G454" s="92"/>
      <c r="H454" s="92"/>
      <c r="I454" s="99"/>
      <c r="K454" s="59"/>
      <c r="L454" s="99"/>
      <c r="P454" s="92"/>
      <c r="R454" s="59"/>
    </row>
    <row r="455" spans="3:18" ht="12.5">
      <c r="C455" s="92"/>
      <c r="E455" s="92"/>
      <c r="G455" s="92"/>
      <c r="H455" s="92"/>
      <c r="I455" s="99"/>
      <c r="K455" s="59"/>
      <c r="L455" s="99"/>
      <c r="P455" s="92"/>
      <c r="R455" s="59"/>
    </row>
    <row r="456" spans="3:18" ht="12.5">
      <c r="C456" s="92"/>
      <c r="E456" s="92"/>
      <c r="G456" s="92"/>
      <c r="H456" s="92"/>
      <c r="I456" s="99"/>
      <c r="K456" s="59"/>
      <c r="L456" s="99"/>
      <c r="P456" s="92"/>
      <c r="R456" s="59"/>
    </row>
    <row r="457" spans="3:18" ht="12.5">
      <c r="C457" s="92"/>
      <c r="E457" s="92"/>
      <c r="G457" s="92"/>
      <c r="H457" s="92"/>
      <c r="I457" s="99"/>
      <c r="K457" s="59"/>
      <c r="L457" s="99"/>
      <c r="P457" s="92"/>
      <c r="R457" s="59"/>
    </row>
    <row r="458" spans="3:18" ht="12.5">
      <c r="C458" s="92"/>
      <c r="E458" s="92"/>
      <c r="G458" s="92"/>
      <c r="H458" s="92"/>
      <c r="I458" s="99"/>
      <c r="K458" s="59"/>
      <c r="L458" s="99"/>
      <c r="P458" s="92"/>
      <c r="R458" s="59"/>
    </row>
    <row r="459" spans="3:18" ht="12.5">
      <c r="C459" s="92"/>
      <c r="E459" s="92"/>
      <c r="G459" s="92"/>
      <c r="H459" s="92"/>
      <c r="I459" s="99"/>
      <c r="K459" s="59"/>
      <c r="L459" s="99"/>
      <c r="P459" s="92"/>
      <c r="R459" s="59"/>
    </row>
    <row r="460" spans="3:18" ht="12.5">
      <c r="C460" s="92"/>
      <c r="E460" s="92"/>
      <c r="G460" s="92"/>
      <c r="H460" s="92"/>
      <c r="I460" s="99"/>
      <c r="K460" s="59"/>
      <c r="L460" s="99"/>
      <c r="P460" s="92"/>
      <c r="R460" s="59"/>
    </row>
    <row r="461" spans="3:18" ht="12.5">
      <c r="C461" s="92"/>
      <c r="E461" s="92"/>
      <c r="G461" s="92"/>
      <c r="H461" s="92"/>
      <c r="I461" s="99"/>
      <c r="K461" s="59"/>
      <c r="L461" s="99"/>
      <c r="P461" s="92"/>
      <c r="R461" s="59"/>
    </row>
    <row r="462" spans="3:18" ht="12.5">
      <c r="C462" s="92"/>
      <c r="E462" s="92"/>
      <c r="G462" s="92"/>
      <c r="H462" s="92"/>
      <c r="I462" s="99"/>
      <c r="K462" s="59"/>
      <c r="L462" s="99"/>
      <c r="P462" s="92"/>
      <c r="R462" s="59"/>
    </row>
    <row r="463" spans="3:18" ht="12.5">
      <c r="C463" s="92"/>
      <c r="E463" s="92"/>
      <c r="G463" s="92"/>
      <c r="H463" s="92"/>
      <c r="I463" s="99"/>
      <c r="K463" s="59"/>
      <c r="L463" s="99"/>
      <c r="P463" s="92"/>
      <c r="R463" s="59"/>
    </row>
    <row r="464" spans="3:18" ht="12.5">
      <c r="C464" s="92"/>
      <c r="E464" s="92"/>
      <c r="G464" s="92"/>
      <c r="H464" s="92"/>
      <c r="I464" s="99"/>
      <c r="K464" s="59"/>
      <c r="L464" s="99"/>
      <c r="P464" s="92"/>
      <c r="R464" s="59"/>
    </row>
    <row r="465" spans="3:18" ht="12.5">
      <c r="C465" s="92"/>
      <c r="E465" s="92"/>
      <c r="G465" s="92"/>
      <c r="H465" s="92"/>
      <c r="I465" s="99"/>
      <c r="K465" s="59"/>
      <c r="L465" s="99"/>
      <c r="P465" s="92"/>
      <c r="R465" s="59"/>
    </row>
    <row r="466" spans="3:18" ht="12.5">
      <c r="C466" s="92"/>
      <c r="E466" s="92"/>
      <c r="G466" s="92"/>
      <c r="H466" s="92"/>
      <c r="I466" s="99"/>
      <c r="K466" s="59"/>
      <c r="L466" s="99"/>
      <c r="P466" s="92"/>
      <c r="R466" s="59"/>
    </row>
    <row r="467" spans="3:18" ht="12.5">
      <c r="C467" s="92"/>
      <c r="E467" s="92"/>
      <c r="G467" s="92"/>
      <c r="H467" s="92"/>
      <c r="I467" s="99"/>
      <c r="K467" s="59"/>
      <c r="L467" s="99"/>
      <c r="P467" s="92"/>
      <c r="R467" s="59"/>
    </row>
    <row r="468" spans="3:18" ht="12.5">
      <c r="C468" s="92"/>
      <c r="E468" s="92"/>
      <c r="G468" s="92"/>
      <c r="H468" s="92"/>
      <c r="I468" s="99"/>
      <c r="K468" s="59"/>
      <c r="L468" s="99"/>
      <c r="P468" s="92"/>
      <c r="R468" s="59"/>
    </row>
    <row r="469" spans="3:18" ht="12.5">
      <c r="C469" s="92"/>
      <c r="E469" s="92"/>
      <c r="G469" s="92"/>
      <c r="H469" s="92"/>
      <c r="I469" s="99"/>
      <c r="K469" s="59"/>
      <c r="L469" s="99"/>
      <c r="P469" s="92"/>
      <c r="R469" s="59"/>
    </row>
    <row r="470" spans="3:18" ht="12.5">
      <c r="C470" s="92"/>
      <c r="E470" s="92"/>
      <c r="G470" s="92"/>
      <c r="H470" s="92"/>
      <c r="I470" s="99"/>
      <c r="K470" s="59"/>
      <c r="L470" s="99"/>
      <c r="P470" s="92"/>
      <c r="R470" s="59"/>
    </row>
    <row r="471" spans="3:18" ht="12.5">
      <c r="C471" s="92"/>
      <c r="E471" s="92"/>
      <c r="G471" s="92"/>
      <c r="H471" s="92"/>
      <c r="I471" s="99"/>
      <c r="K471" s="59"/>
      <c r="L471" s="99"/>
      <c r="P471" s="92"/>
      <c r="R471" s="59"/>
    </row>
    <row r="472" spans="3:18" ht="12.5">
      <c r="C472" s="92"/>
      <c r="E472" s="92"/>
      <c r="G472" s="92"/>
      <c r="H472" s="92"/>
      <c r="I472" s="99"/>
      <c r="K472" s="59"/>
      <c r="L472" s="99"/>
      <c r="P472" s="92"/>
      <c r="R472" s="59"/>
    </row>
    <row r="473" spans="3:18" ht="12.5">
      <c r="C473" s="92"/>
      <c r="E473" s="92"/>
      <c r="G473" s="92"/>
      <c r="H473" s="92"/>
      <c r="I473" s="99"/>
      <c r="K473" s="59"/>
      <c r="L473" s="99"/>
      <c r="P473" s="92"/>
      <c r="R473" s="59"/>
    </row>
    <row r="474" spans="3:18" ht="12.5">
      <c r="C474" s="92"/>
      <c r="E474" s="92"/>
      <c r="G474" s="92"/>
      <c r="H474" s="92"/>
      <c r="I474" s="99"/>
      <c r="K474" s="59"/>
      <c r="L474" s="99"/>
      <c r="P474" s="92"/>
      <c r="R474" s="59"/>
    </row>
    <row r="475" spans="3:18" ht="12.5">
      <c r="C475" s="92"/>
      <c r="E475" s="92"/>
      <c r="G475" s="92"/>
      <c r="H475" s="92"/>
      <c r="I475" s="99"/>
      <c r="K475" s="59"/>
      <c r="L475" s="99"/>
      <c r="P475" s="92"/>
      <c r="R475" s="59"/>
    </row>
    <row r="476" spans="3:18" ht="12.5">
      <c r="C476" s="92"/>
      <c r="E476" s="92"/>
      <c r="G476" s="92"/>
      <c r="H476" s="92"/>
      <c r="I476" s="99"/>
      <c r="K476" s="59"/>
      <c r="L476" s="99"/>
      <c r="P476" s="92"/>
      <c r="R476" s="59"/>
    </row>
    <row r="477" spans="3:18" ht="12.5">
      <c r="C477" s="92"/>
      <c r="E477" s="92"/>
      <c r="G477" s="92"/>
      <c r="H477" s="92"/>
      <c r="I477" s="99"/>
      <c r="K477" s="59"/>
      <c r="L477" s="99"/>
      <c r="P477" s="92"/>
      <c r="R477" s="59"/>
    </row>
    <row r="478" spans="3:18" ht="12.5">
      <c r="C478" s="92"/>
      <c r="E478" s="92"/>
      <c r="G478" s="92"/>
      <c r="H478" s="92"/>
      <c r="I478" s="99"/>
      <c r="K478" s="59"/>
      <c r="L478" s="99"/>
      <c r="P478" s="92"/>
      <c r="R478" s="59"/>
    </row>
    <row r="479" spans="3:18" ht="12.5">
      <c r="C479" s="92"/>
      <c r="E479" s="92"/>
      <c r="G479" s="92"/>
      <c r="H479" s="92"/>
      <c r="I479" s="99"/>
      <c r="K479" s="59"/>
      <c r="L479" s="99"/>
      <c r="P479" s="92"/>
      <c r="R479" s="59"/>
    </row>
    <row r="480" spans="3:18" ht="12.5">
      <c r="C480" s="92"/>
      <c r="E480" s="92"/>
      <c r="G480" s="92"/>
      <c r="H480" s="92"/>
      <c r="I480" s="99"/>
      <c r="K480" s="59"/>
      <c r="L480" s="99"/>
      <c r="P480" s="92"/>
      <c r="R480" s="59"/>
    </row>
    <row r="481" spans="3:18" ht="12.5">
      <c r="C481" s="92"/>
      <c r="E481" s="92"/>
      <c r="G481" s="92"/>
      <c r="H481" s="92"/>
      <c r="I481" s="99"/>
      <c r="K481" s="59"/>
      <c r="L481" s="99"/>
      <c r="P481" s="92"/>
      <c r="R481" s="59"/>
    </row>
    <row r="482" spans="3:18" ht="12.5">
      <c r="C482" s="92"/>
      <c r="E482" s="92"/>
      <c r="G482" s="92"/>
      <c r="H482" s="92"/>
      <c r="I482" s="99"/>
      <c r="K482" s="59"/>
      <c r="L482" s="99"/>
      <c r="P482" s="92"/>
      <c r="R482" s="59"/>
    </row>
    <row r="483" spans="3:18" ht="12.5">
      <c r="C483" s="92"/>
      <c r="E483" s="92"/>
      <c r="G483" s="92"/>
      <c r="H483" s="92"/>
      <c r="I483" s="99"/>
      <c r="K483" s="59"/>
      <c r="L483" s="99"/>
      <c r="P483" s="92"/>
      <c r="R483" s="59"/>
    </row>
    <row r="484" spans="3:18" ht="12.5">
      <c r="C484" s="92"/>
      <c r="E484" s="92"/>
      <c r="G484" s="92"/>
      <c r="H484" s="92"/>
      <c r="I484" s="99"/>
      <c r="K484" s="59"/>
      <c r="L484" s="99"/>
      <c r="P484" s="92"/>
      <c r="R484" s="59"/>
    </row>
    <row r="485" spans="3:18" ht="12.5">
      <c r="C485" s="92"/>
      <c r="E485" s="92"/>
      <c r="G485" s="92"/>
      <c r="H485" s="92"/>
      <c r="I485" s="99"/>
      <c r="K485" s="59"/>
      <c r="L485" s="99"/>
      <c r="P485" s="92"/>
      <c r="R485" s="59"/>
    </row>
    <row r="486" spans="3:18" ht="12.5">
      <c r="C486" s="92"/>
      <c r="E486" s="92"/>
      <c r="G486" s="92"/>
      <c r="H486" s="92"/>
      <c r="I486" s="99"/>
      <c r="K486" s="59"/>
      <c r="L486" s="99"/>
      <c r="P486" s="92"/>
      <c r="R486" s="59"/>
    </row>
    <row r="487" spans="3:18" ht="12.5">
      <c r="C487" s="92"/>
      <c r="E487" s="92"/>
      <c r="G487" s="92"/>
      <c r="H487" s="92"/>
      <c r="I487" s="99"/>
      <c r="K487" s="59"/>
      <c r="L487" s="99"/>
      <c r="P487" s="92"/>
      <c r="R487" s="59"/>
    </row>
    <row r="488" spans="3:18" ht="12.5">
      <c r="C488" s="92"/>
      <c r="E488" s="92"/>
      <c r="G488" s="92"/>
      <c r="H488" s="92"/>
      <c r="I488" s="99"/>
      <c r="K488" s="59"/>
      <c r="L488" s="99"/>
      <c r="P488" s="92"/>
      <c r="R488" s="59"/>
    </row>
    <row r="489" spans="3:18" ht="12.5">
      <c r="C489" s="92"/>
      <c r="E489" s="92"/>
      <c r="G489" s="92"/>
      <c r="H489" s="92"/>
      <c r="I489" s="99"/>
      <c r="K489" s="59"/>
      <c r="L489" s="99"/>
      <c r="P489" s="92"/>
      <c r="R489" s="59"/>
    </row>
    <row r="490" spans="3:18" ht="12.5">
      <c r="C490" s="92"/>
      <c r="E490" s="92"/>
      <c r="G490" s="92"/>
      <c r="H490" s="92"/>
      <c r="I490" s="99"/>
      <c r="K490" s="59"/>
      <c r="L490" s="99"/>
      <c r="P490" s="92"/>
      <c r="R490" s="59"/>
    </row>
    <row r="491" spans="3:18" ht="12.5">
      <c r="C491" s="92"/>
      <c r="E491" s="92"/>
      <c r="G491" s="92"/>
      <c r="H491" s="92"/>
      <c r="I491" s="99"/>
      <c r="K491" s="59"/>
      <c r="L491" s="99"/>
      <c r="P491" s="92"/>
      <c r="R491" s="59"/>
    </row>
    <row r="492" spans="3:18" ht="12.5">
      <c r="C492" s="92"/>
      <c r="E492" s="92"/>
      <c r="G492" s="92"/>
      <c r="H492" s="92"/>
      <c r="I492" s="99"/>
      <c r="K492" s="59"/>
      <c r="L492" s="99"/>
      <c r="P492" s="92"/>
      <c r="R492" s="59"/>
    </row>
    <row r="493" spans="3:18" ht="12.5">
      <c r="C493" s="92"/>
      <c r="E493" s="92"/>
      <c r="G493" s="92"/>
      <c r="H493" s="92"/>
      <c r="I493" s="99"/>
      <c r="K493" s="59"/>
      <c r="L493" s="99"/>
      <c r="P493" s="92"/>
      <c r="R493" s="59"/>
    </row>
    <row r="494" spans="3:18" ht="12.5">
      <c r="C494" s="92"/>
      <c r="E494" s="92"/>
      <c r="G494" s="92"/>
      <c r="H494" s="92"/>
      <c r="I494" s="99"/>
      <c r="K494" s="59"/>
      <c r="L494" s="99"/>
      <c r="P494" s="92"/>
      <c r="R494" s="59"/>
    </row>
    <row r="495" spans="3:18" ht="12.5">
      <c r="C495" s="92"/>
      <c r="E495" s="92"/>
      <c r="G495" s="92"/>
      <c r="H495" s="92"/>
      <c r="I495" s="99"/>
      <c r="K495" s="59"/>
      <c r="L495" s="99"/>
      <c r="P495" s="92"/>
      <c r="R495" s="59"/>
    </row>
    <row r="496" spans="3:18" ht="12.5">
      <c r="C496" s="92"/>
      <c r="E496" s="92"/>
      <c r="G496" s="92"/>
      <c r="H496" s="92"/>
      <c r="I496" s="99"/>
      <c r="K496" s="59"/>
      <c r="L496" s="99"/>
      <c r="P496" s="92"/>
      <c r="R496" s="59"/>
    </row>
    <row r="497" spans="3:18" ht="12.5">
      <c r="C497" s="92"/>
      <c r="E497" s="92"/>
      <c r="G497" s="92"/>
      <c r="H497" s="92"/>
      <c r="I497" s="99"/>
      <c r="K497" s="59"/>
      <c r="L497" s="99"/>
      <c r="P497" s="92"/>
      <c r="R497" s="59"/>
    </row>
    <row r="498" spans="3:18" ht="12.5">
      <c r="C498" s="92"/>
      <c r="E498" s="92"/>
      <c r="G498" s="92"/>
      <c r="H498" s="92"/>
      <c r="I498" s="99"/>
      <c r="K498" s="59"/>
      <c r="L498" s="99"/>
      <c r="P498" s="92"/>
      <c r="R498" s="59"/>
    </row>
    <row r="499" spans="3:18" ht="12.5">
      <c r="C499" s="92"/>
      <c r="E499" s="92"/>
      <c r="G499" s="92"/>
      <c r="H499" s="92"/>
      <c r="I499" s="99"/>
      <c r="K499" s="59"/>
      <c r="L499" s="99"/>
      <c r="P499" s="92"/>
      <c r="R499" s="59"/>
    </row>
    <row r="500" spans="3:18" ht="12.5">
      <c r="C500" s="92"/>
      <c r="E500" s="92"/>
      <c r="G500" s="92"/>
      <c r="H500" s="92"/>
      <c r="I500" s="99"/>
      <c r="K500" s="59"/>
      <c r="L500" s="99"/>
      <c r="P500" s="92"/>
      <c r="R500" s="59"/>
    </row>
    <row r="501" spans="3:18" ht="12.5">
      <c r="C501" s="92"/>
      <c r="E501" s="92"/>
      <c r="G501" s="92"/>
      <c r="H501" s="92"/>
      <c r="I501" s="99"/>
      <c r="K501" s="59"/>
      <c r="L501" s="99"/>
      <c r="P501" s="92"/>
      <c r="R501" s="59"/>
    </row>
    <row r="502" spans="3:18" ht="12.5">
      <c r="C502" s="92"/>
      <c r="E502" s="92"/>
      <c r="G502" s="92"/>
      <c r="H502" s="92"/>
      <c r="I502" s="99"/>
      <c r="K502" s="59"/>
      <c r="L502" s="99"/>
      <c r="P502" s="92"/>
      <c r="R502" s="59"/>
    </row>
    <row r="503" spans="3:18" ht="12.5">
      <c r="C503" s="92"/>
      <c r="E503" s="92"/>
      <c r="G503" s="92"/>
      <c r="H503" s="92"/>
      <c r="I503" s="99"/>
      <c r="K503" s="59"/>
      <c r="L503" s="99"/>
      <c r="P503" s="92"/>
      <c r="R503" s="59"/>
    </row>
    <row r="504" spans="3:18" ht="12.5">
      <c r="C504" s="92"/>
      <c r="E504" s="92"/>
      <c r="G504" s="92"/>
      <c r="H504" s="92"/>
      <c r="I504" s="99"/>
      <c r="K504" s="59"/>
      <c r="L504" s="99"/>
      <c r="P504" s="92"/>
      <c r="R504" s="59"/>
    </row>
    <row r="505" spans="3:18" ht="12.5">
      <c r="C505" s="92"/>
      <c r="E505" s="92"/>
      <c r="G505" s="92"/>
      <c r="H505" s="92"/>
      <c r="I505" s="99"/>
      <c r="K505" s="59"/>
      <c r="L505" s="99"/>
      <c r="P505" s="92"/>
      <c r="R505" s="59"/>
    </row>
    <row r="506" spans="3:18" ht="12.5">
      <c r="C506" s="92"/>
      <c r="E506" s="92"/>
      <c r="G506" s="92"/>
      <c r="H506" s="92"/>
      <c r="I506" s="99"/>
      <c r="K506" s="59"/>
      <c r="L506" s="99"/>
      <c r="P506" s="92"/>
      <c r="R506" s="59"/>
    </row>
    <row r="507" spans="3:18" ht="12.5">
      <c r="C507" s="92"/>
      <c r="E507" s="92"/>
      <c r="G507" s="92"/>
      <c r="H507" s="92"/>
      <c r="I507" s="99"/>
      <c r="K507" s="59"/>
      <c r="L507" s="99"/>
      <c r="P507" s="92"/>
      <c r="R507" s="59"/>
    </row>
    <row r="508" spans="3:18" ht="12.5">
      <c r="C508" s="92"/>
      <c r="E508" s="92"/>
      <c r="G508" s="92"/>
      <c r="H508" s="92"/>
      <c r="I508" s="99"/>
      <c r="K508" s="59"/>
      <c r="L508" s="99"/>
      <c r="P508" s="92"/>
      <c r="R508" s="59"/>
    </row>
    <row r="509" spans="3:18" ht="12.5">
      <c r="C509" s="92"/>
      <c r="E509" s="92"/>
      <c r="G509" s="92"/>
      <c r="H509" s="92"/>
      <c r="I509" s="99"/>
      <c r="K509" s="59"/>
      <c r="L509" s="99"/>
      <c r="P509" s="92"/>
      <c r="R509" s="59"/>
    </row>
    <row r="510" spans="3:18" ht="12.5">
      <c r="C510" s="92"/>
      <c r="E510" s="92"/>
      <c r="G510" s="92"/>
      <c r="H510" s="92"/>
      <c r="I510" s="99"/>
      <c r="K510" s="59"/>
      <c r="L510" s="99"/>
      <c r="P510" s="92"/>
      <c r="R510" s="59"/>
    </row>
    <row r="511" spans="3:18" ht="12.5">
      <c r="C511" s="92"/>
      <c r="E511" s="92"/>
      <c r="G511" s="92"/>
      <c r="H511" s="92"/>
      <c r="I511" s="99"/>
      <c r="K511" s="59"/>
      <c r="L511" s="99"/>
      <c r="P511" s="92"/>
      <c r="R511" s="59"/>
    </row>
    <row r="512" spans="3:18" ht="12.5">
      <c r="C512" s="92"/>
      <c r="E512" s="92"/>
      <c r="G512" s="92"/>
      <c r="H512" s="92"/>
      <c r="I512" s="99"/>
      <c r="K512" s="59"/>
      <c r="L512" s="99"/>
      <c r="P512" s="92"/>
      <c r="R512" s="59"/>
    </row>
    <row r="513" spans="3:18" ht="12.5">
      <c r="C513" s="92"/>
      <c r="E513" s="92"/>
      <c r="G513" s="92"/>
      <c r="H513" s="92"/>
      <c r="I513" s="99"/>
      <c r="K513" s="59"/>
      <c r="L513" s="99"/>
      <c r="P513" s="92"/>
      <c r="R513" s="59"/>
    </row>
    <row r="514" spans="3:18" ht="12.5">
      <c r="C514" s="92"/>
      <c r="E514" s="92"/>
      <c r="G514" s="92"/>
      <c r="H514" s="92"/>
      <c r="I514" s="99"/>
      <c r="K514" s="59"/>
      <c r="L514" s="99"/>
      <c r="P514" s="92"/>
      <c r="R514" s="59"/>
    </row>
    <row r="515" spans="3:18" ht="12.5">
      <c r="C515" s="92"/>
      <c r="E515" s="92"/>
      <c r="G515" s="92"/>
      <c r="H515" s="92"/>
      <c r="I515" s="99"/>
      <c r="K515" s="59"/>
      <c r="L515" s="99"/>
      <c r="P515" s="92"/>
      <c r="R515" s="59"/>
    </row>
    <row r="516" spans="3:18" ht="12.5">
      <c r="C516" s="92"/>
      <c r="E516" s="92"/>
      <c r="G516" s="92"/>
      <c r="H516" s="92"/>
      <c r="I516" s="99"/>
      <c r="K516" s="59"/>
      <c r="L516" s="99"/>
      <c r="P516" s="92"/>
      <c r="R516" s="59"/>
    </row>
    <row r="517" spans="3:18" ht="12.5">
      <c r="C517" s="92"/>
      <c r="E517" s="92"/>
      <c r="G517" s="92"/>
      <c r="H517" s="92"/>
      <c r="I517" s="99"/>
      <c r="K517" s="59"/>
      <c r="L517" s="99"/>
      <c r="P517" s="92"/>
      <c r="R517" s="59"/>
    </row>
    <row r="518" spans="3:18" ht="12.5">
      <c r="C518" s="92"/>
      <c r="E518" s="92"/>
      <c r="G518" s="92"/>
      <c r="H518" s="92"/>
      <c r="I518" s="99"/>
      <c r="K518" s="59"/>
      <c r="L518" s="99"/>
      <c r="P518" s="92"/>
      <c r="R518" s="59"/>
    </row>
    <row r="519" spans="3:18" ht="12.5">
      <c r="C519" s="92"/>
      <c r="E519" s="92"/>
      <c r="G519" s="92"/>
      <c r="H519" s="92"/>
      <c r="I519" s="99"/>
      <c r="K519" s="59"/>
      <c r="L519" s="99"/>
      <c r="P519" s="92"/>
      <c r="R519" s="59"/>
    </row>
    <row r="520" spans="3:18" ht="12.5">
      <c r="C520" s="92"/>
      <c r="E520" s="92"/>
      <c r="G520" s="92"/>
      <c r="H520" s="92"/>
      <c r="I520" s="99"/>
      <c r="K520" s="59"/>
      <c r="L520" s="99"/>
      <c r="P520" s="92"/>
      <c r="R520" s="59"/>
    </row>
    <row r="521" spans="3:18" ht="12.5">
      <c r="C521" s="92"/>
      <c r="E521" s="92"/>
      <c r="G521" s="92"/>
      <c r="H521" s="92"/>
      <c r="I521" s="99"/>
      <c r="K521" s="59"/>
      <c r="L521" s="99"/>
      <c r="P521" s="92"/>
      <c r="R521" s="59"/>
    </row>
    <row r="522" spans="3:18" ht="12.5">
      <c r="C522" s="92"/>
      <c r="E522" s="92"/>
      <c r="G522" s="92"/>
      <c r="H522" s="92"/>
      <c r="I522" s="99"/>
      <c r="K522" s="59"/>
      <c r="L522" s="99"/>
      <c r="P522" s="92"/>
      <c r="R522" s="59"/>
    </row>
    <row r="523" spans="3:18" ht="12.5">
      <c r="C523" s="92"/>
      <c r="E523" s="92"/>
      <c r="G523" s="92"/>
      <c r="H523" s="92"/>
      <c r="I523" s="99"/>
      <c r="K523" s="59"/>
      <c r="L523" s="99"/>
      <c r="P523" s="92"/>
      <c r="R523" s="59"/>
    </row>
    <row r="524" spans="3:18" ht="12.5">
      <c r="C524" s="92"/>
      <c r="E524" s="92"/>
      <c r="G524" s="92"/>
      <c r="H524" s="92"/>
      <c r="I524" s="99"/>
      <c r="K524" s="59"/>
      <c r="L524" s="99"/>
      <c r="P524" s="92"/>
      <c r="R524" s="59"/>
    </row>
    <row r="525" spans="3:18" ht="12.5">
      <c r="C525" s="92"/>
      <c r="E525" s="92"/>
      <c r="G525" s="92"/>
      <c r="H525" s="92"/>
      <c r="I525" s="99"/>
      <c r="K525" s="59"/>
      <c r="L525" s="99"/>
      <c r="P525" s="92"/>
      <c r="R525" s="59"/>
    </row>
    <row r="526" spans="3:18" ht="12.5">
      <c r="C526" s="92"/>
      <c r="E526" s="92"/>
      <c r="G526" s="92"/>
      <c r="H526" s="92"/>
      <c r="I526" s="99"/>
      <c r="K526" s="59"/>
      <c r="L526" s="99"/>
      <c r="P526" s="92"/>
      <c r="R526" s="59"/>
    </row>
    <row r="527" spans="3:18" ht="12.5">
      <c r="C527" s="92"/>
      <c r="E527" s="92"/>
      <c r="G527" s="92"/>
      <c r="H527" s="92"/>
      <c r="I527" s="99"/>
      <c r="K527" s="59"/>
      <c r="L527" s="99"/>
      <c r="P527" s="92"/>
      <c r="R527" s="59"/>
    </row>
    <row r="528" spans="3:18" ht="12.5">
      <c r="C528" s="92"/>
      <c r="E528" s="92"/>
      <c r="G528" s="92"/>
      <c r="H528" s="92"/>
      <c r="I528" s="99"/>
      <c r="K528" s="59"/>
      <c r="L528" s="99"/>
      <c r="P528" s="92"/>
      <c r="R528" s="59"/>
    </row>
    <row r="529" spans="3:18" ht="12.5">
      <c r="C529" s="92"/>
      <c r="E529" s="92"/>
      <c r="G529" s="92"/>
      <c r="H529" s="92"/>
      <c r="I529" s="99"/>
      <c r="K529" s="59"/>
      <c r="L529" s="99"/>
      <c r="P529" s="92"/>
      <c r="R529" s="59"/>
    </row>
    <row r="530" spans="3:18" ht="12.5">
      <c r="C530" s="92"/>
      <c r="E530" s="92"/>
      <c r="G530" s="92"/>
      <c r="H530" s="92"/>
      <c r="I530" s="99"/>
      <c r="K530" s="59"/>
      <c r="L530" s="99"/>
      <c r="P530" s="92"/>
      <c r="R530" s="59"/>
    </row>
    <row r="531" spans="3:18" ht="12.5">
      <c r="C531" s="92"/>
      <c r="E531" s="92"/>
      <c r="G531" s="92"/>
      <c r="H531" s="92"/>
      <c r="I531" s="99"/>
      <c r="K531" s="59"/>
      <c r="L531" s="99"/>
      <c r="P531" s="92"/>
      <c r="R531" s="59"/>
    </row>
    <row r="532" spans="3:18" ht="12.5">
      <c r="C532" s="92"/>
      <c r="E532" s="92"/>
      <c r="G532" s="92"/>
      <c r="H532" s="92"/>
      <c r="I532" s="99"/>
      <c r="K532" s="59"/>
      <c r="L532" s="99"/>
      <c r="P532" s="92"/>
      <c r="R532" s="59"/>
    </row>
    <row r="533" spans="3:18" ht="12.5">
      <c r="C533" s="92"/>
      <c r="E533" s="92"/>
      <c r="G533" s="92"/>
      <c r="H533" s="92"/>
      <c r="I533" s="99"/>
      <c r="K533" s="59"/>
      <c r="L533" s="99"/>
      <c r="P533" s="92"/>
      <c r="R533" s="59"/>
    </row>
    <row r="534" spans="3:18" ht="12.5">
      <c r="C534" s="92"/>
      <c r="E534" s="92"/>
      <c r="G534" s="92"/>
      <c r="H534" s="92"/>
      <c r="I534" s="99"/>
      <c r="K534" s="59"/>
      <c r="L534" s="99"/>
      <c r="P534" s="92"/>
      <c r="R534" s="59"/>
    </row>
    <row r="535" spans="3:18" ht="12.5">
      <c r="C535" s="92"/>
      <c r="E535" s="92"/>
      <c r="G535" s="92"/>
      <c r="H535" s="92"/>
      <c r="I535" s="99"/>
      <c r="K535" s="59"/>
      <c r="L535" s="99"/>
      <c r="P535" s="92"/>
      <c r="R535" s="59"/>
    </row>
    <row r="536" spans="3:18" ht="12.5">
      <c r="C536" s="92"/>
      <c r="E536" s="92"/>
      <c r="G536" s="92"/>
      <c r="H536" s="92"/>
      <c r="I536" s="99"/>
      <c r="K536" s="59"/>
      <c r="L536" s="99"/>
      <c r="P536" s="92"/>
      <c r="R536" s="59"/>
    </row>
    <row r="537" spans="3:18" ht="12.5">
      <c r="C537" s="92"/>
      <c r="E537" s="92"/>
      <c r="G537" s="92"/>
      <c r="H537" s="92"/>
      <c r="I537" s="99"/>
      <c r="K537" s="59"/>
      <c r="L537" s="99"/>
      <c r="P537" s="92"/>
      <c r="R537" s="59"/>
    </row>
    <row r="538" spans="3:18" ht="12.5">
      <c r="C538" s="92"/>
      <c r="E538" s="92"/>
      <c r="G538" s="92"/>
      <c r="H538" s="92"/>
      <c r="I538" s="99"/>
      <c r="K538" s="59"/>
      <c r="L538" s="99"/>
      <c r="P538" s="92"/>
      <c r="R538" s="59"/>
    </row>
    <row r="539" spans="3:18" ht="12.5">
      <c r="C539" s="92"/>
      <c r="E539" s="92"/>
      <c r="G539" s="92"/>
      <c r="H539" s="92"/>
      <c r="I539" s="99"/>
      <c r="K539" s="59"/>
      <c r="L539" s="99"/>
      <c r="P539" s="92"/>
      <c r="R539" s="59"/>
    </row>
    <row r="540" spans="3:18" ht="12.5">
      <c r="C540" s="92"/>
      <c r="E540" s="92"/>
      <c r="G540" s="92"/>
      <c r="H540" s="92"/>
      <c r="I540" s="99"/>
      <c r="K540" s="59"/>
      <c r="L540" s="99"/>
      <c r="P540" s="92"/>
      <c r="R540" s="59"/>
    </row>
    <row r="541" spans="3:18" ht="12.5">
      <c r="C541" s="92"/>
      <c r="E541" s="92"/>
      <c r="G541" s="92"/>
      <c r="H541" s="92"/>
      <c r="I541" s="99"/>
      <c r="K541" s="59"/>
      <c r="L541" s="99"/>
      <c r="P541" s="92"/>
      <c r="R541" s="59"/>
    </row>
    <row r="542" spans="3:18" ht="12.5">
      <c r="C542" s="92"/>
      <c r="E542" s="92"/>
      <c r="G542" s="92"/>
      <c r="H542" s="92"/>
      <c r="I542" s="99"/>
      <c r="K542" s="59"/>
      <c r="L542" s="99"/>
      <c r="P542" s="92"/>
      <c r="R542" s="59"/>
    </row>
    <row r="543" spans="3:18" ht="12.5">
      <c r="C543" s="92"/>
      <c r="E543" s="92"/>
      <c r="G543" s="92"/>
      <c r="H543" s="92"/>
      <c r="I543" s="99"/>
      <c r="K543" s="59"/>
      <c r="L543" s="99"/>
      <c r="P543" s="92"/>
      <c r="R543" s="59"/>
    </row>
    <row r="544" spans="3:18" ht="12.5">
      <c r="C544" s="92"/>
      <c r="E544" s="92"/>
      <c r="G544" s="92"/>
      <c r="H544" s="92"/>
      <c r="I544" s="99"/>
      <c r="K544" s="59"/>
      <c r="L544" s="99"/>
      <c r="P544" s="92"/>
      <c r="R544" s="59"/>
    </row>
    <row r="545" spans="3:18" ht="12.5">
      <c r="C545" s="92"/>
      <c r="E545" s="92"/>
      <c r="G545" s="92"/>
      <c r="H545" s="92"/>
      <c r="I545" s="99"/>
      <c r="K545" s="59"/>
      <c r="L545" s="99"/>
      <c r="P545" s="92"/>
      <c r="R545" s="59"/>
    </row>
    <row r="546" spans="3:18" ht="12.5">
      <c r="C546" s="92"/>
      <c r="E546" s="92"/>
      <c r="G546" s="92"/>
      <c r="H546" s="92"/>
      <c r="I546" s="99"/>
      <c r="K546" s="59"/>
      <c r="L546" s="99"/>
      <c r="P546" s="92"/>
      <c r="R546" s="59"/>
    </row>
    <row r="547" spans="3:18" ht="12.5">
      <c r="C547" s="92"/>
      <c r="E547" s="92"/>
      <c r="G547" s="92"/>
      <c r="H547" s="92"/>
      <c r="I547" s="99"/>
      <c r="K547" s="59"/>
      <c r="L547" s="99"/>
      <c r="P547" s="92"/>
      <c r="R547" s="59"/>
    </row>
    <row r="548" spans="3:18" ht="12.5">
      <c r="C548" s="92"/>
      <c r="E548" s="92"/>
      <c r="G548" s="92"/>
      <c r="H548" s="92"/>
      <c r="I548" s="99"/>
      <c r="K548" s="59"/>
      <c r="L548" s="99"/>
      <c r="P548" s="92"/>
      <c r="R548" s="59"/>
    </row>
    <row r="549" spans="3:18" ht="12.5">
      <c r="C549" s="92"/>
      <c r="E549" s="92"/>
      <c r="G549" s="92"/>
      <c r="H549" s="92"/>
      <c r="I549" s="99"/>
      <c r="K549" s="59"/>
      <c r="L549" s="99"/>
      <c r="P549" s="92"/>
      <c r="R549" s="59"/>
    </row>
    <row r="550" spans="3:18" ht="12.5">
      <c r="C550" s="92"/>
      <c r="E550" s="92"/>
      <c r="G550" s="92"/>
      <c r="H550" s="92"/>
      <c r="I550" s="99"/>
      <c r="K550" s="59"/>
      <c r="L550" s="99"/>
      <c r="P550" s="92"/>
      <c r="R550" s="59"/>
    </row>
    <row r="551" spans="3:18" ht="12.5">
      <c r="C551" s="92"/>
      <c r="E551" s="92"/>
      <c r="G551" s="92"/>
      <c r="H551" s="92"/>
      <c r="I551" s="99"/>
      <c r="K551" s="59"/>
      <c r="L551" s="99"/>
      <c r="P551" s="92"/>
      <c r="R551" s="59"/>
    </row>
    <row r="552" spans="3:18" ht="12.5">
      <c r="C552" s="92"/>
      <c r="E552" s="92"/>
      <c r="G552" s="92"/>
      <c r="H552" s="92"/>
      <c r="I552" s="99"/>
      <c r="K552" s="59"/>
      <c r="L552" s="99"/>
      <c r="P552" s="92"/>
      <c r="R552" s="59"/>
    </row>
    <row r="553" spans="3:18" ht="12.5">
      <c r="C553" s="92"/>
      <c r="E553" s="92"/>
      <c r="G553" s="92"/>
      <c r="H553" s="92"/>
      <c r="I553" s="99"/>
      <c r="K553" s="59"/>
      <c r="L553" s="99"/>
      <c r="P553" s="92"/>
      <c r="R553" s="59"/>
    </row>
    <row r="554" spans="3:18" ht="12.5">
      <c r="C554" s="92"/>
      <c r="E554" s="92"/>
      <c r="G554" s="92"/>
      <c r="H554" s="92"/>
      <c r="I554" s="99"/>
      <c r="K554" s="59"/>
      <c r="L554" s="99"/>
      <c r="P554" s="92"/>
      <c r="R554" s="59"/>
    </row>
    <row r="555" spans="3:18" ht="12.5">
      <c r="C555" s="92"/>
      <c r="E555" s="92"/>
      <c r="G555" s="92"/>
      <c r="H555" s="92"/>
      <c r="I555" s="99"/>
      <c r="K555" s="59"/>
      <c r="L555" s="99"/>
      <c r="P555" s="92"/>
      <c r="R555" s="59"/>
    </row>
    <row r="556" spans="3:18" ht="12.5">
      <c r="C556" s="92"/>
      <c r="E556" s="92"/>
      <c r="G556" s="92"/>
      <c r="H556" s="92"/>
      <c r="I556" s="99"/>
      <c r="K556" s="59"/>
      <c r="L556" s="99"/>
      <c r="P556" s="92"/>
      <c r="R556" s="59"/>
    </row>
    <row r="557" spans="3:18" ht="12.5">
      <c r="C557" s="92"/>
      <c r="E557" s="92"/>
      <c r="G557" s="92"/>
      <c r="H557" s="92"/>
      <c r="I557" s="99"/>
      <c r="K557" s="59"/>
      <c r="L557" s="99"/>
      <c r="P557" s="92"/>
      <c r="R557" s="59"/>
    </row>
    <row r="558" spans="3:18" ht="12.5">
      <c r="C558" s="92"/>
      <c r="E558" s="92"/>
      <c r="G558" s="92"/>
      <c r="H558" s="92"/>
      <c r="I558" s="99"/>
      <c r="K558" s="59"/>
      <c r="L558" s="99"/>
      <c r="P558" s="92"/>
      <c r="R558" s="59"/>
    </row>
    <row r="559" spans="3:18" ht="12.5">
      <c r="C559" s="92"/>
      <c r="E559" s="92"/>
      <c r="G559" s="92"/>
      <c r="H559" s="92"/>
      <c r="I559" s="99"/>
      <c r="K559" s="59"/>
      <c r="L559" s="99"/>
      <c r="P559" s="92"/>
      <c r="R559" s="59"/>
    </row>
    <row r="560" spans="3:18" ht="12.5">
      <c r="C560" s="92"/>
      <c r="E560" s="92"/>
      <c r="G560" s="92"/>
      <c r="H560" s="92"/>
      <c r="I560" s="99"/>
      <c r="K560" s="59"/>
      <c r="L560" s="99"/>
      <c r="P560" s="92"/>
      <c r="R560" s="59"/>
    </row>
    <row r="561" spans="3:18" ht="12.5">
      <c r="C561" s="92"/>
      <c r="E561" s="92"/>
      <c r="G561" s="92"/>
      <c r="H561" s="92"/>
      <c r="I561" s="99"/>
      <c r="K561" s="59"/>
      <c r="L561" s="99"/>
      <c r="P561" s="92"/>
      <c r="R561" s="59"/>
    </row>
    <row r="562" spans="3:18" ht="12.5">
      <c r="C562" s="92"/>
      <c r="E562" s="92"/>
      <c r="G562" s="92"/>
      <c r="H562" s="92"/>
      <c r="I562" s="99"/>
      <c r="K562" s="59"/>
      <c r="L562" s="99"/>
      <c r="P562" s="92"/>
      <c r="R562" s="59"/>
    </row>
    <row r="563" spans="3:18" ht="12.5">
      <c r="C563" s="92"/>
      <c r="E563" s="92"/>
      <c r="G563" s="92"/>
      <c r="H563" s="92"/>
      <c r="I563" s="99"/>
      <c r="K563" s="59"/>
      <c r="L563" s="99"/>
      <c r="P563" s="92"/>
      <c r="R563" s="59"/>
    </row>
    <row r="564" spans="3:18" ht="12.5">
      <c r="C564" s="92"/>
      <c r="E564" s="92"/>
      <c r="G564" s="92"/>
      <c r="H564" s="92"/>
      <c r="I564" s="99"/>
      <c r="K564" s="59"/>
      <c r="L564" s="99"/>
      <c r="P564" s="92"/>
      <c r="R564" s="59"/>
    </row>
    <row r="565" spans="3:18" ht="12.5">
      <c r="C565" s="92"/>
      <c r="E565" s="92"/>
      <c r="G565" s="92"/>
      <c r="H565" s="92"/>
      <c r="I565" s="99"/>
      <c r="K565" s="59"/>
      <c r="L565" s="99"/>
      <c r="P565" s="92"/>
      <c r="R565" s="59"/>
    </row>
    <row r="566" spans="3:18" ht="12.5">
      <c r="C566" s="92"/>
      <c r="E566" s="92"/>
      <c r="G566" s="92"/>
      <c r="H566" s="92"/>
      <c r="I566" s="99"/>
      <c r="K566" s="59"/>
      <c r="L566" s="99"/>
      <c r="P566" s="92"/>
      <c r="R566" s="59"/>
    </row>
    <row r="567" spans="3:18" ht="12.5">
      <c r="C567" s="92"/>
      <c r="E567" s="92"/>
      <c r="G567" s="92"/>
      <c r="H567" s="92"/>
      <c r="I567" s="99"/>
      <c r="K567" s="59"/>
      <c r="L567" s="99"/>
      <c r="P567" s="92"/>
      <c r="R567" s="59"/>
    </row>
    <row r="568" spans="3:18" ht="12.5">
      <c r="C568" s="92"/>
      <c r="E568" s="92"/>
      <c r="G568" s="92"/>
      <c r="H568" s="92"/>
      <c r="I568" s="99"/>
      <c r="K568" s="59"/>
      <c r="L568" s="99"/>
      <c r="P568" s="92"/>
      <c r="R568" s="59"/>
    </row>
    <row r="569" spans="3:18" ht="12.5">
      <c r="C569" s="92"/>
      <c r="E569" s="92"/>
      <c r="G569" s="92"/>
      <c r="H569" s="92"/>
      <c r="I569" s="99"/>
      <c r="K569" s="59"/>
      <c r="L569" s="99"/>
      <c r="P569" s="92"/>
      <c r="R569" s="59"/>
    </row>
    <row r="570" spans="3:18" ht="12.5">
      <c r="C570" s="92"/>
      <c r="E570" s="92"/>
      <c r="G570" s="92"/>
      <c r="H570" s="92"/>
      <c r="I570" s="99"/>
      <c r="K570" s="59"/>
      <c r="L570" s="99"/>
      <c r="P570" s="92"/>
      <c r="R570" s="59"/>
    </row>
    <row r="571" spans="3:18" ht="12.5">
      <c r="C571" s="92"/>
      <c r="E571" s="92"/>
      <c r="G571" s="92"/>
      <c r="H571" s="92"/>
      <c r="I571" s="99"/>
      <c r="K571" s="59"/>
      <c r="L571" s="99"/>
      <c r="P571" s="92"/>
      <c r="R571" s="59"/>
    </row>
    <row r="572" spans="3:18" ht="12.5">
      <c r="C572" s="92"/>
      <c r="E572" s="92"/>
      <c r="G572" s="92"/>
      <c r="H572" s="92"/>
      <c r="I572" s="99"/>
      <c r="K572" s="59"/>
      <c r="L572" s="99"/>
      <c r="P572" s="92"/>
      <c r="R572" s="59"/>
    </row>
    <row r="573" spans="3:18" ht="12.5">
      <c r="C573" s="92"/>
      <c r="E573" s="92"/>
      <c r="G573" s="92"/>
      <c r="H573" s="92"/>
      <c r="I573" s="99"/>
      <c r="K573" s="59"/>
      <c r="L573" s="99"/>
      <c r="P573" s="92"/>
      <c r="R573" s="59"/>
    </row>
    <row r="574" spans="3:18" ht="12.5">
      <c r="C574" s="92"/>
      <c r="E574" s="92"/>
      <c r="G574" s="92"/>
      <c r="H574" s="92"/>
      <c r="I574" s="99"/>
      <c r="K574" s="59"/>
      <c r="L574" s="99"/>
      <c r="P574" s="92"/>
      <c r="R574" s="59"/>
    </row>
    <row r="575" spans="3:18" ht="12.5">
      <c r="C575" s="92"/>
      <c r="E575" s="92"/>
      <c r="G575" s="92"/>
      <c r="H575" s="92"/>
      <c r="I575" s="99"/>
      <c r="K575" s="59"/>
      <c r="L575" s="99"/>
      <c r="P575" s="92"/>
      <c r="R575" s="59"/>
    </row>
    <row r="576" spans="3:18" ht="12.5">
      <c r="C576" s="92"/>
      <c r="E576" s="92"/>
      <c r="G576" s="92"/>
      <c r="H576" s="92"/>
      <c r="I576" s="99"/>
      <c r="K576" s="59"/>
      <c r="L576" s="99"/>
      <c r="P576" s="92"/>
      <c r="R576" s="59"/>
    </row>
    <row r="577" spans="3:18" ht="12.5">
      <c r="C577" s="92"/>
      <c r="E577" s="92"/>
      <c r="G577" s="92"/>
      <c r="H577" s="92"/>
      <c r="I577" s="99"/>
      <c r="K577" s="59"/>
      <c r="L577" s="99"/>
      <c r="P577" s="92"/>
      <c r="R577" s="59"/>
    </row>
    <row r="578" spans="3:18" ht="12.5">
      <c r="C578" s="92"/>
      <c r="E578" s="92"/>
      <c r="G578" s="92"/>
      <c r="H578" s="92"/>
      <c r="I578" s="99"/>
      <c r="K578" s="59"/>
      <c r="L578" s="99"/>
      <c r="P578" s="92"/>
      <c r="R578" s="59"/>
    </row>
    <row r="579" spans="3:18" ht="12.5">
      <c r="C579" s="92"/>
      <c r="E579" s="92"/>
      <c r="G579" s="92"/>
      <c r="H579" s="92"/>
      <c r="I579" s="99"/>
      <c r="K579" s="59"/>
      <c r="L579" s="99"/>
      <c r="P579" s="92"/>
      <c r="R579" s="59"/>
    </row>
    <row r="580" spans="3:18" ht="12.5">
      <c r="C580" s="92"/>
      <c r="E580" s="92"/>
      <c r="G580" s="92"/>
      <c r="H580" s="92"/>
      <c r="I580" s="99"/>
      <c r="K580" s="59"/>
      <c r="L580" s="99"/>
      <c r="P580" s="92"/>
      <c r="R580" s="59"/>
    </row>
    <row r="581" spans="3:18" ht="12.5">
      <c r="C581" s="92"/>
      <c r="E581" s="92"/>
      <c r="G581" s="92"/>
      <c r="H581" s="92"/>
      <c r="I581" s="99"/>
      <c r="K581" s="59"/>
      <c r="L581" s="99"/>
      <c r="P581" s="92"/>
      <c r="R581" s="59"/>
    </row>
    <row r="582" spans="3:18" ht="12.5">
      <c r="C582" s="92"/>
      <c r="E582" s="92"/>
      <c r="G582" s="92"/>
      <c r="H582" s="92"/>
      <c r="I582" s="99"/>
      <c r="K582" s="59"/>
      <c r="L582" s="99"/>
      <c r="P582" s="92"/>
      <c r="R582" s="59"/>
    </row>
    <row r="583" spans="3:18" ht="12.5">
      <c r="C583" s="92"/>
      <c r="E583" s="92"/>
      <c r="G583" s="92"/>
      <c r="H583" s="92"/>
      <c r="I583" s="99"/>
      <c r="K583" s="59"/>
      <c r="L583" s="99"/>
      <c r="P583" s="92"/>
      <c r="R583" s="59"/>
    </row>
    <row r="584" spans="3:18" ht="12.5">
      <c r="C584" s="92"/>
      <c r="E584" s="92"/>
      <c r="G584" s="92"/>
      <c r="H584" s="92"/>
      <c r="I584" s="99"/>
      <c r="K584" s="59"/>
      <c r="L584" s="99"/>
      <c r="P584" s="92"/>
      <c r="R584" s="59"/>
    </row>
    <row r="585" spans="3:18" ht="12.5">
      <c r="C585" s="92"/>
      <c r="E585" s="92"/>
      <c r="G585" s="92"/>
      <c r="H585" s="92"/>
      <c r="I585" s="99"/>
      <c r="K585" s="59"/>
      <c r="L585" s="99"/>
      <c r="P585" s="92"/>
      <c r="R585" s="59"/>
    </row>
    <row r="586" spans="3:18" ht="12.5">
      <c r="C586" s="92"/>
      <c r="E586" s="92"/>
      <c r="G586" s="92"/>
      <c r="H586" s="92"/>
      <c r="I586" s="99"/>
      <c r="K586" s="59"/>
      <c r="L586" s="99"/>
      <c r="P586" s="92"/>
      <c r="R586" s="59"/>
    </row>
    <row r="587" spans="3:18" ht="12.5">
      <c r="C587" s="92"/>
      <c r="E587" s="92"/>
      <c r="G587" s="92"/>
      <c r="H587" s="92"/>
      <c r="I587" s="99"/>
      <c r="K587" s="59"/>
      <c r="L587" s="99"/>
      <c r="P587" s="92"/>
      <c r="R587" s="59"/>
    </row>
    <row r="588" spans="3:18" ht="12.5">
      <c r="C588" s="92"/>
      <c r="E588" s="92"/>
      <c r="G588" s="92"/>
      <c r="H588" s="92"/>
      <c r="I588" s="99"/>
      <c r="K588" s="59"/>
      <c r="L588" s="99"/>
      <c r="P588" s="92"/>
      <c r="R588" s="59"/>
    </row>
    <row r="589" spans="3:18" ht="12.5">
      <c r="C589" s="92"/>
      <c r="E589" s="92"/>
      <c r="G589" s="92"/>
      <c r="H589" s="92"/>
      <c r="I589" s="99"/>
      <c r="K589" s="59"/>
      <c r="L589" s="99"/>
      <c r="P589" s="92"/>
      <c r="R589" s="59"/>
    </row>
    <row r="590" spans="3:18" ht="12.5">
      <c r="C590" s="92"/>
      <c r="E590" s="92"/>
      <c r="G590" s="92"/>
      <c r="H590" s="92"/>
      <c r="I590" s="99"/>
      <c r="K590" s="59"/>
      <c r="L590" s="99"/>
      <c r="P590" s="92"/>
      <c r="R590" s="59"/>
    </row>
    <row r="591" spans="3:18" ht="12.5">
      <c r="C591" s="92"/>
      <c r="E591" s="92"/>
      <c r="G591" s="92"/>
      <c r="H591" s="92"/>
      <c r="I591" s="99"/>
      <c r="K591" s="59"/>
      <c r="L591" s="99"/>
      <c r="P591" s="92"/>
      <c r="R591" s="59"/>
    </row>
    <row r="592" spans="3:18" ht="12.5">
      <c r="C592" s="92"/>
      <c r="E592" s="92"/>
      <c r="G592" s="92"/>
      <c r="H592" s="92"/>
      <c r="I592" s="99"/>
      <c r="K592" s="59"/>
      <c r="L592" s="99"/>
      <c r="P592" s="92"/>
      <c r="R592" s="59"/>
    </row>
    <row r="593" spans="3:18" ht="12.5">
      <c r="C593" s="92"/>
      <c r="E593" s="92"/>
      <c r="G593" s="92"/>
      <c r="H593" s="92"/>
      <c r="I593" s="99"/>
      <c r="K593" s="59"/>
      <c r="L593" s="99"/>
      <c r="P593" s="92"/>
      <c r="R593" s="59"/>
    </row>
    <row r="594" spans="3:18" ht="12.5">
      <c r="C594" s="92"/>
      <c r="E594" s="92"/>
      <c r="G594" s="92"/>
      <c r="H594" s="92"/>
      <c r="I594" s="99"/>
      <c r="K594" s="59"/>
      <c r="L594" s="99"/>
      <c r="P594" s="92"/>
      <c r="R594" s="59"/>
    </row>
    <row r="595" spans="3:18" ht="12.5">
      <c r="C595" s="92"/>
      <c r="E595" s="92"/>
      <c r="G595" s="92"/>
      <c r="H595" s="92"/>
      <c r="I595" s="99"/>
      <c r="K595" s="59"/>
      <c r="L595" s="99"/>
      <c r="P595" s="92"/>
      <c r="R595" s="59"/>
    </row>
    <row r="596" spans="3:18" ht="12.5">
      <c r="C596" s="92"/>
      <c r="E596" s="92"/>
      <c r="G596" s="92"/>
      <c r="H596" s="92"/>
      <c r="I596" s="99"/>
      <c r="K596" s="59"/>
      <c r="L596" s="99"/>
      <c r="P596" s="92"/>
      <c r="R596" s="59"/>
    </row>
    <row r="597" spans="3:18" ht="12.5">
      <c r="C597" s="92"/>
      <c r="E597" s="92"/>
      <c r="G597" s="92"/>
      <c r="H597" s="92"/>
      <c r="I597" s="99"/>
      <c r="K597" s="59"/>
      <c r="L597" s="99"/>
      <c r="P597" s="92"/>
      <c r="R597" s="59"/>
    </row>
    <row r="598" spans="3:18" ht="12.5">
      <c r="C598" s="92"/>
      <c r="E598" s="92"/>
      <c r="G598" s="92"/>
      <c r="H598" s="92"/>
      <c r="I598" s="99"/>
      <c r="K598" s="59"/>
      <c r="L598" s="99"/>
      <c r="P598" s="92"/>
      <c r="R598" s="59"/>
    </row>
    <row r="599" spans="3:18" ht="12.5">
      <c r="C599" s="92"/>
      <c r="E599" s="92"/>
      <c r="G599" s="92"/>
      <c r="H599" s="92"/>
      <c r="I599" s="99"/>
      <c r="K599" s="59"/>
      <c r="L599" s="99"/>
      <c r="P599" s="92"/>
      <c r="R599" s="59"/>
    </row>
    <row r="600" spans="3:18" ht="12.5">
      <c r="C600" s="92"/>
      <c r="E600" s="92"/>
      <c r="G600" s="92"/>
      <c r="H600" s="92"/>
      <c r="I600" s="99"/>
      <c r="K600" s="59"/>
      <c r="L600" s="99"/>
      <c r="P600" s="92"/>
      <c r="R600" s="59"/>
    </row>
    <row r="601" spans="3:18" ht="12.5">
      <c r="C601" s="92"/>
      <c r="E601" s="92"/>
      <c r="G601" s="92"/>
      <c r="H601" s="92"/>
      <c r="I601" s="99"/>
      <c r="K601" s="59"/>
      <c r="L601" s="99"/>
      <c r="P601" s="92"/>
      <c r="R601" s="59"/>
    </row>
    <row r="602" spans="3:18" ht="12.5">
      <c r="C602" s="92"/>
      <c r="E602" s="92"/>
      <c r="G602" s="92"/>
      <c r="H602" s="92"/>
      <c r="I602" s="99"/>
      <c r="K602" s="59"/>
      <c r="L602" s="99"/>
      <c r="P602" s="92"/>
      <c r="R602" s="59"/>
    </row>
    <row r="603" spans="3:18" ht="12.5">
      <c r="C603" s="92"/>
      <c r="E603" s="92"/>
      <c r="G603" s="92"/>
      <c r="H603" s="92"/>
      <c r="I603" s="99"/>
      <c r="K603" s="59"/>
      <c r="L603" s="99"/>
      <c r="P603" s="92"/>
      <c r="R603" s="59"/>
    </row>
    <row r="604" spans="3:18" ht="12.5">
      <c r="C604" s="92"/>
      <c r="E604" s="92"/>
      <c r="G604" s="92"/>
      <c r="H604" s="92"/>
      <c r="I604" s="99"/>
      <c r="K604" s="59"/>
      <c r="L604" s="99"/>
      <c r="P604" s="92"/>
      <c r="R604" s="59"/>
    </row>
    <row r="605" spans="3:18" ht="12.5">
      <c r="C605" s="92"/>
      <c r="E605" s="92"/>
      <c r="G605" s="92"/>
      <c r="H605" s="92"/>
      <c r="I605" s="99"/>
      <c r="K605" s="59"/>
      <c r="L605" s="99"/>
      <c r="P605" s="92"/>
      <c r="R605" s="59"/>
    </row>
    <row r="606" spans="3:18" ht="12.5">
      <c r="C606" s="92"/>
      <c r="E606" s="92"/>
      <c r="G606" s="92"/>
      <c r="H606" s="92"/>
      <c r="I606" s="99"/>
      <c r="K606" s="59"/>
      <c r="L606" s="99"/>
      <c r="P606" s="92"/>
      <c r="R606" s="59"/>
    </row>
    <row r="607" spans="3:18" ht="12.5">
      <c r="C607" s="92"/>
      <c r="E607" s="92"/>
      <c r="G607" s="92"/>
      <c r="H607" s="92"/>
      <c r="I607" s="99"/>
      <c r="K607" s="59"/>
      <c r="L607" s="99"/>
      <c r="P607" s="92"/>
      <c r="R607" s="59"/>
    </row>
    <row r="608" spans="3:18" ht="12.5">
      <c r="C608" s="92"/>
      <c r="E608" s="92"/>
      <c r="G608" s="92"/>
      <c r="H608" s="92"/>
      <c r="I608" s="99"/>
      <c r="K608" s="59"/>
      <c r="L608" s="99"/>
      <c r="P608" s="92"/>
      <c r="R608" s="59"/>
    </row>
    <row r="609" spans="3:18" ht="12.5">
      <c r="C609" s="92"/>
      <c r="E609" s="92"/>
      <c r="G609" s="92"/>
      <c r="H609" s="92"/>
      <c r="I609" s="99"/>
      <c r="K609" s="59"/>
      <c r="L609" s="99"/>
      <c r="P609" s="92"/>
      <c r="R609" s="59"/>
    </row>
    <row r="610" spans="3:18" ht="12.5">
      <c r="C610" s="92"/>
      <c r="E610" s="92"/>
      <c r="G610" s="92"/>
      <c r="H610" s="92"/>
      <c r="I610" s="99"/>
      <c r="K610" s="59"/>
      <c r="L610" s="99"/>
      <c r="P610" s="92"/>
      <c r="R610" s="59"/>
    </row>
    <row r="611" spans="3:18" ht="12.5">
      <c r="C611" s="92"/>
      <c r="E611" s="92"/>
      <c r="G611" s="92"/>
      <c r="H611" s="92"/>
      <c r="I611" s="99"/>
      <c r="K611" s="59"/>
      <c r="L611" s="99"/>
      <c r="P611" s="92"/>
      <c r="R611" s="59"/>
    </row>
    <row r="612" spans="3:18" ht="12.5">
      <c r="C612" s="92"/>
      <c r="E612" s="92"/>
      <c r="G612" s="92"/>
      <c r="H612" s="92"/>
      <c r="I612" s="99"/>
      <c r="K612" s="59"/>
      <c r="L612" s="99"/>
      <c r="P612" s="92"/>
      <c r="R612" s="59"/>
    </row>
    <row r="613" spans="3:18" ht="12.5">
      <c r="C613" s="92"/>
      <c r="E613" s="92"/>
      <c r="G613" s="92"/>
      <c r="H613" s="92"/>
      <c r="I613" s="99"/>
      <c r="K613" s="59"/>
      <c r="L613" s="99"/>
      <c r="P613" s="92"/>
      <c r="R613" s="59"/>
    </row>
    <row r="614" spans="3:18" ht="12.5">
      <c r="C614" s="92"/>
      <c r="E614" s="92"/>
      <c r="G614" s="92"/>
      <c r="H614" s="92"/>
      <c r="I614" s="99"/>
      <c r="K614" s="59"/>
      <c r="L614" s="99"/>
      <c r="P614" s="92"/>
      <c r="R614" s="59"/>
    </row>
    <row r="615" spans="3:18" ht="12.5">
      <c r="C615" s="92"/>
      <c r="E615" s="92"/>
      <c r="G615" s="92"/>
      <c r="H615" s="92"/>
      <c r="I615" s="99"/>
      <c r="K615" s="59"/>
      <c r="L615" s="99"/>
      <c r="P615" s="92"/>
      <c r="R615" s="59"/>
    </row>
    <row r="616" spans="3:18" ht="12.5">
      <c r="C616" s="92"/>
      <c r="E616" s="92"/>
      <c r="G616" s="92"/>
      <c r="H616" s="92"/>
      <c r="I616" s="99"/>
      <c r="K616" s="59"/>
      <c r="L616" s="99"/>
      <c r="P616" s="92"/>
      <c r="R616" s="59"/>
    </row>
    <row r="617" spans="3:18" ht="12.5">
      <c r="C617" s="92"/>
      <c r="E617" s="92"/>
      <c r="G617" s="92"/>
      <c r="H617" s="92"/>
      <c r="I617" s="99"/>
      <c r="K617" s="59"/>
      <c r="L617" s="99"/>
      <c r="P617" s="92"/>
      <c r="R617" s="59"/>
    </row>
    <row r="618" spans="3:18" ht="12.5">
      <c r="C618" s="92"/>
      <c r="E618" s="92"/>
      <c r="G618" s="92"/>
      <c r="H618" s="92"/>
      <c r="I618" s="99"/>
      <c r="K618" s="59"/>
      <c r="L618" s="99"/>
      <c r="P618" s="92"/>
      <c r="R618" s="59"/>
    </row>
    <row r="619" spans="3:18" ht="12.5">
      <c r="C619" s="92"/>
      <c r="E619" s="92"/>
      <c r="G619" s="92"/>
      <c r="H619" s="92"/>
      <c r="I619" s="99"/>
      <c r="K619" s="59"/>
      <c r="L619" s="99"/>
      <c r="P619" s="92"/>
      <c r="R619" s="59"/>
    </row>
    <row r="620" spans="3:18" ht="12.5">
      <c r="C620" s="92"/>
      <c r="E620" s="92"/>
      <c r="G620" s="92"/>
      <c r="H620" s="92"/>
      <c r="I620" s="99"/>
      <c r="K620" s="59"/>
      <c r="L620" s="99"/>
      <c r="P620" s="92"/>
      <c r="R620" s="59"/>
    </row>
    <row r="621" spans="3:18" ht="12.5">
      <c r="C621" s="92"/>
      <c r="E621" s="92"/>
      <c r="G621" s="92"/>
      <c r="H621" s="92"/>
      <c r="I621" s="99"/>
      <c r="K621" s="59"/>
      <c r="L621" s="99"/>
      <c r="P621" s="92"/>
      <c r="R621" s="59"/>
    </row>
    <row r="622" spans="3:18" ht="12.5">
      <c r="C622" s="92"/>
      <c r="E622" s="92"/>
      <c r="G622" s="92"/>
      <c r="H622" s="92"/>
      <c r="I622" s="99"/>
      <c r="K622" s="59"/>
      <c r="L622" s="99"/>
      <c r="P622" s="92"/>
      <c r="R622" s="59"/>
    </row>
    <row r="623" spans="3:18" ht="12.5">
      <c r="C623" s="92"/>
      <c r="E623" s="92"/>
      <c r="G623" s="92"/>
      <c r="H623" s="92"/>
      <c r="I623" s="99"/>
      <c r="K623" s="59"/>
      <c r="L623" s="99"/>
      <c r="P623" s="92"/>
      <c r="R623" s="59"/>
    </row>
    <row r="624" spans="3:18" ht="12.5">
      <c r="C624" s="92"/>
      <c r="E624" s="92"/>
      <c r="G624" s="92"/>
      <c r="H624" s="92"/>
      <c r="I624" s="99"/>
      <c r="K624" s="59"/>
      <c r="L624" s="99"/>
      <c r="P624" s="92"/>
      <c r="R624" s="59"/>
    </row>
    <row r="625" spans="3:18" ht="12.5">
      <c r="C625" s="92"/>
      <c r="E625" s="92"/>
      <c r="G625" s="92"/>
      <c r="H625" s="92"/>
      <c r="I625" s="99"/>
      <c r="K625" s="59"/>
      <c r="L625" s="99"/>
      <c r="P625" s="92"/>
      <c r="R625" s="59"/>
    </row>
    <row r="626" spans="3:18" ht="12.5">
      <c r="C626" s="92"/>
      <c r="E626" s="92"/>
      <c r="G626" s="92"/>
      <c r="H626" s="92"/>
      <c r="I626" s="99"/>
      <c r="K626" s="59"/>
      <c r="L626" s="99"/>
      <c r="P626" s="92"/>
      <c r="R626" s="59"/>
    </row>
    <row r="627" spans="3:18" ht="12.5">
      <c r="C627" s="92"/>
      <c r="E627" s="92"/>
      <c r="G627" s="92"/>
      <c r="H627" s="92"/>
      <c r="I627" s="99"/>
      <c r="K627" s="59"/>
      <c r="L627" s="99"/>
      <c r="P627" s="92"/>
      <c r="R627" s="59"/>
    </row>
    <row r="628" spans="3:18" ht="12.5">
      <c r="C628" s="92"/>
      <c r="E628" s="92"/>
      <c r="G628" s="92"/>
      <c r="H628" s="92"/>
      <c r="I628" s="99"/>
      <c r="K628" s="59"/>
      <c r="L628" s="99"/>
      <c r="P628" s="92"/>
      <c r="R628" s="59"/>
    </row>
    <row r="629" spans="3:18" ht="12.5">
      <c r="C629" s="92"/>
      <c r="E629" s="92"/>
      <c r="G629" s="92"/>
      <c r="H629" s="92"/>
      <c r="I629" s="99"/>
      <c r="K629" s="59"/>
      <c r="L629" s="99"/>
      <c r="P629" s="92"/>
      <c r="R629" s="59"/>
    </row>
    <row r="630" spans="3:18" ht="12.5">
      <c r="C630" s="92"/>
      <c r="E630" s="92"/>
      <c r="G630" s="92"/>
      <c r="H630" s="92"/>
      <c r="I630" s="99"/>
      <c r="K630" s="59"/>
      <c r="L630" s="99"/>
      <c r="P630" s="92"/>
      <c r="R630" s="59"/>
    </row>
    <row r="631" spans="3:18" ht="12.5">
      <c r="C631" s="92"/>
      <c r="E631" s="92"/>
      <c r="G631" s="92"/>
      <c r="H631" s="92"/>
      <c r="I631" s="99"/>
      <c r="K631" s="59"/>
      <c r="L631" s="99"/>
      <c r="P631" s="92"/>
      <c r="R631" s="59"/>
    </row>
    <row r="632" spans="3:18" ht="12.5">
      <c r="C632" s="92"/>
      <c r="E632" s="92"/>
      <c r="G632" s="92"/>
      <c r="H632" s="92"/>
      <c r="I632" s="99"/>
      <c r="K632" s="59"/>
      <c r="L632" s="99"/>
      <c r="P632" s="92"/>
      <c r="R632" s="59"/>
    </row>
    <row r="633" spans="3:18" ht="12.5">
      <c r="C633" s="92"/>
      <c r="E633" s="92"/>
      <c r="G633" s="92"/>
      <c r="H633" s="92"/>
      <c r="I633" s="99"/>
      <c r="K633" s="59"/>
      <c r="L633" s="99"/>
      <c r="P633" s="92"/>
      <c r="R633" s="59"/>
    </row>
    <row r="634" spans="3:18" ht="12.5">
      <c r="C634" s="92"/>
      <c r="E634" s="92"/>
      <c r="G634" s="92"/>
      <c r="H634" s="92"/>
      <c r="I634" s="99"/>
      <c r="K634" s="59"/>
      <c r="L634" s="99"/>
      <c r="P634" s="92"/>
      <c r="R634" s="59"/>
    </row>
    <row r="635" spans="3:18" ht="12.5">
      <c r="C635" s="92"/>
      <c r="E635" s="92"/>
      <c r="G635" s="92"/>
      <c r="H635" s="92"/>
      <c r="I635" s="99"/>
      <c r="K635" s="59"/>
      <c r="L635" s="99"/>
      <c r="P635" s="92"/>
      <c r="R635" s="59"/>
    </row>
    <row r="636" spans="3:18" ht="12.5">
      <c r="C636" s="92"/>
      <c r="E636" s="92"/>
      <c r="G636" s="92"/>
      <c r="H636" s="92"/>
      <c r="I636" s="99"/>
      <c r="K636" s="59"/>
      <c r="L636" s="99"/>
      <c r="P636" s="92"/>
      <c r="R636" s="59"/>
    </row>
    <row r="637" spans="3:18" ht="12.5">
      <c r="C637" s="92"/>
      <c r="E637" s="92"/>
      <c r="G637" s="92"/>
      <c r="H637" s="92"/>
      <c r="I637" s="99"/>
      <c r="K637" s="59"/>
      <c r="L637" s="99"/>
      <c r="P637" s="92"/>
      <c r="R637" s="59"/>
    </row>
    <row r="638" spans="3:18" ht="12.5">
      <c r="C638" s="92"/>
      <c r="E638" s="92"/>
      <c r="G638" s="92"/>
      <c r="H638" s="92"/>
      <c r="I638" s="99"/>
      <c r="K638" s="59"/>
      <c r="L638" s="99"/>
      <c r="P638" s="92"/>
      <c r="R638" s="59"/>
    </row>
    <row r="639" spans="3:18" ht="12.5">
      <c r="C639" s="92"/>
      <c r="E639" s="92"/>
      <c r="G639" s="92"/>
      <c r="H639" s="92"/>
      <c r="I639" s="99"/>
      <c r="K639" s="59"/>
      <c r="L639" s="99"/>
      <c r="P639" s="92"/>
      <c r="R639" s="59"/>
    </row>
    <row r="640" spans="3:18" ht="12.5">
      <c r="C640" s="92"/>
      <c r="E640" s="92"/>
      <c r="G640" s="92"/>
      <c r="H640" s="92"/>
      <c r="I640" s="99"/>
      <c r="K640" s="59"/>
      <c r="L640" s="99"/>
      <c r="P640" s="92"/>
      <c r="R640" s="59"/>
    </row>
    <row r="641" spans="3:18" ht="12.5">
      <c r="C641" s="92"/>
      <c r="E641" s="92"/>
      <c r="G641" s="92"/>
      <c r="H641" s="92"/>
      <c r="I641" s="99"/>
      <c r="K641" s="59"/>
      <c r="L641" s="99"/>
      <c r="P641" s="92"/>
      <c r="R641" s="59"/>
    </row>
    <row r="642" spans="3:18" ht="12.5">
      <c r="C642" s="92"/>
      <c r="E642" s="92"/>
      <c r="G642" s="92"/>
      <c r="H642" s="92"/>
      <c r="I642" s="99"/>
      <c r="K642" s="59"/>
      <c r="L642" s="99"/>
      <c r="P642" s="92"/>
      <c r="R642" s="59"/>
    </row>
    <row r="643" spans="3:18" ht="12.5">
      <c r="C643" s="92"/>
      <c r="E643" s="92"/>
      <c r="G643" s="92"/>
      <c r="H643" s="92"/>
      <c r="I643" s="99"/>
      <c r="K643" s="59"/>
      <c r="L643" s="99"/>
      <c r="P643" s="92"/>
      <c r="R643" s="59"/>
    </row>
    <row r="644" spans="3:18" ht="12.5">
      <c r="C644" s="92"/>
      <c r="E644" s="92"/>
      <c r="G644" s="92"/>
      <c r="H644" s="92"/>
      <c r="I644" s="99"/>
      <c r="K644" s="59"/>
      <c r="L644" s="99"/>
      <c r="P644" s="92"/>
      <c r="R644" s="59"/>
    </row>
    <row r="645" spans="3:18" ht="12.5">
      <c r="C645" s="92"/>
      <c r="E645" s="92"/>
      <c r="G645" s="92"/>
      <c r="H645" s="92"/>
      <c r="I645" s="99"/>
      <c r="K645" s="59"/>
      <c r="L645" s="99"/>
      <c r="P645" s="92"/>
      <c r="R645" s="59"/>
    </row>
    <row r="646" spans="3:18" ht="12.5">
      <c r="C646" s="92"/>
      <c r="E646" s="92"/>
      <c r="G646" s="92"/>
      <c r="H646" s="92"/>
      <c r="I646" s="99"/>
      <c r="K646" s="59"/>
      <c r="L646" s="99"/>
      <c r="P646" s="92"/>
      <c r="R646" s="59"/>
    </row>
    <row r="647" spans="3:18" ht="12.5">
      <c r="C647" s="92"/>
      <c r="E647" s="92"/>
      <c r="G647" s="92"/>
      <c r="H647" s="92"/>
      <c r="I647" s="99"/>
      <c r="K647" s="59"/>
      <c r="L647" s="99"/>
      <c r="P647" s="92"/>
      <c r="R647" s="59"/>
    </row>
    <row r="648" spans="3:18" ht="12.5">
      <c r="C648" s="92"/>
      <c r="E648" s="92"/>
      <c r="G648" s="92"/>
      <c r="H648" s="92"/>
      <c r="I648" s="99"/>
      <c r="K648" s="59"/>
      <c r="L648" s="99"/>
      <c r="P648" s="92"/>
      <c r="R648" s="59"/>
    </row>
    <row r="649" spans="3:18" ht="12.5">
      <c r="C649" s="92"/>
      <c r="E649" s="92"/>
      <c r="G649" s="92"/>
      <c r="H649" s="92"/>
      <c r="I649" s="99"/>
      <c r="K649" s="59"/>
      <c r="L649" s="99"/>
      <c r="P649" s="92"/>
      <c r="R649" s="59"/>
    </row>
    <row r="650" spans="3:18" ht="12.5">
      <c r="C650" s="92"/>
      <c r="E650" s="92"/>
      <c r="G650" s="92"/>
      <c r="H650" s="92"/>
      <c r="I650" s="99"/>
      <c r="K650" s="59"/>
      <c r="L650" s="99"/>
      <c r="P650" s="92"/>
      <c r="R650" s="59"/>
    </row>
    <row r="651" spans="3:18" ht="12.5">
      <c r="C651" s="92"/>
      <c r="E651" s="92"/>
      <c r="G651" s="92"/>
      <c r="H651" s="92"/>
      <c r="I651" s="99"/>
      <c r="K651" s="59"/>
      <c r="L651" s="99"/>
      <c r="P651" s="92"/>
      <c r="R651" s="59"/>
    </row>
    <row r="652" spans="3:18" ht="12.5">
      <c r="C652" s="92"/>
      <c r="E652" s="92"/>
      <c r="G652" s="92"/>
      <c r="H652" s="92"/>
      <c r="I652" s="99"/>
      <c r="K652" s="59"/>
      <c r="L652" s="99"/>
      <c r="P652" s="92"/>
      <c r="R652" s="59"/>
    </row>
    <row r="653" spans="3:18" ht="12.5">
      <c r="C653" s="92"/>
      <c r="E653" s="92"/>
      <c r="G653" s="92"/>
      <c r="H653" s="92"/>
      <c r="I653" s="99"/>
      <c r="K653" s="59"/>
      <c r="L653" s="99"/>
      <c r="P653" s="92"/>
      <c r="R653" s="59"/>
    </row>
    <row r="654" spans="3:18" ht="12.5">
      <c r="C654" s="92"/>
      <c r="E654" s="92"/>
      <c r="G654" s="92"/>
      <c r="H654" s="92"/>
      <c r="I654" s="99"/>
      <c r="K654" s="59"/>
      <c r="L654" s="99"/>
      <c r="P654" s="92"/>
      <c r="R654" s="59"/>
    </row>
    <row r="655" spans="3:18" ht="12.5">
      <c r="C655" s="92"/>
      <c r="E655" s="92"/>
      <c r="G655" s="92"/>
      <c r="H655" s="92"/>
      <c r="I655" s="99"/>
      <c r="K655" s="59"/>
      <c r="L655" s="99"/>
      <c r="P655" s="92"/>
      <c r="R655" s="59"/>
    </row>
    <row r="656" spans="3:18" ht="12.5">
      <c r="C656" s="92"/>
      <c r="E656" s="92"/>
      <c r="G656" s="92"/>
      <c r="H656" s="92"/>
      <c r="I656" s="99"/>
      <c r="K656" s="59"/>
      <c r="L656" s="99"/>
      <c r="P656" s="92"/>
      <c r="R656" s="59"/>
    </row>
    <row r="657" spans="3:18" ht="12.5">
      <c r="C657" s="92"/>
      <c r="E657" s="92"/>
      <c r="G657" s="92"/>
      <c r="H657" s="92"/>
      <c r="I657" s="99"/>
      <c r="K657" s="59"/>
      <c r="L657" s="99"/>
      <c r="P657" s="92"/>
      <c r="R657" s="59"/>
    </row>
    <row r="658" spans="3:18" ht="12.5">
      <c r="C658" s="92"/>
      <c r="E658" s="92"/>
      <c r="G658" s="92"/>
      <c r="H658" s="92"/>
      <c r="I658" s="99"/>
      <c r="K658" s="59"/>
      <c r="L658" s="99"/>
      <c r="P658" s="92"/>
      <c r="R658" s="59"/>
    </row>
    <row r="659" spans="3:18" ht="12.5">
      <c r="C659" s="92"/>
      <c r="E659" s="92"/>
      <c r="G659" s="92"/>
      <c r="H659" s="92"/>
      <c r="I659" s="99"/>
      <c r="K659" s="59"/>
      <c r="L659" s="99"/>
      <c r="P659" s="92"/>
      <c r="R659" s="59"/>
    </row>
    <row r="660" spans="3:18" ht="12.5">
      <c r="C660" s="92"/>
      <c r="E660" s="92"/>
      <c r="G660" s="92"/>
      <c r="H660" s="92"/>
      <c r="I660" s="99"/>
      <c r="K660" s="59"/>
      <c r="L660" s="99"/>
      <c r="P660" s="92"/>
      <c r="R660" s="59"/>
    </row>
    <row r="661" spans="3:18" ht="12.5">
      <c r="C661" s="92"/>
      <c r="E661" s="92"/>
      <c r="G661" s="92"/>
      <c r="H661" s="92"/>
      <c r="I661" s="99"/>
      <c r="K661" s="59"/>
      <c r="L661" s="99"/>
      <c r="P661" s="92"/>
      <c r="R661" s="59"/>
    </row>
    <row r="662" spans="3:18" ht="12.5">
      <c r="C662" s="92"/>
      <c r="E662" s="92"/>
      <c r="G662" s="92"/>
      <c r="H662" s="92"/>
      <c r="I662" s="99"/>
      <c r="K662" s="59"/>
      <c r="L662" s="99"/>
      <c r="P662" s="92"/>
      <c r="R662" s="59"/>
    </row>
    <row r="663" spans="3:18" ht="12.5">
      <c r="C663" s="92"/>
      <c r="E663" s="92"/>
      <c r="G663" s="92"/>
      <c r="H663" s="92"/>
      <c r="I663" s="99"/>
      <c r="K663" s="59"/>
      <c r="L663" s="99"/>
      <c r="P663" s="92"/>
      <c r="R663" s="59"/>
    </row>
    <row r="664" spans="3:18" ht="12.5">
      <c r="C664" s="92"/>
      <c r="E664" s="92"/>
      <c r="G664" s="92"/>
      <c r="H664" s="92"/>
      <c r="I664" s="99"/>
      <c r="K664" s="59"/>
      <c r="L664" s="99"/>
      <c r="P664" s="92"/>
      <c r="R664" s="59"/>
    </row>
    <row r="665" spans="3:18" ht="12.5">
      <c r="C665" s="92"/>
      <c r="E665" s="92"/>
      <c r="G665" s="92"/>
      <c r="H665" s="92"/>
      <c r="I665" s="99"/>
      <c r="K665" s="59"/>
      <c r="L665" s="99"/>
      <c r="P665" s="92"/>
      <c r="R665" s="59"/>
    </row>
    <row r="666" spans="3:18" ht="12.5">
      <c r="C666" s="92"/>
      <c r="E666" s="92"/>
      <c r="G666" s="92"/>
      <c r="H666" s="92"/>
      <c r="I666" s="99"/>
      <c r="K666" s="59"/>
      <c r="L666" s="99"/>
      <c r="P666" s="92"/>
      <c r="R666" s="59"/>
    </row>
    <row r="667" spans="3:18" ht="12.5">
      <c r="C667" s="92"/>
      <c r="E667" s="92"/>
      <c r="G667" s="92"/>
      <c r="H667" s="92"/>
      <c r="I667" s="99"/>
      <c r="K667" s="59"/>
      <c r="L667" s="99"/>
      <c r="P667" s="92"/>
      <c r="R667" s="59"/>
    </row>
    <row r="668" spans="3:18" ht="12.5">
      <c r="C668" s="92"/>
      <c r="E668" s="92"/>
      <c r="G668" s="92"/>
      <c r="H668" s="92"/>
      <c r="I668" s="99"/>
      <c r="K668" s="59"/>
      <c r="L668" s="99"/>
      <c r="P668" s="92"/>
      <c r="R668" s="59"/>
    </row>
    <row r="669" spans="3:18" ht="12.5">
      <c r="C669" s="92"/>
      <c r="E669" s="92"/>
      <c r="G669" s="92"/>
      <c r="H669" s="92"/>
      <c r="I669" s="99"/>
      <c r="K669" s="59"/>
      <c r="L669" s="99"/>
      <c r="P669" s="92"/>
      <c r="R669" s="59"/>
    </row>
    <row r="670" spans="3:18" ht="12.5">
      <c r="C670" s="92"/>
      <c r="E670" s="92"/>
      <c r="G670" s="92"/>
      <c r="H670" s="92"/>
      <c r="I670" s="99"/>
      <c r="K670" s="59"/>
      <c r="L670" s="99"/>
      <c r="P670" s="92"/>
      <c r="R670" s="59"/>
    </row>
    <row r="671" spans="3:18" ht="12.5">
      <c r="C671" s="92"/>
      <c r="E671" s="92"/>
      <c r="G671" s="92"/>
      <c r="H671" s="92"/>
      <c r="I671" s="99"/>
      <c r="K671" s="59"/>
      <c r="L671" s="99"/>
      <c r="P671" s="92"/>
      <c r="R671" s="59"/>
    </row>
    <row r="672" spans="3:18" ht="12.5">
      <c r="C672" s="92"/>
      <c r="E672" s="92"/>
      <c r="G672" s="92"/>
      <c r="H672" s="92"/>
      <c r="I672" s="99"/>
      <c r="K672" s="59"/>
      <c r="L672" s="99"/>
      <c r="P672" s="92"/>
      <c r="R672" s="59"/>
    </row>
    <row r="673" spans="3:18" ht="12.5">
      <c r="C673" s="92"/>
      <c r="E673" s="92"/>
      <c r="G673" s="92"/>
      <c r="H673" s="92"/>
      <c r="I673" s="99"/>
      <c r="K673" s="59"/>
      <c r="L673" s="99"/>
      <c r="P673" s="92"/>
      <c r="R673" s="59"/>
    </row>
    <row r="674" spans="3:18" ht="12.5">
      <c r="C674" s="92"/>
      <c r="E674" s="92"/>
      <c r="G674" s="92"/>
      <c r="H674" s="92"/>
      <c r="I674" s="99"/>
      <c r="K674" s="59"/>
      <c r="L674" s="99"/>
      <c r="P674" s="92"/>
      <c r="R674" s="59"/>
    </row>
    <row r="675" spans="3:18" ht="12.5">
      <c r="C675" s="92"/>
      <c r="E675" s="92"/>
      <c r="G675" s="92"/>
      <c r="H675" s="92"/>
      <c r="I675" s="99"/>
      <c r="K675" s="59"/>
      <c r="L675" s="99"/>
      <c r="P675" s="92"/>
      <c r="R675" s="59"/>
    </row>
    <row r="676" spans="3:18" ht="12.5">
      <c r="C676" s="92"/>
      <c r="E676" s="92"/>
      <c r="G676" s="92"/>
      <c r="H676" s="92"/>
      <c r="I676" s="99"/>
      <c r="K676" s="59"/>
      <c r="L676" s="99"/>
      <c r="P676" s="92"/>
      <c r="R676" s="59"/>
    </row>
    <row r="677" spans="3:18" ht="12.5">
      <c r="C677" s="92"/>
      <c r="E677" s="92"/>
      <c r="G677" s="92"/>
      <c r="H677" s="92"/>
      <c r="I677" s="99"/>
      <c r="K677" s="59"/>
      <c r="L677" s="99"/>
      <c r="P677" s="92"/>
      <c r="R677" s="59"/>
    </row>
    <row r="678" spans="3:18" ht="12.5">
      <c r="C678" s="92"/>
      <c r="E678" s="92"/>
      <c r="G678" s="92"/>
      <c r="H678" s="92"/>
      <c r="I678" s="99"/>
      <c r="K678" s="59"/>
      <c r="L678" s="99"/>
      <c r="P678" s="92"/>
      <c r="R678" s="59"/>
    </row>
    <row r="679" spans="3:18" ht="12.5">
      <c r="C679" s="92"/>
      <c r="E679" s="92"/>
      <c r="G679" s="92"/>
      <c r="H679" s="92"/>
      <c r="I679" s="99"/>
      <c r="K679" s="59"/>
      <c r="L679" s="99"/>
      <c r="P679" s="92"/>
      <c r="R679" s="59"/>
    </row>
    <row r="680" spans="3:18" ht="12.5">
      <c r="C680" s="92"/>
      <c r="E680" s="92"/>
      <c r="G680" s="92"/>
      <c r="H680" s="92"/>
      <c r="I680" s="99"/>
      <c r="K680" s="59"/>
      <c r="L680" s="99"/>
      <c r="P680" s="92"/>
      <c r="R680" s="59"/>
    </row>
    <row r="681" spans="3:18" ht="12.5">
      <c r="C681" s="92"/>
      <c r="E681" s="92"/>
      <c r="G681" s="92"/>
      <c r="H681" s="92"/>
      <c r="I681" s="99"/>
      <c r="K681" s="59"/>
      <c r="L681" s="99"/>
      <c r="P681" s="92"/>
      <c r="R681" s="59"/>
    </row>
    <row r="682" spans="3:18" ht="12.5">
      <c r="C682" s="92"/>
      <c r="E682" s="92"/>
      <c r="G682" s="92"/>
      <c r="H682" s="92"/>
      <c r="I682" s="99"/>
      <c r="K682" s="59"/>
      <c r="L682" s="99"/>
      <c r="P682" s="92"/>
      <c r="R682" s="59"/>
    </row>
    <row r="683" spans="3:18" ht="12.5">
      <c r="C683" s="92"/>
      <c r="E683" s="92"/>
      <c r="G683" s="92"/>
      <c r="H683" s="92"/>
      <c r="I683" s="99"/>
      <c r="K683" s="59"/>
      <c r="L683" s="99"/>
      <c r="P683" s="92"/>
      <c r="R683" s="59"/>
    </row>
    <row r="684" spans="3:18" ht="12.5">
      <c r="C684" s="92"/>
      <c r="E684" s="92"/>
      <c r="G684" s="92"/>
      <c r="H684" s="92"/>
      <c r="I684" s="99"/>
      <c r="K684" s="59"/>
      <c r="L684" s="99"/>
      <c r="P684" s="92"/>
      <c r="R684" s="59"/>
    </row>
    <row r="685" spans="3:18" ht="12.5">
      <c r="C685" s="92"/>
      <c r="E685" s="92"/>
      <c r="G685" s="92"/>
      <c r="H685" s="92"/>
      <c r="I685" s="99"/>
      <c r="K685" s="59"/>
      <c r="L685" s="99"/>
      <c r="P685" s="92"/>
      <c r="R685" s="59"/>
    </row>
    <row r="686" spans="3:18" ht="12.5">
      <c r="C686" s="92"/>
      <c r="E686" s="92"/>
      <c r="G686" s="92"/>
      <c r="H686" s="92"/>
      <c r="I686" s="99"/>
      <c r="K686" s="59"/>
      <c r="L686" s="99"/>
      <c r="P686" s="92"/>
      <c r="R686" s="59"/>
    </row>
    <row r="687" spans="3:18" ht="12.5">
      <c r="C687" s="92"/>
      <c r="E687" s="92"/>
      <c r="G687" s="92"/>
      <c r="H687" s="92"/>
      <c r="I687" s="99"/>
      <c r="K687" s="59"/>
      <c r="L687" s="99"/>
      <c r="P687" s="92"/>
      <c r="R687" s="59"/>
    </row>
    <row r="688" spans="3:18" ht="12.5">
      <c r="C688" s="92"/>
      <c r="E688" s="92"/>
      <c r="G688" s="92"/>
      <c r="H688" s="92"/>
      <c r="I688" s="99"/>
      <c r="K688" s="59"/>
      <c r="L688" s="99"/>
      <c r="P688" s="92"/>
      <c r="R688" s="59"/>
    </row>
    <row r="689" spans="3:18" ht="12.5">
      <c r="C689" s="92"/>
      <c r="E689" s="92"/>
      <c r="G689" s="92"/>
      <c r="H689" s="92"/>
      <c r="I689" s="99"/>
      <c r="K689" s="59"/>
      <c r="L689" s="99"/>
      <c r="P689" s="92"/>
      <c r="R689" s="59"/>
    </row>
    <row r="690" spans="3:18" ht="12.5">
      <c r="C690" s="92"/>
      <c r="E690" s="92"/>
      <c r="G690" s="92"/>
      <c r="H690" s="92"/>
      <c r="I690" s="99"/>
      <c r="K690" s="59"/>
      <c r="L690" s="99"/>
      <c r="P690" s="92"/>
      <c r="R690" s="59"/>
    </row>
    <row r="691" spans="3:18" ht="12.5">
      <c r="C691" s="92"/>
      <c r="E691" s="92"/>
      <c r="G691" s="92"/>
      <c r="H691" s="92"/>
      <c r="I691" s="99"/>
      <c r="K691" s="59"/>
      <c r="L691" s="99"/>
      <c r="P691" s="92"/>
      <c r="R691" s="59"/>
    </row>
    <row r="692" spans="3:18" ht="12.5">
      <c r="C692" s="92"/>
      <c r="E692" s="92"/>
      <c r="G692" s="92"/>
      <c r="H692" s="92"/>
      <c r="I692" s="99"/>
      <c r="K692" s="59"/>
      <c r="L692" s="99"/>
      <c r="P692" s="92"/>
      <c r="R692" s="59"/>
    </row>
    <row r="693" spans="3:18" ht="12.5">
      <c r="C693" s="92"/>
      <c r="E693" s="92"/>
      <c r="G693" s="92"/>
      <c r="H693" s="92"/>
      <c r="I693" s="99"/>
      <c r="K693" s="59"/>
      <c r="L693" s="99"/>
      <c r="P693" s="92"/>
      <c r="R693" s="59"/>
    </row>
    <row r="694" spans="3:18" ht="12.5">
      <c r="C694" s="92"/>
      <c r="E694" s="92"/>
      <c r="G694" s="92"/>
      <c r="H694" s="92"/>
      <c r="I694" s="99"/>
      <c r="K694" s="59"/>
      <c r="L694" s="99"/>
      <c r="P694" s="92"/>
      <c r="R694" s="59"/>
    </row>
    <row r="695" spans="3:18" ht="12.5">
      <c r="C695" s="92"/>
      <c r="E695" s="92"/>
      <c r="G695" s="92"/>
      <c r="H695" s="92"/>
      <c r="I695" s="99"/>
      <c r="K695" s="59"/>
      <c r="L695" s="99"/>
      <c r="P695" s="92"/>
      <c r="R695" s="59"/>
    </row>
    <row r="696" spans="3:18" ht="12.5">
      <c r="C696" s="92"/>
      <c r="E696" s="92"/>
      <c r="G696" s="92"/>
      <c r="H696" s="92"/>
      <c r="I696" s="99"/>
      <c r="K696" s="59"/>
      <c r="L696" s="99"/>
      <c r="P696" s="92"/>
      <c r="R696" s="59"/>
    </row>
    <row r="697" spans="3:18" ht="12.5">
      <c r="C697" s="92"/>
      <c r="E697" s="92"/>
      <c r="G697" s="92"/>
      <c r="H697" s="92"/>
      <c r="I697" s="99"/>
      <c r="K697" s="59"/>
      <c r="L697" s="99"/>
      <c r="P697" s="92"/>
      <c r="R697" s="59"/>
    </row>
    <row r="698" spans="3:18" ht="12.5">
      <c r="C698" s="92"/>
      <c r="E698" s="92"/>
      <c r="G698" s="92"/>
      <c r="H698" s="92"/>
      <c r="I698" s="99"/>
      <c r="K698" s="59"/>
      <c r="L698" s="99"/>
      <c r="P698" s="92"/>
      <c r="R698" s="59"/>
    </row>
    <row r="699" spans="3:18" ht="12.5">
      <c r="C699" s="92"/>
      <c r="E699" s="92"/>
      <c r="G699" s="92"/>
      <c r="H699" s="92"/>
      <c r="I699" s="99"/>
      <c r="K699" s="59"/>
      <c r="L699" s="99"/>
      <c r="P699" s="92"/>
      <c r="R699" s="59"/>
    </row>
    <row r="700" spans="3:18" ht="12.5">
      <c r="C700" s="92"/>
      <c r="E700" s="92"/>
      <c r="G700" s="92"/>
      <c r="H700" s="92"/>
      <c r="I700" s="99"/>
      <c r="K700" s="59"/>
      <c r="L700" s="99"/>
      <c r="P700" s="92"/>
      <c r="R700" s="59"/>
    </row>
    <row r="701" spans="3:18" ht="12.5">
      <c r="C701" s="92"/>
      <c r="E701" s="92"/>
      <c r="G701" s="92"/>
      <c r="H701" s="92"/>
      <c r="I701" s="99"/>
      <c r="K701" s="59"/>
      <c r="L701" s="99"/>
      <c r="P701" s="92"/>
      <c r="R701" s="59"/>
    </row>
    <row r="702" spans="3:18" ht="12.5">
      <c r="C702" s="92"/>
      <c r="E702" s="92"/>
      <c r="G702" s="92"/>
      <c r="H702" s="92"/>
      <c r="I702" s="99"/>
      <c r="K702" s="59"/>
      <c r="L702" s="99"/>
      <c r="P702" s="92"/>
      <c r="R702" s="59"/>
    </row>
    <row r="703" spans="3:18" ht="12.5">
      <c r="C703" s="92"/>
      <c r="E703" s="92"/>
      <c r="G703" s="92"/>
      <c r="H703" s="92"/>
      <c r="I703" s="99"/>
      <c r="K703" s="59"/>
      <c r="L703" s="99"/>
      <c r="P703" s="92"/>
      <c r="R703" s="59"/>
    </row>
    <row r="704" spans="3:18" ht="12.5">
      <c r="C704" s="92"/>
      <c r="E704" s="92"/>
      <c r="G704" s="92"/>
      <c r="H704" s="92"/>
      <c r="I704" s="99"/>
      <c r="K704" s="59"/>
      <c r="L704" s="99"/>
      <c r="P704" s="92"/>
      <c r="R704" s="59"/>
    </row>
    <row r="705" spans="3:18" ht="12.5">
      <c r="C705" s="92"/>
      <c r="E705" s="92"/>
      <c r="G705" s="92"/>
      <c r="H705" s="92"/>
      <c r="I705" s="99"/>
      <c r="K705" s="59"/>
      <c r="L705" s="99"/>
      <c r="P705" s="92"/>
      <c r="R705" s="59"/>
    </row>
    <row r="706" spans="3:18" ht="12.5">
      <c r="C706" s="92"/>
      <c r="E706" s="92"/>
      <c r="G706" s="92"/>
      <c r="H706" s="92"/>
      <c r="I706" s="99"/>
      <c r="K706" s="59"/>
      <c r="L706" s="99"/>
      <c r="P706" s="92"/>
      <c r="R706" s="59"/>
    </row>
    <row r="707" spans="3:18" ht="12.5">
      <c r="C707" s="92"/>
      <c r="E707" s="92"/>
      <c r="G707" s="92"/>
      <c r="H707" s="92"/>
      <c r="I707" s="99"/>
      <c r="K707" s="59"/>
      <c r="L707" s="99"/>
      <c r="P707" s="92"/>
      <c r="R707" s="59"/>
    </row>
    <row r="708" spans="3:18" ht="12.5">
      <c r="C708" s="92"/>
      <c r="E708" s="92"/>
      <c r="G708" s="92"/>
      <c r="H708" s="92"/>
      <c r="I708" s="99"/>
      <c r="K708" s="59"/>
      <c r="L708" s="99"/>
      <c r="P708" s="92"/>
      <c r="R708" s="59"/>
    </row>
    <row r="709" spans="3:18" ht="12.5">
      <c r="C709" s="92"/>
      <c r="E709" s="92"/>
      <c r="G709" s="92"/>
      <c r="H709" s="92"/>
      <c r="I709" s="99"/>
      <c r="K709" s="59"/>
      <c r="L709" s="99"/>
      <c r="P709" s="92"/>
      <c r="R709" s="59"/>
    </row>
    <row r="710" spans="3:18" ht="12.5">
      <c r="C710" s="92"/>
      <c r="E710" s="92"/>
      <c r="G710" s="92"/>
      <c r="H710" s="92"/>
      <c r="I710" s="99"/>
      <c r="K710" s="59"/>
      <c r="L710" s="99"/>
      <c r="P710" s="92"/>
      <c r="R710" s="59"/>
    </row>
    <row r="711" spans="3:18" ht="12.5">
      <c r="C711" s="92"/>
      <c r="E711" s="92"/>
      <c r="G711" s="92"/>
      <c r="H711" s="92"/>
      <c r="I711" s="99"/>
      <c r="K711" s="59"/>
      <c r="L711" s="99"/>
      <c r="P711" s="92"/>
      <c r="R711" s="59"/>
    </row>
    <row r="712" spans="3:18" ht="12.5">
      <c r="C712" s="92"/>
      <c r="E712" s="92"/>
      <c r="G712" s="92"/>
      <c r="H712" s="92"/>
      <c r="I712" s="99"/>
      <c r="K712" s="59"/>
      <c r="L712" s="99"/>
      <c r="P712" s="92"/>
      <c r="R712" s="59"/>
    </row>
    <row r="713" spans="3:18" ht="12.5">
      <c r="C713" s="92"/>
      <c r="E713" s="92"/>
      <c r="G713" s="92"/>
      <c r="H713" s="92"/>
      <c r="I713" s="99"/>
      <c r="K713" s="59"/>
      <c r="L713" s="99"/>
      <c r="P713" s="92"/>
      <c r="R713" s="59"/>
    </row>
    <row r="714" spans="3:18" ht="12.5">
      <c r="C714" s="92"/>
      <c r="E714" s="92"/>
      <c r="G714" s="92"/>
      <c r="H714" s="92"/>
      <c r="I714" s="99"/>
      <c r="K714" s="59"/>
      <c r="L714" s="99"/>
      <c r="P714" s="92"/>
      <c r="R714" s="59"/>
    </row>
    <row r="715" spans="3:18" ht="12.5">
      <c r="C715" s="92"/>
      <c r="E715" s="92"/>
      <c r="G715" s="92"/>
      <c r="H715" s="92"/>
      <c r="I715" s="99"/>
      <c r="K715" s="59"/>
      <c r="L715" s="99"/>
      <c r="P715" s="92"/>
      <c r="R715" s="59"/>
    </row>
    <row r="716" spans="3:18" ht="12.5">
      <c r="C716" s="92"/>
      <c r="E716" s="92"/>
      <c r="G716" s="92"/>
      <c r="H716" s="92"/>
      <c r="I716" s="99"/>
      <c r="K716" s="59"/>
      <c r="L716" s="99"/>
      <c r="P716" s="92"/>
      <c r="R716" s="59"/>
    </row>
    <row r="717" spans="3:18" ht="12.5">
      <c r="C717" s="92"/>
      <c r="E717" s="92"/>
      <c r="G717" s="92"/>
      <c r="H717" s="92"/>
      <c r="I717" s="99"/>
      <c r="K717" s="59"/>
      <c r="L717" s="99"/>
      <c r="P717" s="92"/>
      <c r="R717" s="59"/>
    </row>
    <row r="718" spans="3:18" ht="12.5">
      <c r="C718" s="92"/>
      <c r="E718" s="92"/>
      <c r="G718" s="92"/>
      <c r="H718" s="92"/>
      <c r="I718" s="99"/>
      <c r="K718" s="59"/>
      <c r="L718" s="99"/>
      <c r="P718" s="92"/>
      <c r="R718" s="59"/>
    </row>
    <row r="719" spans="3:18" ht="12.5">
      <c r="C719" s="92"/>
      <c r="E719" s="92"/>
      <c r="G719" s="92"/>
      <c r="H719" s="92"/>
      <c r="I719" s="99"/>
      <c r="K719" s="59"/>
      <c r="L719" s="99"/>
      <c r="P719" s="92"/>
      <c r="R719" s="59"/>
    </row>
    <row r="720" spans="3:18" ht="12.5">
      <c r="C720" s="92"/>
      <c r="E720" s="92"/>
      <c r="G720" s="92"/>
      <c r="H720" s="92"/>
      <c r="I720" s="99"/>
      <c r="K720" s="59"/>
      <c r="L720" s="99"/>
      <c r="P720" s="92"/>
      <c r="R720" s="59"/>
    </row>
    <row r="721" spans="3:18" ht="12.5">
      <c r="C721" s="92"/>
      <c r="E721" s="92"/>
      <c r="G721" s="92"/>
      <c r="H721" s="92"/>
      <c r="I721" s="99"/>
      <c r="K721" s="59"/>
      <c r="L721" s="99"/>
      <c r="P721" s="92"/>
      <c r="R721" s="59"/>
    </row>
    <row r="722" spans="3:18" ht="12.5">
      <c r="C722" s="92"/>
      <c r="E722" s="92"/>
      <c r="G722" s="92"/>
      <c r="H722" s="92"/>
      <c r="I722" s="99"/>
      <c r="K722" s="59"/>
      <c r="L722" s="99"/>
      <c r="P722" s="92"/>
      <c r="R722" s="59"/>
    </row>
    <row r="723" spans="3:18" ht="12.5">
      <c r="C723" s="92"/>
      <c r="E723" s="92"/>
      <c r="G723" s="92"/>
      <c r="H723" s="92"/>
      <c r="I723" s="99"/>
      <c r="K723" s="59"/>
      <c r="L723" s="99"/>
      <c r="P723" s="92"/>
      <c r="R723" s="59"/>
    </row>
    <row r="724" spans="3:18" ht="12.5">
      <c r="C724" s="92"/>
      <c r="E724" s="92"/>
      <c r="G724" s="92"/>
      <c r="H724" s="92"/>
      <c r="I724" s="99"/>
      <c r="K724" s="59"/>
      <c r="L724" s="99"/>
      <c r="P724" s="92"/>
      <c r="R724" s="59"/>
    </row>
    <row r="725" spans="3:18" ht="12.5">
      <c r="C725" s="92"/>
      <c r="E725" s="92"/>
      <c r="G725" s="92"/>
      <c r="H725" s="92"/>
      <c r="I725" s="99"/>
      <c r="K725" s="59"/>
      <c r="L725" s="99"/>
      <c r="P725" s="92"/>
      <c r="R725" s="59"/>
    </row>
    <row r="726" spans="3:18" ht="12.5">
      <c r="C726" s="92"/>
      <c r="E726" s="92"/>
      <c r="G726" s="92"/>
      <c r="H726" s="92"/>
      <c r="I726" s="99"/>
      <c r="K726" s="59"/>
      <c r="L726" s="99"/>
      <c r="P726" s="92"/>
      <c r="R726" s="59"/>
    </row>
    <row r="727" spans="3:18" ht="12.5">
      <c r="C727" s="92"/>
      <c r="E727" s="92"/>
      <c r="G727" s="92"/>
      <c r="H727" s="92"/>
      <c r="I727" s="99"/>
      <c r="K727" s="59"/>
      <c r="L727" s="99"/>
      <c r="P727" s="92"/>
      <c r="R727" s="59"/>
    </row>
    <row r="728" spans="3:18" ht="12.5">
      <c r="C728" s="92"/>
      <c r="E728" s="92"/>
      <c r="G728" s="92"/>
      <c r="H728" s="92"/>
      <c r="I728" s="99"/>
      <c r="K728" s="59"/>
      <c r="L728" s="99"/>
      <c r="P728" s="92"/>
      <c r="R728" s="59"/>
    </row>
    <row r="729" spans="3:18" ht="12.5">
      <c r="C729" s="92"/>
      <c r="E729" s="92"/>
      <c r="G729" s="92"/>
      <c r="H729" s="92"/>
      <c r="I729" s="99"/>
      <c r="K729" s="59"/>
      <c r="L729" s="99"/>
      <c r="P729" s="92"/>
      <c r="R729" s="59"/>
    </row>
    <row r="730" spans="3:18" ht="12.5">
      <c r="C730" s="92"/>
      <c r="E730" s="92"/>
      <c r="G730" s="92"/>
      <c r="H730" s="92"/>
      <c r="I730" s="99"/>
      <c r="K730" s="59"/>
      <c r="L730" s="99"/>
      <c r="P730" s="92"/>
      <c r="R730" s="59"/>
    </row>
    <row r="731" spans="3:18" ht="12.5">
      <c r="C731" s="92"/>
      <c r="E731" s="92"/>
      <c r="G731" s="92"/>
      <c r="H731" s="92"/>
      <c r="I731" s="99"/>
      <c r="K731" s="59"/>
      <c r="L731" s="99"/>
      <c r="P731" s="92"/>
      <c r="R731" s="59"/>
    </row>
    <row r="732" spans="3:18" ht="12.5">
      <c r="C732" s="92"/>
      <c r="E732" s="92"/>
      <c r="G732" s="92"/>
      <c r="H732" s="92"/>
      <c r="I732" s="99"/>
      <c r="K732" s="59"/>
      <c r="L732" s="99"/>
      <c r="P732" s="92"/>
      <c r="R732" s="59"/>
    </row>
    <row r="733" spans="3:18" ht="12.5">
      <c r="C733" s="92"/>
      <c r="E733" s="92"/>
      <c r="G733" s="92"/>
      <c r="H733" s="92"/>
      <c r="I733" s="99"/>
      <c r="K733" s="59"/>
      <c r="L733" s="99"/>
      <c r="P733" s="92"/>
      <c r="R733" s="59"/>
    </row>
    <row r="734" spans="3:18" ht="12.5">
      <c r="C734" s="92"/>
      <c r="E734" s="92"/>
      <c r="G734" s="92"/>
      <c r="H734" s="92"/>
      <c r="I734" s="99"/>
      <c r="K734" s="59"/>
      <c r="L734" s="99"/>
      <c r="P734" s="92"/>
      <c r="R734" s="59"/>
    </row>
    <row r="735" spans="3:18" ht="12.5">
      <c r="C735" s="92"/>
      <c r="E735" s="92"/>
      <c r="G735" s="92"/>
      <c r="H735" s="92"/>
      <c r="I735" s="99"/>
      <c r="K735" s="59"/>
      <c r="L735" s="99"/>
      <c r="P735" s="92"/>
      <c r="R735" s="59"/>
    </row>
    <row r="736" spans="3:18" ht="12.5">
      <c r="C736" s="92"/>
      <c r="E736" s="92"/>
      <c r="G736" s="92"/>
      <c r="H736" s="92"/>
      <c r="I736" s="99"/>
      <c r="K736" s="59"/>
      <c r="L736" s="99"/>
      <c r="P736" s="92"/>
      <c r="R736" s="59"/>
    </row>
    <row r="737" spans="3:18" ht="12.5">
      <c r="C737" s="92"/>
      <c r="E737" s="92"/>
      <c r="G737" s="92"/>
      <c r="H737" s="92"/>
      <c r="I737" s="99"/>
      <c r="K737" s="59"/>
      <c r="L737" s="99"/>
      <c r="P737" s="92"/>
      <c r="R737" s="59"/>
    </row>
    <row r="738" spans="3:18" ht="12.5">
      <c r="C738" s="92"/>
      <c r="E738" s="92"/>
      <c r="G738" s="92"/>
      <c r="H738" s="92"/>
      <c r="I738" s="99"/>
      <c r="K738" s="59"/>
      <c r="L738" s="99"/>
      <c r="P738" s="92"/>
      <c r="R738" s="59"/>
    </row>
    <row r="739" spans="3:18" ht="12.5">
      <c r="C739" s="92"/>
      <c r="E739" s="92"/>
      <c r="G739" s="92"/>
      <c r="H739" s="92"/>
      <c r="I739" s="99"/>
      <c r="K739" s="59"/>
      <c r="L739" s="99"/>
      <c r="P739" s="92"/>
      <c r="R739" s="59"/>
    </row>
    <row r="740" spans="3:18" ht="12.5">
      <c r="C740" s="92"/>
      <c r="E740" s="92"/>
      <c r="G740" s="92"/>
      <c r="H740" s="92"/>
      <c r="I740" s="99"/>
      <c r="K740" s="59"/>
      <c r="L740" s="99"/>
      <c r="P740" s="92"/>
      <c r="R740" s="59"/>
    </row>
    <row r="741" spans="3:18" ht="12.5">
      <c r="C741" s="92"/>
      <c r="E741" s="92"/>
      <c r="G741" s="92"/>
      <c r="H741" s="92"/>
      <c r="I741" s="99"/>
      <c r="K741" s="59"/>
      <c r="L741" s="99"/>
      <c r="P741" s="92"/>
      <c r="R741" s="59"/>
    </row>
    <row r="742" spans="3:18" ht="12.5">
      <c r="C742" s="92"/>
      <c r="E742" s="92"/>
      <c r="G742" s="92"/>
      <c r="H742" s="92"/>
      <c r="I742" s="99"/>
      <c r="K742" s="59"/>
      <c r="L742" s="99"/>
      <c r="P742" s="92"/>
      <c r="R742" s="59"/>
    </row>
    <row r="743" spans="3:18" ht="12.5">
      <c r="C743" s="92"/>
      <c r="E743" s="92"/>
      <c r="G743" s="92"/>
      <c r="H743" s="92"/>
      <c r="I743" s="99"/>
      <c r="K743" s="59"/>
      <c r="L743" s="99"/>
      <c r="P743" s="92"/>
      <c r="R743" s="59"/>
    </row>
    <row r="744" spans="3:18" ht="12.5">
      <c r="C744" s="92"/>
      <c r="E744" s="92"/>
      <c r="G744" s="92"/>
      <c r="H744" s="92"/>
      <c r="I744" s="99"/>
      <c r="K744" s="59"/>
      <c r="L744" s="99"/>
      <c r="P744" s="92"/>
      <c r="R744" s="59"/>
    </row>
    <row r="745" spans="3:18" ht="12.5">
      <c r="C745" s="92"/>
      <c r="E745" s="92"/>
      <c r="G745" s="92"/>
      <c r="H745" s="92"/>
      <c r="I745" s="99"/>
      <c r="K745" s="59"/>
      <c r="L745" s="99"/>
      <c r="P745" s="92"/>
      <c r="R745" s="59"/>
    </row>
    <row r="746" spans="3:18" ht="12.5">
      <c r="C746" s="92"/>
      <c r="E746" s="92"/>
      <c r="G746" s="92"/>
      <c r="H746" s="92"/>
      <c r="I746" s="99"/>
      <c r="K746" s="59"/>
      <c r="L746" s="99"/>
      <c r="P746" s="92"/>
      <c r="R746" s="59"/>
    </row>
    <row r="747" spans="3:18" ht="12.5">
      <c r="C747" s="92"/>
      <c r="E747" s="92"/>
      <c r="G747" s="92"/>
      <c r="H747" s="92"/>
      <c r="I747" s="99"/>
      <c r="K747" s="59"/>
      <c r="L747" s="99"/>
      <c r="P747" s="92"/>
      <c r="R747" s="59"/>
    </row>
    <row r="748" spans="3:18" ht="12.5">
      <c r="C748" s="92"/>
      <c r="E748" s="92"/>
      <c r="G748" s="92"/>
      <c r="H748" s="92"/>
      <c r="I748" s="99"/>
      <c r="K748" s="59"/>
      <c r="L748" s="99"/>
      <c r="P748" s="92"/>
      <c r="R748" s="59"/>
    </row>
    <row r="749" spans="3:18" ht="12.5">
      <c r="C749" s="92"/>
      <c r="E749" s="92"/>
      <c r="G749" s="92"/>
      <c r="H749" s="92"/>
      <c r="I749" s="99"/>
      <c r="K749" s="59"/>
      <c r="L749" s="99"/>
      <c r="P749" s="92"/>
      <c r="R749" s="59"/>
    </row>
    <row r="750" spans="3:18" ht="12.5">
      <c r="C750" s="92"/>
      <c r="E750" s="92"/>
      <c r="G750" s="92"/>
      <c r="H750" s="92"/>
      <c r="I750" s="99"/>
      <c r="K750" s="59"/>
      <c r="L750" s="99"/>
      <c r="P750" s="92"/>
      <c r="R750" s="59"/>
    </row>
    <row r="751" spans="3:18" ht="12.5">
      <c r="C751" s="92"/>
      <c r="E751" s="92"/>
      <c r="G751" s="92"/>
      <c r="H751" s="92"/>
      <c r="I751" s="99"/>
      <c r="K751" s="59"/>
      <c r="L751" s="99"/>
      <c r="P751" s="92"/>
      <c r="R751" s="59"/>
    </row>
    <row r="752" spans="3:18" ht="12.5">
      <c r="C752" s="92"/>
      <c r="E752" s="92"/>
      <c r="G752" s="92"/>
      <c r="H752" s="92"/>
      <c r="I752" s="99"/>
      <c r="K752" s="59"/>
      <c r="L752" s="99"/>
      <c r="P752" s="92"/>
      <c r="R752" s="59"/>
    </row>
    <row r="753" spans="3:18" ht="12.5">
      <c r="C753" s="92"/>
      <c r="E753" s="92"/>
      <c r="G753" s="92"/>
      <c r="H753" s="92"/>
      <c r="I753" s="99"/>
      <c r="K753" s="59"/>
      <c r="L753" s="99"/>
      <c r="P753" s="92"/>
      <c r="R753" s="59"/>
    </row>
    <row r="754" spans="3:18" ht="12.5">
      <c r="C754" s="92"/>
      <c r="E754" s="92"/>
      <c r="G754" s="92"/>
      <c r="H754" s="92"/>
      <c r="I754" s="99"/>
      <c r="K754" s="59"/>
      <c r="L754" s="99"/>
      <c r="P754" s="92"/>
      <c r="R754" s="59"/>
    </row>
    <row r="755" spans="3:18" ht="12.5">
      <c r="C755" s="92"/>
      <c r="E755" s="92"/>
      <c r="G755" s="92"/>
      <c r="H755" s="92"/>
      <c r="I755" s="99"/>
      <c r="K755" s="59"/>
      <c r="L755" s="99"/>
      <c r="P755" s="92"/>
      <c r="R755" s="59"/>
    </row>
    <row r="756" spans="3:18" ht="12.5">
      <c r="C756" s="92"/>
      <c r="E756" s="92"/>
      <c r="G756" s="92"/>
      <c r="H756" s="92"/>
      <c r="I756" s="99"/>
      <c r="K756" s="59"/>
      <c r="L756" s="99"/>
      <c r="P756" s="92"/>
      <c r="R756" s="59"/>
    </row>
    <row r="757" spans="3:18" ht="12.5">
      <c r="C757" s="92"/>
      <c r="E757" s="92"/>
      <c r="G757" s="92"/>
      <c r="H757" s="92"/>
      <c r="I757" s="99"/>
      <c r="K757" s="59"/>
      <c r="L757" s="99"/>
      <c r="P757" s="92"/>
      <c r="R757" s="59"/>
    </row>
    <row r="758" spans="3:18" ht="12.5">
      <c r="C758" s="92"/>
      <c r="E758" s="92"/>
      <c r="G758" s="92"/>
      <c r="H758" s="92"/>
      <c r="I758" s="99"/>
      <c r="K758" s="59"/>
      <c r="L758" s="99"/>
      <c r="P758" s="92"/>
      <c r="R758" s="59"/>
    </row>
    <row r="759" spans="3:18" ht="12.5">
      <c r="C759" s="92"/>
      <c r="E759" s="92"/>
      <c r="G759" s="92"/>
      <c r="H759" s="92"/>
      <c r="I759" s="99"/>
      <c r="K759" s="59"/>
      <c r="L759" s="99"/>
      <c r="P759" s="92"/>
      <c r="R759" s="59"/>
    </row>
    <row r="760" spans="3:18" ht="12.5">
      <c r="C760" s="92"/>
      <c r="E760" s="92"/>
      <c r="G760" s="92"/>
      <c r="H760" s="92"/>
      <c r="I760" s="99"/>
      <c r="K760" s="59"/>
      <c r="L760" s="99"/>
      <c r="P760" s="92"/>
      <c r="R760" s="59"/>
    </row>
    <row r="761" spans="3:18" ht="12.5">
      <c r="C761" s="92"/>
      <c r="E761" s="92"/>
      <c r="G761" s="92"/>
      <c r="H761" s="92"/>
      <c r="I761" s="99"/>
      <c r="K761" s="59"/>
      <c r="L761" s="99"/>
      <c r="P761" s="92"/>
      <c r="R761" s="59"/>
    </row>
    <row r="762" spans="3:18" ht="12.5">
      <c r="C762" s="92"/>
      <c r="E762" s="92"/>
      <c r="G762" s="92"/>
      <c r="H762" s="92"/>
      <c r="I762" s="99"/>
      <c r="K762" s="59"/>
      <c r="L762" s="99"/>
      <c r="P762" s="92"/>
      <c r="R762" s="59"/>
    </row>
    <row r="763" spans="3:18" ht="12.5">
      <c r="C763" s="92"/>
      <c r="E763" s="92"/>
      <c r="G763" s="92"/>
      <c r="H763" s="92"/>
      <c r="I763" s="99"/>
      <c r="K763" s="59"/>
      <c r="L763" s="99"/>
      <c r="P763" s="92"/>
      <c r="R763" s="59"/>
    </row>
    <row r="764" spans="3:18" ht="12.5">
      <c r="C764" s="92"/>
      <c r="E764" s="92"/>
      <c r="G764" s="92"/>
      <c r="H764" s="92"/>
      <c r="I764" s="99"/>
      <c r="K764" s="59"/>
      <c r="L764" s="99"/>
      <c r="P764" s="92"/>
      <c r="R764" s="59"/>
    </row>
    <row r="765" spans="3:18" ht="12.5">
      <c r="C765" s="92"/>
      <c r="E765" s="92"/>
      <c r="G765" s="92"/>
      <c r="H765" s="92"/>
      <c r="I765" s="99"/>
      <c r="K765" s="59"/>
      <c r="L765" s="99"/>
      <c r="P765" s="92"/>
      <c r="R765" s="59"/>
    </row>
    <row r="766" spans="3:18" ht="12.5">
      <c r="C766" s="92"/>
      <c r="E766" s="92"/>
      <c r="G766" s="92"/>
      <c r="H766" s="92"/>
      <c r="I766" s="99"/>
      <c r="K766" s="59"/>
      <c r="L766" s="99"/>
      <c r="P766" s="92"/>
      <c r="R766" s="59"/>
    </row>
    <row r="767" spans="3:18" ht="12.5">
      <c r="C767" s="92"/>
      <c r="E767" s="92"/>
      <c r="G767" s="92"/>
      <c r="H767" s="92"/>
      <c r="I767" s="99"/>
      <c r="K767" s="59"/>
      <c r="L767" s="99"/>
      <c r="P767" s="92"/>
      <c r="R767" s="59"/>
    </row>
    <row r="768" spans="3:18" ht="12.5">
      <c r="C768" s="92"/>
      <c r="E768" s="92"/>
      <c r="G768" s="92"/>
      <c r="H768" s="92"/>
      <c r="I768" s="99"/>
      <c r="K768" s="59"/>
      <c r="L768" s="99"/>
      <c r="P768" s="92"/>
      <c r="R768" s="59"/>
    </row>
    <row r="769" spans="3:18" ht="12.5">
      <c r="C769" s="92"/>
      <c r="E769" s="92"/>
      <c r="G769" s="92"/>
      <c r="H769" s="92"/>
      <c r="I769" s="99"/>
      <c r="K769" s="59"/>
      <c r="L769" s="99"/>
      <c r="P769" s="92"/>
      <c r="R769" s="59"/>
    </row>
    <row r="770" spans="3:18" ht="12.5">
      <c r="C770" s="92"/>
      <c r="E770" s="92"/>
      <c r="G770" s="92"/>
      <c r="H770" s="92"/>
      <c r="I770" s="99"/>
      <c r="K770" s="59"/>
      <c r="L770" s="99"/>
      <c r="P770" s="92"/>
      <c r="R770" s="59"/>
    </row>
    <row r="771" spans="3:18" ht="12.5">
      <c r="C771" s="92"/>
      <c r="E771" s="92"/>
      <c r="G771" s="92"/>
      <c r="H771" s="92"/>
      <c r="I771" s="99"/>
      <c r="K771" s="59"/>
      <c r="L771" s="99"/>
      <c r="P771" s="92"/>
      <c r="R771" s="59"/>
    </row>
    <row r="772" spans="3:18" ht="12.5">
      <c r="C772" s="92"/>
      <c r="E772" s="92"/>
      <c r="G772" s="92"/>
      <c r="H772" s="92"/>
      <c r="I772" s="99"/>
      <c r="K772" s="59"/>
      <c r="L772" s="99"/>
      <c r="P772" s="92"/>
      <c r="R772" s="59"/>
    </row>
    <row r="773" spans="3:18" ht="12.5">
      <c r="C773" s="92"/>
      <c r="E773" s="92"/>
      <c r="G773" s="92"/>
      <c r="H773" s="92"/>
      <c r="I773" s="99"/>
      <c r="K773" s="59"/>
      <c r="L773" s="99"/>
      <c r="P773" s="92"/>
      <c r="R773" s="59"/>
    </row>
    <row r="774" spans="3:18" ht="12.5">
      <c r="C774" s="92"/>
      <c r="E774" s="92"/>
      <c r="G774" s="92"/>
      <c r="H774" s="92"/>
      <c r="I774" s="99"/>
      <c r="K774" s="59"/>
      <c r="L774" s="99"/>
      <c r="P774" s="92"/>
      <c r="R774" s="59"/>
    </row>
    <row r="775" spans="3:18" ht="12.5">
      <c r="C775" s="92"/>
      <c r="E775" s="92"/>
      <c r="G775" s="92"/>
      <c r="H775" s="92"/>
      <c r="I775" s="99"/>
      <c r="K775" s="59"/>
      <c r="L775" s="99"/>
      <c r="P775" s="92"/>
      <c r="R775" s="59"/>
    </row>
    <row r="776" spans="3:18" ht="12.5">
      <c r="C776" s="92"/>
      <c r="E776" s="92"/>
      <c r="G776" s="92"/>
      <c r="H776" s="92"/>
      <c r="I776" s="99"/>
      <c r="K776" s="59"/>
      <c r="L776" s="99"/>
      <c r="P776" s="92"/>
      <c r="R776" s="59"/>
    </row>
    <row r="777" spans="3:18" ht="12.5">
      <c r="C777" s="92"/>
      <c r="E777" s="92"/>
      <c r="G777" s="92"/>
      <c r="H777" s="92"/>
      <c r="I777" s="99"/>
      <c r="K777" s="59"/>
      <c r="L777" s="99"/>
      <c r="P777" s="92"/>
      <c r="R777" s="59"/>
    </row>
    <row r="778" spans="3:18" ht="12.5">
      <c r="C778" s="92"/>
      <c r="E778" s="92"/>
      <c r="G778" s="92"/>
      <c r="H778" s="92"/>
      <c r="I778" s="99"/>
      <c r="K778" s="59"/>
      <c r="L778" s="99"/>
      <c r="P778" s="92"/>
      <c r="R778" s="59"/>
    </row>
    <row r="779" spans="3:18" ht="12.5">
      <c r="C779" s="92"/>
      <c r="E779" s="92"/>
      <c r="G779" s="92"/>
      <c r="H779" s="92"/>
      <c r="I779" s="99"/>
      <c r="K779" s="59"/>
      <c r="L779" s="99"/>
      <c r="P779" s="92"/>
      <c r="R779" s="59"/>
    </row>
    <row r="780" spans="3:18" ht="12.5">
      <c r="C780" s="92"/>
      <c r="E780" s="92"/>
      <c r="G780" s="92"/>
      <c r="H780" s="92"/>
      <c r="I780" s="99"/>
      <c r="K780" s="59"/>
      <c r="L780" s="99"/>
      <c r="P780" s="92"/>
      <c r="R780" s="59"/>
    </row>
    <row r="781" spans="3:18" ht="12.5">
      <c r="C781" s="92"/>
      <c r="E781" s="92"/>
      <c r="G781" s="92"/>
      <c r="H781" s="92"/>
      <c r="I781" s="99"/>
      <c r="K781" s="59"/>
      <c r="L781" s="99"/>
      <c r="P781" s="92"/>
      <c r="R781" s="59"/>
    </row>
    <row r="782" spans="3:18" ht="12.5">
      <c r="C782" s="92"/>
      <c r="E782" s="92"/>
      <c r="G782" s="92"/>
      <c r="H782" s="92"/>
      <c r="I782" s="99"/>
      <c r="K782" s="59"/>
      <c r="L782" s="99"/>
      <c r="P782" s="92"/>
      <c r="R782" s="59"/>
    </row>
    <row r="783" spans="3:18" ht="12.5">
      <c r="C783" s="92"/>
      <c r="E783" s="92"/>
      <c r="G783" s="92"/>
      <c r="H783" s="92"/>
      <c r="I783" s="99"/>
      <c r="K783" s="59"/>
      <c r="L783" s="99"/>
      <c r="P783" s="92"/>
      <c r="R783" s="59"/>
    </row>
    <row r="784" spans="3:18" ht="12.5">
      <c r="C784" s="92"/>
      <c r="E784" s="92"/>
      <c r="G784" s="92"/>
      <c r="H784" s="92"/>
      <c r="I784" s="99"/>
      <c r="K784" s="59"/>
      <c r="L784" s="99"/>
      <c r="P784" s="92"/>
      <c r="R784" s="59"/>
    </row>
    <row r="785" spans="3:18" ht="12.5">
      <c r="C785" s="92"/>
      <c r="E785" s="92"/>
      <c r="G785" s="92"/>
      <c r="H785" s="92"/>
      <c r="I785" s="99"/>
      <c r="K785" s="59"/>
      <c r="L785" s="99"/>
      <c r="P785" s="92"/>
      <c r="R785" s="59"/>
    </row>
    <row r="786" spans="3:18" ht="12.5">
      <c r="C786" s="92"/>
      <c r="E786" s="92"/>
      <c r="G786" s="92"/>
      <c r="H786" s="92"/>
      <c r="I786" s="99"/>
      <c r="K786" s="59"/>
      <c r="L786" s="99"/>
      <c r="P786" s="92"/>
      <c r="R786" s="59"/>
    </row>
    <row r="787" spans="3:18" ht="12.5">
      <c r="C787" s="92"/>
      <c r="E787" s="92"/>
      <c r="G787" s="92"/>
      <c r="H787" s="92"/>
      <c r="I787" s="99"/>
      <c r="K787" s="59"/>
      <c r="L787" s="99"/>
      <c r="P787" s="92"/>
      <c r="R787" s="59"/>
    </row>
    <row r="788" spans="3:18" ht="12.5">
      <c r="C788" s="92"/>
      <c r="E788" s="92"/>
      <c r="G788" s="92"/>
      <c r="H788" s="92"/>
      <c r="I788" s="99"/>
      <c r="K788" s="59"/>
      <c r="L788" s="99"/>
      <c r="P788" s="92"/>
      <c r="R788" s="59"/>
    </row>
    <row r="789" spans="3:18" ht="12.5">
      <c r="C789" s="92"/>
      <c r="E789" s="92"/>
      <c r="G789" s="92"/>
      <c r="H789" s="92"/>
      <c r="I789" s="99"/>
      <c r="K789" s="59"/>
      <c r="L789" s="99"/>
      <c r="P789" s="92"/>
      <c r="R789" s="59"/>
    </row>
    <row r="790" spans="3:18" ht="12.5">
      <c r="C790" s="92"/>
      <c r="E790" s="92"/>
      <c r="G790" s="92"/>
      <c r="H790" s="92"/>
      <c r="I790" s="99"/>
      <c r="K790" s="59"/>
      <c r="L790" s="99"/>
      <c r="P790" s="92"/>
      <c r="R790" s="59"/>
    </row>
    <row r="791" spans="3:18" ht="12.5">
      <c r="C791" s="92"/>
      <c r="E791" s="92"/>
      <c r="G791" s="92"/>
      <c r="H791" s="92"/>
      <c r="I791" s="99"/>
      <c r="K791" s="59"/>
      <c r="L791" s="99"/>
      <c r="P791" s="92"/>
      <c r="R791" s="59"/>
    </row>
    <row r="792" spans="3:18" ht="12.5">
      <c r="C792" s="92"/>
      <c r="E792" s="92"/>
      <c r="G792" s="92"/>
      <c r="H792" s="92"/>
      <c r="I792" s="99"/>
      <c r="K792" s="59"/>
      <c r="L792" s="99"/>
      <c r="P792" s="92"/>
      <c r="R792" s="59"/>
    </row>
    <row r="793" spans="3:18" ht="12.5">
      <c r="C793" s="92"/>
      <c r="E793" s="92"/>
      <c r="G793" s="92"/>
      <c r="H793" s="92"/>
      <c r="I793" s="99"/>
      <c r="K793" s="59"/>
      <c r="L793" s="99"/>
      <c r="P793" s="92"/>
      <c r="R793" s="59"/>
    </row>
    <row r="794" spans="3:18" ht="12.5">
      <c r="C794" s="92"/>
      <c r="E794" s="92"/>
      <c r="G794" s="92"/>
      <c r="H794" s="92"/>
      <c r="I794" s="99"/>
      <c r="K794" s="59"/>
      <c r="L794" s="99"/>
      <c r="P794" s="92"/>
      <c r="R794" s="59"/>
    </row>
    <row r="795" spans="3:18" ht="12.5">
      <c r="C795" s="92"/>
      <c r="E795" s="92"/>
      <c r="G795" s="92"/>
      <c r="H795" s="92"/>
      <c r="I795" s="99"/>
      <c r="K795" s="59"/>
      <c r="L795" s="99"/>
      <c r="P795" s="92"/>
      <c r="R795" s="59"/>
    </row>
    <row r="796" spans="3:18" ht="12.5">
      <c r="C796" s="92"/>
      <c r="E796" s="92"/>
      <c r="G796" s="92"/>
      <c r="H796" s="92"/>
      <c r="I796" s="99"/>
      <c r="K796" s="59"/>
      <c r="L796" s="99"/>
      <c r="P796" s="92"/>
      <c r="R796" s="59"/>
    </row>
    <row r="797" spans="3:18" ht="12.5">
      <c r="C797" s="92"/>
      <c r="E797" s="92"/>
      <c r="G797" s="92"/>
      <c r="H797" s="92"/>
      <c r="I797" s="99"/>
      <c r="K797" s="59"/>
      <c r="L797" s="99"/>
      <c r="P797" s="92"/>
      <c r="R797" s="59"/>
    </row>
    <row r="798" spans="3:18" ht="12.5">
      <c r="C798" s="92"/>
      <c r="E798" s="92"/>
      <c r="G798" s="92"/>
      <c r="H798" s="92"/>
      <c r="I798" s="99"/>
      <c r="K798" s="59"/>
      <c r="L798" s="99"/>
      <c r="P798" s="92"/>
      <c r="R798" s="59"/>
    </row>
    <row r="799" spans="3:18" ht="12.5">
      <c r="C799" s="92"/>
      <c r="E799" s="92"/>
      <c r="G799" s="92"/>
      <c r="H799" s="92"/>
      <c r="I799" s="99"/>
      <c r="K799" s="59"/>
      <c r="L799" s="99"/>
      <c r="P799" s="92"/>
      <c r="R799" s="59"/>
    </row>
    <row r="800" spans="3:18" ht="12.5">
      <c r="C800" s="92"/>
      <c r="E800" s="92"/>
      <c r="G800" s="92"/>
      <c r="H800" s="92"/>
      <c r="I800" s="99"/>
      <c r="K800" s="59"/>
      <c r="L800" s="99"/>
      <c r="P800" s="92"/>
      <c r="R800" s="59"/>
    </row>
    <row r="801" spans="3:18" ht="12.5">
      <c r="C801" s="92"/>
      <c r="E801" s="92"/>
      <c r="G801" s="92"/>
      <c r="H801" s="92"/>
      <c r="I801" s="99"/>
      <c r="K801" s="59"/>
      <c r="L801" s="99"/>
      <c r="P801" s="92"/>
      <c r="R801" s="59"/>
    </row>
    <row r="802" spans="3:18" ht="12.5">
      <c r="C802" s="92"/>
      <c r="E802" s="92"/>
      <c r="G802" s="92"/>
      <c r="H802" s="92"/>
      <c r="I802" s="99"/>
      <c r="K802" s="59"/>
      <c r="L802" s="99"/>
      <c r="P802" s="92"/>
      <c r="R802" s="59"/>
    </row>
    <row r="803" spans="3:18" ht="12.5">
      <c r="C803" s="92"/>
      <c r="E803" s="92"/>
      <c r="G803" s="92"/>
      <c r="H803" s="92"/>
      <c r="I803" s="99"/>
      <c r="K803" s="59"/>
      <c r="L803" s="99"/>
      <c r="P803" s="92"/>
      <c r="R803" s="59"/>
    </row>
    <row r="804" spans="3:18" ht="12.5">
      <c r="C804" s="92"/>
      <c r="E804" s="92"/>
      <c r="G804" s="92"/>
      <c r="H804" s="92"/>
      <c r="I804" s="99"/>
      <c r="K804" s="59"/>
      <c r="L804" s="99"/>
      <c r="P804" s="92"/>
      <c r="R804" s="59"/>
    </row>
    <row r="805" spans="3:18" ht="12.5">
      <c r="C805" s="92"/>
      <c r="E805" s="92"/>
      <c r="G805" s="92"/>
      <c r="H805" s="92"/>
      <c r="I805" s="99"/>
      <c r="K805" s="59"/>
      <c r="L805" s="99"/>
      <c r="P805" s="92"/>
      <c r="R805" s="59"/>
    </row>
    <row r="806" spans="3:18" ht="12.5">
      <c r="C806" s="92"/>
      <c r="E806" s="92"/>
      <c r="G806" s="92"/>
      <c r="H806" s="92"/>
      <c r="I806" s="99"/>
      <c r="K806" s="59"/>
      <c r="L806" s="99"/>
      <c r="P806" s="92"/>
      <c r="R806" s="59"/>
    </row>
    <row r="807" spans="3:18" ht="12.5">
      <c r="C807" s="92"/>
      <c r="E807" s="92"/>
      <c r="G807" s="92"/>
      <c r="H807" s="92"/>
      <c r="I807" s="99"/>
      <c r="K807" s="59"/>
      <c r="L807" s="99"/>
      <c r="P807" s="92"/>
      <c r="R807" s="59"/>
    </row>
    <row r="808" spans="3:18" ht="12.5">
      <c r="C808" s="92"/>
      <c r="E808" s="92"/>
      <c r="G808" s="92"/>
      <c r="H808" s="92"/>
      <c r="I808" s="99"/>
      <c r="K808" s="59"/>
      <c r="L808" s="99"/>
      <c r="P808" s="92"/>
      <c r="R808" s="59"/>
    </row>
    <row r="809" spans="3:18" ht="12.5">
      <c r="C809" s="92"/>
      <c r="E809" s="92"/>
      <c r="G809" s="92"/>
      <c r="H809" s="92"/>
      <c r="I809" s="99"/>
      <c r="K809" s="59"/>
      <c r="L809" s="99"/>
      <c r="P809" s="92"/>
      <c r="R809" s="59"/>
    </row>
    <row r="810" spans="3:18" ht="12.5">
      <c r="C810" s="92"/>
      <c r="E810" s="92"/>
      <c r="G810" s="92"/>
      <c r="H810" s="92"/>
      <c r="I810" s="99"/>
      <c r="K810" s="59"/>
      <c r="L810" s="99"/>
      <c r="P810" s="92"/>
      <c r="R810" s="59"/>
    </row>
    <row r="811" spans="3:18" ht="12.5">
      <c r="C811" s="92"/>
      <c r="E811" s="92"/>
      <c r="G811" s="92"/>
      <c r="H811" s="92"/>
      <c r="I811" s="99"/>
      <c r="K811" s="59"/>
      <c r="L811" s="99"/>
      <c r="P811" s="92"/>
      <c r="R811" s="59"/>
    </row>
    <row r="812" spans="3:18" ht="12.5">
      <c r="C812" s="92"/>
      <c r="E812" s="92"/>
      <c r="G812" s="92"/>
      <c r="H812" s="92"/>
      <c r="I812" s="99"/>
      <c r="K812" s="59"/>
      <c r="L812" s="99"/>
      <c r="P812" s="92"/>
      <c r="R812" s="59"/>
    </row>
    <row r="813" spans="3:18" ht="12.5">
      <c r="C813" s="92"/>
      <c r="E813" s="92"/>
      <c r="G813" s="92"/>
      <c r="H813" s="92"/>
      <c r="I813" s="99"/>
      <c r="K813" s="59"/>
      <c r="L813" s="99"/>
      <c r="P813" s="92"/>
      <c r="R813" s="59"/>
    </row>
    <row r="814" spans="3:18" ht="12.5">
      <c r="C814" s="92"/>
      <c r="E814" s="92"/>
      <c r="G814" s="92"/>
      <c r="H814" s="92"/>
      <c r="I814" s="99"/>
      <c r="K814" s="59"/>
      <c r="L814" s="99"/>
      <c r="P814" s="92"/>
      <c r="R814" s="59"/>
    </row>
    <row r="815" spans="3:18" ht="12.5">
      <c r="C815" s="92"/>
      <c r="E815" s="92"/>
      <c r="G815" s="92"/>
      <c r="H815" s="92"/>
      <c r="I815" s="99"/>
      <c r="K815" s="59"/>
      <c r="L815" s="99"/>
      <c r="P815" s="92"/>
      <c r="R815" s="59"/>
    </row>
    <row r="816" spans="3:18" ht="12.5">
      <c r="C816" s="92"/>
      <c r="E816" s="92"/>
      <c r="G816" s="92"/>
      <c r="H816" s="92"/>
      <c r="I816" s="99"/>
      <c r="K816" s="59"/>
      <c r="L816" s="99"/>
      <c r="P816" s="92"/>
      <c r="R816" s="59"/>
    </row>
    <row r="817" spans="3:18" ht="12.5">
      <c r="C817" s="92"/>
      <c r="E817" s="92"/>
      <c r="G817" s="92"/>
      <c r="H817" s="92"/>
      <c r="I817" s="99"/>
      <c r="K817" s="59"/>
      <c r="L817" s="99"/>
      <c r="P817" s="92"/>
      <c r="R817" s="59"/>
    </row>
    <row r="818" spans="3:18" ht="12.5">
      <c r="C818" s="92"/>
      <c r="E818" s="92"/>
      <c r="G818" s="92"/>
      <c r="H818" s="92"/>
      <c r="I818" s="99"/>
      <c r="K818" s="59"/>
      <c r="L818" s="99"/>
      <c r="P818" s="92"/>
      <c r="R818" s="59"/>
    </row>
    <row r="819" spans="3:18" ht="12.5">
      <c r="C819" s="92"/>
      <c r="E819" s="92"/>
      <c r="G819" s="92"/>
      <c r="H819" s="92"/>
      <c r="I819" s="99"/>
      <c r="K819" s="59"/>
      <c r="L819" s="99"/>
      <c r="P819" s="92"/>
      <c r="R819" s="59"/>
    </row>
    <row r="820" spans="3:18" ht="12.5">
      <c r="C820" s="92"/>
      <c r="E820" s="92"/>
      <c r="G820" s="92"/>
      <c r="H820" s="92"/>
      <c r="I820" s="99"/>
      <c r="K820" s="59"/>
      <c r="L820" s="99"/>
      <c r="P820" s="92"/>
      <c r="R820" s="59"/>
    </row>
    <row r="821" spans="3:18" ht="12.5">
      <c r="C821" s="92"/>
      <c r="E821" s="92"/>
      <c r="G821" s="92"/>
      <c r="H821" s="92"/>
      <c r="I821" s="99"/>
      <c r="K821" s="59"/>
      <c r="L821" s="99"/>
      <c r="P821" s="92"/>
      <c r="R821" s="59"/>
    </row>
    <row r="822" spans="3:18" ht="12.5">
      <c r="C822" s="92"/>
      <c r="E822" s="92"/>
      <c r="G822" s="92"/>
      <c r="H822" s="92"/>
      <c r="I822" s="99"/>
      <c r="K822" s="59"/>
      <c r="L822" s="99"/>
      <c r="P822" s="92"/>
      <c r="R822" s="59"/>
    </row>
    <row r="823" spans="3:18" ht="12.5">
      <c r="C823" s="92"/>
      <c r="E823" s="92"/>
      <c r="G823" s="92"/>
      <c r="H823" s="92"/>
      <c r="I823" s="99"/>
      <c r="K823" s="59"/>
      <c r="L823" s="99"/>
      <c r="P823" s="92"/>
      <c r="R823" s="59"/>
    </row>
    <row r="824" spans="3:18" ht="12.5">
      <c r="C824" s="92"/>
      <c r="E824" s="92"/>
      <c r="G824" s="92"/>
      <c r="H824" s="92"/>
      <c r="I824" s="99"/>
      <c r="K824" s="59"/>
      <c r="L824" s="99"/>
      <c r="P824" s="92"/>
      <c r="R824" s="59"/>
    </row>
    <row r="825" spans="3:18" ht="12.5">
      <c r="C825" s="92"/>
      <c r="E825" s="92"/>
      <c r="G825" s="92"/>
      <c r="H825" s="92"/>
      <c r="I825" s="99"/>
      <c r="K825" s="59"/>
      <c r="L825" s="99"/>
      <c r="P825" s="92"/>
      <c r="R825" s="59"/>
    </row>
    <row r="826" spans="3:18" ht="12.5">
      <c r="C826" s="92"/>
      <c r="E826" s="92"/>
      <c r="G826" s="92"/>
      <c r="H826" s="92"/>
      <c r="I826" s="99"/>
      <c r="K826" s="59"/>
      <c r="L826" s="99"/>
      <c r="P826" s="92"/>
      <c r="R826" s="59"/>
    </row>
    <row r="827" spans="3:18" ht="12.5">
      <c r="C827" s="92"/>
      <c r="E827" s="92"/>
      <c r="G827" s="92"/>
      <c r="H827" s="92"/>
      <c r="I827" s="99"/>
      <c r="K827" s="59"/>
      <c r="L827" s="99"/>
      <c r="P827" s="92"/>
      <c r="R827" s="59"/>
    </row>
    <row r="828" spans="3:18" ht="12.5">
      <c r="C828" s="92"/>
      <c r="E828" s="92"/>
      <c r="G828" s="92"/>
      <c r="H828" s="92"/>
      <c r="I828" s="99"/>
      <c r="K828" s="59"/>
      <c r="L828" s="99"/>
      <c r="P828" s="92"/>
      <c r="R828" s="59"/>
    </row>
    <row r="829" spans="3:18" ht="12.5">
      <c r="C829" s="92"/>
      <c r="E829" s="92"/>
      <c r="G829" s="92"/>
      <c r="H829" s="92"/>
      <c r="I829" s="99"/>
      <c r="K829" s="59"/>
      <c r="L829" s="99"/>
      <c r="P829" s="92"/>
      <c r="R829" s="59"/>
    </row>
    <row r="830" spans="3:18" ht="12.5">
      <c r="C830" s="92"/>
      <c r="E830" s="92"/>
      <c r="G830" s="92"/>
      <c r="H830" s="92"/>
      <c r="I830" s="99"/>
      <c r="K830" s="59"/>
      <c r="L830" s="99"/>
      <c r="P830" s="92"/>
      <c r="R830" s="59"/>
    </row>
    <row r="831" spans="3:18" ht="12.5">
      <c r="C831" s="92"/>
      <c r="E831" s="92"/>
      <c r="G831" s="92"/>
      <c r="H831" s="92"/>
      <c r="I831" s="99"/>
      <c r="K831" s="59"/>
      <c r="L831" s="99"/>
      <c r="P831" s="92"/>
      <c r="R831" s="59"/>
    </row>
    <row r="832" spans="3:18" ht="12.5">
      <c r="C832" s="92"/>
      <c r="E832" s="92"/>
      <c r="G832" s="92"/>
      <c r="H832" s="92"/>
      <c r="I832" s="99"/>
      <c r="K832" s="59"/>
      <c r="L832" s="99"/>
      <c r="P832" s="92"/>
      <c r="R832" s="59"/>
    </row>
    <row r="833" spans="3:18" ht="12.5">
      <c r="C833" s="92"/>
      <c r="E833" s="92"/>
      <c r="G833" s="92"/>
      <c r="H833" s="92"/>
      <c r="I833" s="99"/>
      <c r="K833" s="59"/>
      <c r="L833" s="99"/>
      <c r="P833" s="92"/>
      <c r="R833" s="59"/>
    </row>
    <row r="834" spans="3:18" ht="12.5">
      <c r="C834" s="92"/>
      <c r="E834" s="92"/>
      <c r="G834" s="92"/>
      <c r="H834" s="92"/>
      <c r="I834" s="99"/>
      <c r="K834" s="59"/>
      <c r="L834" s="99"/>
      <c r="P834" s="92"/>
      <c r="R834" s="59"/>
    </row>
    <row r="835" spans="3:18" ht="12.5">
      <c r="C835" s="92"/>
      <c r="E835" s="92"/>
      <c r="G835" s="92"/>
      <c r="H835" s="92"/>
      <c r="I835" s="99"/>
      <c r="K835" s="59"/>
      <c r="L835" s="99"/>
      <c r="P835" s="92"/>
      <c r="R835" s="59"/>
    </row>
    <row r="836" spans="3:18" ht="12.5">
      <c r="C836" s="92"/>
      <c r="E836" s="92"/>
      <c r="G836" s="92"/>
      <c r="H836" s="92"/>
      <c r="I836" s="99"/>
      <c r="K836" s="59"/>
      <c r="L836" s="99"/>
      <c r="P836" s="92"/>
      <c r="R836" s="59"/>
    </row>
    <row r="837" spans="3:18" ht="12.5">
      <c r="C837" s="92"/>
      <c r="E837" s="92"/>
      <c r="G837" s="92"/>
      <c r="H837" s="92"/>
      <c r="I837" s="99"/>
      <c r="K837" s="59"/>
      <c r="L837" s="99"/>
      <c r="P837" s="92"/>
      <c r="R837" s="59"/>
    </row>
    <row r="838" spans="3:18" ht="12.5">
      <c r="C838" s="92"/>
      <c r="E838" s="92"/>
      <c r="G838" s="92"/>
      <c r="H838" s="92"/>
      <c r="I838" s="99"/>
      <c r="K838" s="59"/>
      <c r="L838" s="99"/>
      <c r="P838" s="92"/>
      <c r="R838" s="59"/>
    </row>
    <row r="839" spans="3:18" ht="12.5">
      <c r="C839" s="92"/>
      <c r="E839" s="92"/>
      <c r="G839" s="92"/>
      <c r="H839" s="92"/>
      <c r="I839" s="99"/>
      <c r="K839" s="59"/>
      <c r="L839" s="99"/>
      <c r="P839" s="92"/>
      <c r="R839" s="59"/>
    </row>
    <row r="840" spans="3:18" ht="12.5">
      <c r="C840" s="92"/>
      <c r="E840" s="92"/>
      <c r="G840" s="92"/>
      <c r="H840" s="92"/>
      <c r="I840" s="99"/>
      <c r="K840" s="59"/>
      <c r="L840" s="99"/>
      <c r="P840" s="92"/>
      <c r="R840" s="59"/>
    </row>
    <row r="841" spans="3:18" ht="12.5">
      <c r="C841" s="92"/>
      <c r="E841" s="92"/>
      <c r="G841" s="92"/>
      <c r="H841" s="92"/>
      <c r="I841" s="99"/>
      <c r="K841" s="59"/>
      <c r="L841" s="99"/>
      <c r="P841" s="92"/>
      <c r="R841" s="59"/>
    </row>
    <row r="842" spans="3:18" ht="12.5">
      <c r="C842" s="92"/>
      <c r="E842" s="92"/>
      <c r="G842" s="92"/>
      <c r="H842" s="92"/>
      <c r="I842" s="99"/>
      <c r="K842" s="59"/>
      <c r="L842" s="99"/>
      <c r="P842" s="92"/>
      <c r="R842" s="59"/>
    </row>
    <row r="843" spans="3:18" ht="12.5">
      <c r="C843" s="92"/>
      <c r="E843" s="92"/>
      <c r="G843" s="92"/>
      <c r="H843" s="92"/>
      <c r="I843" s="99"/>
      <c r="K843" s="59"/>
      <c r="L843" s="99"/>
      <c r="P843" s="92"/>
      <c r="R843" s="59"/>
    </row>
    <row r="844" spans="3:18" ht="12.5">
      <c r="C844" s="92"/>
      <c r="E844" s="92"/>
      <c r="G844" s="92"/>
      <c r="H844" s="92"/>
      <c r="I844" s="99"/>
      <c r="K844" s="59"/>
      <c r="L844" s="99"/>
      <c r="P844" s="92"/>
      <c r="R844" s="59"/>
    </row>
    <row r="845" spans="3:18" ht="12.5">
      <c r="C845" s="92"/>
      <c r="E845" s="92"/>
      <c r="G845" s="92"/>
      <c r="H845" s="92"/>
      <c r="I845" s="99"/>
      <c r="K845" s="59"/>
      <c r="L845" s="99"/>
      <c r="P845" s="92"/>
      <c r="R845" s="59"/>
    </row>
    <row r="846" spans="3:18" ht="12.5">
      <c r="C846" s="92"/>
      <c r="E846" s="92"/>
      <c r="G846" s="92"/>
      <c r="H846" s="92"/>
      <c r="I846" s="99"/>
      <c r="K846" s="59"/>
      <c r="L846" s="99"/>
      <c r="P846" s="92"/>
      <c r="R846" s="59"/>
    </row>
    <row r="847" spans="3:18" ht="12.5">
      <c r="C847" s="92"/>
      <c r="E847" s="92"/>
      <c r="G847" s="92"/>
      <c r="H847" s="92"/>
      <c r="I847" s="99"/>
      <c r="K847" s="59"/>
      <c r="L847" s="99"/>
      <c r="P847" s="92"/>
      <c r="R847" s="59"/>
    </row>
    <row r="848" spans="3:18" ht="12.5">
      <c r="C848" s="92"/>
      <c r="E848" s="92"/>
      <c r="G848" s="92"/>
      <c r="H848" s="92"/>
      <c r="I848" s="99"/>
      <c r="K848" s="59"/>
      <c r="L848" s="99"/>
      <c r="P848" s="92"/>
      <c r="R848" s="59"/>
    </row>
    <row r="849" spans="3:18" ht="12.5">
      <c r="C849" s="92"/>
      <c r="E849" s="92"/>
      <c r="G849" s="92"/>
      <c r="H849" s="92"/>
      <c r="I849" s="99"/>
      <c r="K849" s="59"/>
      <c r="L849" s="99"/>
      <c r="P849" s="92"/>
      <c r="R849" s="59"/>
    </row>
    <row r="850" spans="3:18" ht="12.5">
      <c r="C850" s="92"/>
      <c r="E850" s="92"/>
      <c r="G850" s="92"/>
      <c r="H850" s="92"/>
      <c r="I850" s="99"/>
      <c r="K850" s="59"/>
      <c r="L850" s="99"/>
      <c r="P850" s="92"/>
      <c r="R850" s="59"/>
    </row>
    <row r="851" spans="3:18" ht="12.5">
      <c r="C851" s="92"/>
      <c r="E851" s="92"/>
      <c r="G851" s="92"/>
      <c r="H851" s="92"/>
      <c r="I851" s="99"/>
      <c r="K851" s="59"/>
      <c r="L851" s="99"/>
      <c r="P851" s="92"/>
      <c r="R851" s="59"/>
    </row>
    <row r="852" spans="3:18" ht="12.5">
      <c r="C852" s="92"/>
      <c r="E852" s="92"/>
      <c r="G852" s="92"/>
      <c r="H852" s="92"/>
      <c r="I852" s="99"/>
      <c r="K852" s="59"/>
      <c r="L852" s="99"/>
      <c r="P852" s="92"/>
      <c r="R852" s="59"/>
    </row>
    <row r="853" spans="3:18" ht="12.5">
      <c r="C853" s="92"/>
      <c r="E853" s="92"/>
      <c r="G853" s="92"/>
      <c r="H853" s="92"/>
      <c r="I853" s="99"/>
      <c r="K853" s="59"/>
      <c r="L853" s="99"/>
      <c r="P853" s="92"/>
      <c r="R853" s="59"/>
    </row>
    <row r="854" spans="3:18" ht="12.5">
      <c r="C854" s="92"/>
      <c r="E854" s="92"/>
      <c r="G854" s="92"/>
      <c r="H854" s="92"/>
      <c r="I854" s="99"/>
      <c r="K854" s="59"/>
      <c r="L854" s="99"/>
      <c r="P854" s="92"/>
      <c r="R854" s="59"/>
    </row>
    <row r="855" spans="3:18" ht="12.5">
      <c r="C855" s="92"/>
      <c r="E855" s="92"/>
      <c r="G855" s="92"/>
      <c r="H855" s="92"/>
      <c r="I855" s="99"/>
      <c r="K855" s="59"/>
      <c r="L855" s="99"/>
      <c r="P855" s="92"/>
      <c r="R855" s="59"/>
    </row>
    <row r="856" spans="3:18" ht="12.5">
      <c r="C856" s="92"/>
      <c r="E856" s="92"/>
      <c r="G856" s="92"/>
      <c r="H856" s="92"/>
      <c r="I856" s="99"/>
      <c r="K856" s="59"/>
      <c r="L856" s="99"/>
      <c r="P856" s="92"/>
      <c r="R856" s="59"/>
    </row>
    <row r="857" spans="3:18" ht="12.5">
      <c r="C857" s="92"/>
      <c r="E857" s="92"/>
      <c r="G857" s="92"/>
      <c r="H857" s="92"/>
      <c r="I857" s="99"/>
      <c r="K857" s="59"/>
      <c r="L857" s="99"/>
      <c r="P857" s="92"/>
      <c r="R857" s="59"/>
    </row>
    <row r="858" spans="3:18" ht="12.5">
      <c r="C858" s="92"/>
      <c r="E858" s="92"/>
      <c r="G858" s="92"/>
      <c r="H858" s="92"/>
      <c r="I858" s="99"/>
      <c r="K858" s="59"/>
      <c r="L858" s="99"/>
      <c r="P858" s="92"/>
      <c r="R858" s="59"/>
    </row>
    <row r="859" spans="3:18" ht="12.5">
      <c r="C859" s="92"/>
      <c r="E859" s="92"/>
      <c r="G859" s="92"/>
      <c r="H859" s="92"/>
      <c r="I859" s="99"/>
      <c r="K859" s="59"/>
      <c r="L859" s="99"/>
      <c r="P859" s="92"/>
      <c r="R859" s="59"/>
    </row>
    <row r="860" spans="3:18" ht="12.5">
      <c r="C860" s="92"/>
      <c r="E860" s="92"/>
      <c r="G860" s="92"/>
      <c r="H860" s="92"/>
      <c r="I860" s="99"/>
      <c r="K860" s="59"/>
      <c r="L860" s="99"/>
      <c r="P860" s="92"/>
      <c r="R860" s="59"/>
    </row>
    <row r="861" spans="3:18" ht="12.5">
      <c r="C861" s="92"/>
      <c r="E861" s="92"/>
      <c r="G861" s="92"/>
      <c r="H861" s="92"/>
      <c r="I861" s="99"/>
      <c r="K861" s="59"/>
      <c r="L861" s="99"/>
      <c r="P861" s="92"/>
      <c r="R861" s="59"/>
    </row>
    <row r="862" spans="3:18" ht="12.5">
      <c r="C862" s="92"/>
      <c r="E862" s="92"/>
      <c r="G862" s="92"/>
      <c r="H862" s="92"/>
      <c r="I862" s="99"/>
      <c r="K862" s="59"/>
      <c r="L862" s="99"/>
      <c r="P862" s="92"/>
      <c r="R862" s="59"/>
    </row>
    <row r="863" spans="3:18" ht="12.5">
      <c r="C863" s="92"/>
      <c r="E863" s="92"/>
      <c r="G863" s="92"/>
      <c r="H863" s="92"/>
      <c r="I863" s="99"/>
      <c r="K863" s="59"/>
      <c r="L863" s="99"/>
      <c r="P863" s="92"/>
      <c r="R863" s="59"/>
    </row>
    <row r="864" spans="3:18" ht="12.5">
      <c r="C864" s="92"/>
      <c r="E864" s="92"/>
      <c r="G864" s="92"/>
      <c r="H864" s="92"/>
      <c r="I864" s="99"/>
      <c r="K864" s="59"/>
      <c r="L864" s="99"/>
      <c r="P864" s="92"/>
      <c r="R864" s="59"/>
    </row>
    <row r="865" spans="3:18" ht="12.5">
      <c r="C865" s="92"/>
      <c r="E865" s="92"/>
      <c r="G865" s="92"/>
      <c r="H865" s="92"/>
      <c r="I865" s="99"/>
      <c r="K865" s="59"/>
      <c r="L865" s="99"/>
      <c r="P865" s="92"/>
      <c r="R865" s="59"/>
    </row>
    <row r="866" spans="3:18" ht="12.5">
      <c r="C866" s="92"/>
      <c r="E866" s="92"/>
      <c r="G866" s="92"/>
      <c r="H866" s="92"/>
      <c r="I866" s="99"/>
      <c r="K866" s="59"/>
      <c r="L866" s="99"/>
      <c r="P866" s="92"/>
      <c r="R866" s="59"/>
    </row>
    <row r="867" spans="3:18" ht="12.5">
      <c r="C867" s="92"/>
      <c r="E867" s="92"/>
      <c r="G867" s="92"/>
      <c r="H867" s="92"/>
      <c r="I867" s="99"/>
      <c r="K867" s="59"/>
      <c r="L867" s="99"/>
      <c r="P867" s="92"/>
      <c r="R867" s="59"/>
    </row>
    <row r="868" spans="3:18" ht="12.5">
      <c r="C868" s="92"/>
      <c r="E868" s="92"/>
      <c r="G868" s="92"/>
      <c r="H868" s="92"/>
      <c r="I868" s="99"/>
      <c r="K868" s="59"/>
      <c r="L868" s="99"/>
      <c r="P868" s="92"/>
      <c r="R868" s="59"/>
    </row>
    <row r="869" spans="3:18" ht="12.5">
      <c r="C869" s="92"/>
      <c r="E869" s="92"/>
      <c r="G869" s="92"/>
      <c r="H869" s="92"/>
      <c r="I869" s="99"/>
      <c r="K869" s="59"/>
      <c r="L869" s="99"/>
      <c r="P869" s="92"/>
      <c r="R869" s="59"/>
    </row>
    <row r="870" spans="3:18" ht="12.5">
      <c r="C870" s="92"/>
      <c r="E870" s="92"/>
      <c r="G870" s="92"/>
      <c r="H870" s="92"/>
      <c r="I870" s="99"/>
      <c r="K870" s="59"/>
      <c r="L870" s="99"/>
      <c r="P870" s="92"/>
      <c r="R870" s="59"/>
    </row>
    <row r="871" spans="3:18" ht="12.5">
      <c r="C871" s="92"/>
      <c r="E871" s="92"/>
      <c r="G871" s="92"/>
      <c r="H871" s="92"/>
      <c r="I871" s="99"/>
      <c r="K871" s="59"/>
      <c r="L871" s="99"/>
      <c r="P871" s="92"/>
      <c r="R871" s="59"/>
    </row>
    <row r="872" spans="3:18" ht="12.5">
      <c r="C872" s="92"/>
      <c r="E872" s="92"/>
      <c r="G872" s="92"/>
      <c r="H872" s="92"/>
      <c r="I872" s="99"/>
      <c r="K872" s="59"/>
      <c r="L872" s="99"/>
      <c r="P872" s="92"/>
      <c r="R872" s="59"/>
    </row>
    <row r="873" spans="3:18" ht="12.5">
      <c r="C873" s="92"/>
      <c r="E873" s="92"/>
      <c r="G873" s="92"/>
      <c r="H873" s="92"/>
      <c r="I873" s="99"/>
      <c r="K873" s="59"/>
      <c r="L873" s="99"/>
      <c r="P873" s="92"/>
      <c r="R873" s="59"/>
    </row>
    <row r="874" spans="3:18" ht="12.5">
      <c r="C874" s="92"/>
      <c r="E874" s="92"/>
      <c r="G874" s="92"/>
      <c r="H874" s="92"/>
      <c r="I874" s="99"/>
      <c r="K874" s="59"/>
      <c r="L874" s="99"/>
      <c r="P874" s="92"/>
      <c r="R874" s="59"/>
    </row>
    <row r="875" spans="3:18" ht="12.5">
      <c r="C875" s="92"/>
      <c r="E875" s="92"/>
      <c r="G875" s="92"/>
      <c r="H875" s="92"/>
      <c r="I875" s="99"/>
      <c r="K875" s="59"/>
      <c r="L875" s="99"/>
      <c r="P875" s="92"/>
      <c r="R875" s="59"/>
    </row>
    <row r="876" spans="3:18" ht="12.5">
      <c r="C876" s="92"/>
      <c r="E876" s="92"/>
      <c r="G876" s="92"/>
      <c r="H876" s="92"/>
      <c r="I876" s="99"/>
      <c r="K876" s="59"/>
      <c r="L876" s="99"/>
      <c r="P876" s="92"/>
      <c r="R876" s="59"/>
    </row>
    <row r="877" spans="3:18" ht="12.5">
      <c r="C877" s="92"/>
      <c r="E877" s="92"/>
      <c r="G877" s="92"/>
      <c r="H877" s="92"/>
      <c r="I877" s="99"/>
      <c r="K877" s="59"/>
      <c r="L877" s="99"/>
      <c r="P877" s="92"/>
      <c r="R877" s="59"/>
    </row>
    <row r="878" spans="3:18" ht="12.5">
      <c r="C878" s="92"/>
      <c r="E878" s="92"/>
      <c r="G878" s="92"/>
      <c r="H878" s="92"/>
      <c r="I878" s="99"/>
      <c r="K878" s="59"/>
      <c r="L878" s="99"/>
      <c r="P878" s="92"/>
      <c r="R878" s="59"/>
    </row>
    <row r="879" spans="3:18" ht="12.5">
      <c r="C879" s="92"/>
      <c r="E879" s="92"/>
      <c r="G879" s="92"/>
      <c r="H879" s="92"/>
      <c r="I879" s="99"/>
      <c r="K879" s="59"/>
      <c r="L879" s="99"/>
      <c r="P879" s="92"/>
      <c r="R879" s="59"/>
    </row>
    <row r="880" spans="3:18" ht="12.5">
      <c r="C880" s="92"/>
      <c r="E880" s="92"/>
      <c r="G880" s="92"/>
      <c r="H880" s="92"/>
      <c r="I880" s="99"/>
      <c r="K880" s="59"/>
      <c r="L880" s="99"/>
      <c r="P880" s="92"/>
      <c r="R880" s="59"/>
    </row>
    <row r="881" spans="3:18" ht="12.5">
      <c r="C881" s="92"/>
      <c r="E881" s="92"/>
      <c r="G881" s="92"/>
      <c r="H881" s="92"/>
      <c r="I881" s="99"/>
      <c r="K881" s="59"/>
      <c r="L881" s="99"/>
      <c r="P881" s="92"/>
      <c r="R881" s="59"/>
    </row>
    <row r="882" spans="3:18" ht="12.5">
      <c r="C882" s="92"/>
      <c r="E882" s="92"/>
      <c r="G882" s="92"/>
      <c r="H882" s="92"/>
      <c r="I882" s="99"/>
      <c r="K882" s="59"/>
      <c r="L882" s="99"/>
      <c r="P882" s="92"/>
      <c r="R882" s="59"/>
    </row>
    <row r="883" spans="3:18" ht="12.5">
      <c r="C883" s="92"/>
      <c r="E883" s="92"/>
      <c r="G883" s="92"/>
      <c r="H883" s="92"/>
      <c r="I883" s="99"/>
      <c r="K883" s="59"/>
      <c r="L883" s="99"/>
      <c r="P883" s="92"/>
      <c r="R883" s="59"/>
    </row>
    <row r="884" spans="3:18" ht="12.5">
      <c r="C884" s="92"/>
      <c r="E884" s="92"/>
      <c r="G884" s="92"/>
      <c r="H884" s="92"/>
      <c r="I884" s="99"/>
      <c r="K884" s="59"/>
      <c r="L884" s="99"/>
      <c r="P884" s="92"/>
      <c r="R884" s="59"/>
    </row>
    <row r="885" spans="3:18" ht="12.5">
      <c r="C885" s="92"/>
      <c r="E885" s="92"/>
      <c r="G885" s="92"/>
      <c r="H885" s="92"/>
      <c r="I885" s="99"/>
      <c r="K885" s="59"/>
      <c r="L885" s="99"/>
      <c r="P885" s="92"/>
      <c r="R885" s="59"/>
    </row>
    <row r="886" spans="3:18" ht="12.5">
      <c r="C886" s="92"/>
      <c r="E886" s="92"/>
      <c r="G886" s="92"/>
      <c r="H886" s="92"/>
      <c r="I886" s="99"/>
      <c r="K886" s="59"/>
      <c r="L886" s="99"/>
      <c r="P886" s="92"/>
      <c r="R886" s="59"/>
    </row>
    <row r="887" spans="3:18" ht="12.5">
      <c r="C887" s="92"/>
      <c r="E887" s="92"/>
      <c r="G887" s="92"/>
      <c r="H887" s="92"/>
      <c r="I887" s="99"/>
      <c r="K887" s="59"/>
      <c r="L887" s="99"/>
      <c r="P887" s="92"/>
      <c r="R887" s="59"/>
    </row>
    <row r="888" spans="3:18" ht="12.5">
      <c r="C888" s="92"/>
      <c r="E888" s="92"/>
      <c r="G888" s="92"/>
      <c r="H888" s="92"/>
      <c r="I888" s="99"/>
      <c r="K888" s="59"/>
      <c r="L888" s="99"/>
      <c r="P888" s="92"/>
      <c r="R888" s="59"/>
    </row>
    <row r="889" spans="3:18" ht="12.5">
      <c r="C889" s="92"/>
      <c r="E889" s="92"/>
      <c r="G889" s="92"/>
      <c r="H889" s="92"/>
      <c r="I889" s="99"/>
      <c r="K889" s="59"/>
      <c r="L889" s="99"/>
      <c r="P889" s="92"/>
      <c r="R889" s="59"/>
    </row>
    <row r="890" spans="3:18" ht="12.5">
      <c r="C890" s="92"/>
      <c r="E890" s="92"/>
      <c r="G890" s="92"/>
      <c r="H890" s="92"/>
      <c r="I890" s="99"/>
      <c r="K890" s="59"/>
      <c r="L890" s="99"/>
      <c r="P890" s="92"/>
      <c r="R890" s="59"/>
    </row>
    <row r="891" spans="3:18" ht="12.5">
      <c r="C891" s="92"/>
      <c r="E891" s="92"/>
      <c r="G891" s="92"/>
      <c r="H891" s="92"/>
      <c r="I891" s="99"/>
      <c r="K891" s="59"/>
      <c r="L891" s="99"/>
      <c r="P891" s="92"/>
      <c r="R891" s="59"/>
    </row>
    <row r="892" spans="3:18" ht="12.5">
      <c r="C892" s="92"/>
      <c r="E892" s="92"/>
      <c r="G892" s="92"/>
      <c r="H892" s="92"/>
      <c r="I892" s="99"/>
      <c r="K892" s="59"/>
      <c r="L892" s="99"/>
      <c r="P892" s="92"/>
      <c r="R892" s="59"/>
    </row>
    <row r="893" spans="3:18" ht="12.5">
      <c r="C893" s="92"/>
      <c r="E893" s="92"/>
      <c r="G893" s="92"/>
      <c r="H893" s="92"/>
      <c r="I893" s="99"/>
      <c r="K893" s="59"/>
      <c r="L893" s="99"/>
      <c r="P893" s="92"/>
      <c r="R893" s="59"/>
    </row>
    <row r="894" spans="3:18" ht="12.5">
      <c r="C894" s="92"/>
      <c r="E894" s="92"/>
      <c r="G894" s="92"/>
      <c r="H894" s="92"/>
      <c r="I894" s="99"/>
      <c r="K894" s="59"/>
      <c r="L894" s="99"/>
      <c r="P894" s="92"/>
      <c r="R894" s="59"/>
    </row>
    <row r="895" spans="3:18" ht="12.5">
      <c r="C895" s="92"/>
      <c r="E895" s="92"/>
      <c r="G895" s="92"/>
      <c r="H895" s="92"/>
      <c r="I895" s="99"/>
      <c r="K895" s="59"/>
      <c r="L895" s="99"/>
      <c r="P895" s="92"/>
      <c r="R895" s="59"/>
    </row>
    <row r="896" spans="3:18" ht="12.5">
      <c r="C896" s="92"/>
      <c r="E896" s="92"/>
      <c r="G896" s="92"/>
      <c r="H896" s="92"/>
      <c r="I896" s="99"/>
      <c r="K896" s="59"/>
      <c r="L896" s="99"/>
      <c r="P896" s="92"/>
      <c r="R896" s="59"/>
    </row>
    <row r="897" spans="3:18" ht="12.5">
      <c r="C897" s="92"/>
      <c r="E897" s="92"/>
      <c r="G897" s="92"/>
      <c r="H897" s="92"/>
      <c r="I897" s="99"/>
      <c r="K897" s="59"/>
      <c r="L897" s="99"/>
      <c r="P897" s="92"/>
      <c r="R897" s="59"/>
    </row>
    <row r="898" spans="3:18" ht="12.5">
      <c r="C898" s="92"/>
      <c r="E898" s="92"/>
      <c r="G898" s="92"/>
      <c r="H898" s="92"/>
      <c r="I898" s="99"/>
      <c r="K898" s="59"/>
      <c r="L898" s="99"/>
      <c r="P898" s="92"/>
      <c r="R898" s="59"/>
    </row>
    <row r="899" spans="3:18" ht="12.5">
      <c r="C899" s="92"/>
      <c r="E899" s="92"/>
      <c r="G899" s="92"/>
      <c r="H899" s="92"/>
      <c r="I899" s="99"/>
      <c r="K899" s="59"/>
      <c r="L899" s="99"/>
      <c r="P899" s="92"/>
      <c r="R899" s="59"/>
    </row>
    <row r="900" spans="3:18" ht="12.5">
      <c r="C900" s="92"/>
      <c r="E900" s="92"/>
      <c r="G900" s="92"/>
      <c r="H900" s="92"/>
      <c r="I900" s="99"/>
      <c r="K900" s="59"/>
      <c r="L900" s="99"/>
      <c r="P900" s="92"/>
      <c r="R900" s="59"/>
    </row>
    <row r="901" spans="3:18" ht="12.5">
      <c r="C901" s="92"/>
      <c r="E901" s="92"/>
      <c r="G901" s="92"/>
      <c r="H901" s="92"/>
      <c r="I901" s="99"/>
      <c r="K901" s="59"/>
      <c r="L901" s="99"/>
      <c r="P901" s="92"/>
      <c r="R901" s="59"/>
    </row>
    <row r="902" spans="3:18" ht="12.5">
      <c r="C902" s="92"/>
      <c r="E902" s="92"/>
      <c r="G902" s="92"/>
      <c r="H902" s="92"/>
      <c r="I902" s="99"/>
      <c r="K902" s="59"/>
      <c r="L902" s="99"/>
      <c r="P902" s="92"/>
      <c r="R902" s="59"/>
    </row>
    <row r="903" spans="3:18" ht="12.5">
      <c r="C903" s="92"/>
      <c r="E903" s="92"/>
      <c r="G903" s="92"/>
      <c r="H903" s="92"/>
      <c r="I903" s="99"/>
      <c r="K903" s="59"/>
      <c r="L903" s="99"/>
      <c r="P903" s="92"/>
      <c r="R903" s="59"/>
    </row>
    <row r="904" spans="3:18" ht="12.5">
      <c r="C904" s="92"/>
      <c r="E904" s="92"/>
      <c r="G904" s="92"/>
      <c r="H904" s="92"/>
      <c r="I904" s="99"/>
      <c r="K904" s="59"/>
      <c r="L904" s="99"/>
      <c r="P904" s="92"/>
      <c r="R904" s="59"/>
    </row>
    <row r="905" spans="3:18" ht="12.5">
      <c r="C905" s="92"/>
      <c r="E905" s="92"/>
      <c r="G905" s="92"/>
      <c r="H905" s="92"/>
      <c r="I905" s="99"/>
      <c r="K905" s="59"/>
      <c r="L905" s="99"/>
      <c r="P905" s="92"/>
      <c r="R905" s="59"/>
    </row>
    <row r="906" spans="3:18" ht="12.5">
      <c r="C906" s="92"/>
      <c r="E906" s="92"/>
      <c r="G906" s="92"/>
      <c r="H906" s="92"/>
      <c r="I906" s="99"/>
      <c r="K906" s="59"/>
      <c r="L906" s="99"/>
      <c r="P906" s="92"/>
      <c r="R906" s="59"/>
    </row>
    <row r="907" spans="3:18" ht="12.5">
      <c r="C907" s="92"/>
      <c r="E907" s="92"/>
      <c r="G907" s="92"/>
      <c r="H907" s="92"/>
      <c r="I907" s="99"/>
      <c r="K907" s="59"/>
      <c r="L907" s="99"/>
      <c r="P907" s="92"/>
      <c r="R907" s="59"/>
    </row>
    <row r="908" spans="3:18" ht="12.5">
      <c r="C908" s="92"/>
      <c r="E908" s="92"/>
      <c r="G908" s="92"/>
      <c r="H908" s="92"/>
      <c r="I908" s="99"/>
      <c r="K908" s="59"/>
      <c r="L908" s="99"/>
      <c r="P908" s="92"/>
      <c r="R908" s="59"/>
    </row>
    <row r="909" spans="3:18" ht="12.5">
      <c r="C909" s="92"/>
      <c r="E909" s="92"/>
      <c r="G909" s="92"/>
      <c r="H909" s="92"/>
      <c r="I909" s="99"/>
      <c r="K909" s="59"/>
      <c r="L909" s="99"/>
      <c r="P909" s="92"/>
      <c r="R909" s="59"/>
    </row>
    <row r="910" spans="3:18" ht="12.5">
      <c r="C910" s="92"/>
      <c r="E910" s="92"/>
      <c r="G910" s="92"/>
      <c r="H910" s="92"/>
      <c r="I910" s="99"/>
      <c r="K910" s="59"/>
      <c r="L910" s="99"/>
      <c r="P910" s="92"/>
      <c r="R910" s="59"/>
    </row>
    <row r="911" spans="3:18" ht="12.5">
      <c r="C911" s="92"/>
      <c r="E911" s="92"/>
      <c r="G911" s="92"/>
      <c r="H911" s="92"/>
      <c r="I911" s="99"/>
      <c r="K911" s="59"/>
      <c r="L911" s="99"/>
      <c r="P911" s="92"/>
      <c r="R911" s="59"/>
    </row>
    <row r="912" spans="3:18" ht="12.5">
      <c r="C912" s="92"/>
      <c r="E912" s="92"/>
      <c r="G912" s="92"/>
      <c r="H912" s="92"/>
      <c r="I912" s="99"/>
      <c r="K912" s="59"/>
      <c r="L912" s="99"/>
      <c r="P912" s="92"/>
      <c r="R912" s="59"/>
    </row>
    <row r="913" spans="3:18" ht="12.5">
      <c r="C913" s="92"/>
      <c r="E913" s="92"/>
      <c r="G913" s="92"/>
      <c r="H913" s="92"/>
      <c r="I913" s="99"/>
      <c r="K913" s="59"/>
      <c r="L913" s="99"/>
      <c r="P913" s="92"/>
      <c r="R913" s="59"/>
    </row>
    <row r="914" spans="3:18" ht="12.5">
      <c r="C914" s="92"/>
      <c r="E914" s="92"/>
      <c r="G914" s="92"/>
      <c r="H914" s="92"/>
      <c r="I914" s="99"/>
      <c r="K914" s="59"/>
      <c r="L914" s="99"/>
      <c r="P914" s="92"/>
      <c r="R914" s="59"/>
    </row>
    <row r="915" spans="3:18" ht="12.5">
      <c r="C915" s="92"/>
      <c r="E915" s="92"/>
      <c r="G915" s="92"/>
      <c r="H915" s="92"/>
      <c r="I915" s="99"/>
      <c r="K915" s="59"/>
      <c r="L915" s="99"/>
      <c r="P915" s="92"/>
      <c r="R915" s="59"/>
    </row>
    <row r="916" spans="3:18" ht="12.5">
      <c r="C916" s="92"/>
      <c r="E916" s="92"/>
      <c r="G916" s="92"/>
      <c r="H916" s="92"/>
      <c r="I916" s="99"/>
      <c r="K916" s="59"/>
      <c r="L916" s="99"/>
      <c r="P916" s="92"/>
      <c r="R916" s="59"/>
    </row>
    <row r="917" spans="3:18" ht="12.5">
      <c r="C917" s="92"/>
      <c r="E917" s="92"/>
      <c r="G917" s="92"/>
      <c r="H917" s="92"/>
      <c r="I917" s="99"/>
      <c r="K917" s="59"/>
      <c r="L917" s="99"/>
      <c r="P917" s="92"/>
      <c r="R917" s="59"/>
    </row>
    <row r="918" spans="3:18" ht="12.5">
      <c r="C918" s="92"/>
      <c r="E918" s="92"/>
      <c r="G918" s="92"/>
      <c r="H918" s="92"/>
      <c r="I918" s="99"/>
      <c r="K918" s="59"/>
      <c r="L918" s="99"/>
      <c r="P918" s="92"/>
      <c r="R918" s="59"/>
    </row>
    <row r="919" spans="3:18" ht="12.5">
      <c r="C919" s="92"/>
      <c r="E919" s="92"/>
      <c r="G919" s="92"/>
      <c r="H919" s="92"/>
      <c r="I919" s="99"/>
      <c r="K919" s="59"/>
      <c r="L919" s="99"/>
      <c r="P919" s="92"/>
      <c r="R919" s="59"/>
    </row>
    <row r="920" spans="3:18" ht="12.5">
      <c r="C920" s="92"/>
      <c r="E920" s="92"/>
      <c r="G920" s="92"/>
      <c r="H920" s="92"/>
      <c r="I920" s="99"/>
      <c r="K920" s="59"/>
      <c r="L920" s="99"/>
      <c r="P920" s="92"/>
      <c r="R920" s="59"/>
    </row>
    <row r="921" spans="3:18" ht="12.5">
      <c r="C921" s="92"/>
      <c r="E921" s="92"/>
      <c r="G921" s="92"/>
      <c r="H921" s="92"/>
      <c r="I921" s="99"/>
      <c r="K921" s="59"/>
      <c r="L921" s="99"/>
      <c r="P921" s="92"/>
      <c r="R921" s="59"/>
    </row>
    <row r="922" spans="3:18" ht="12.5">
      <c r="C922" s="92"/>
      <c r="E922" s="92"/>
      <c r="G922" s="92"/>
      <c r="H922" s="92"/>
      <c r="I922" s="99"/>
      <c r="K922" s="59"/>
      <c r="L922" s="99"/>
      <c r="P922" s="92"/>
      <c r="R922" s="59"/>
    </row>
    <row r="923" spans="3:18" ht="12.5">
      <c r="C923" s="92"/>
      <c r="E923" s="92"/>
      <c r="G923" s="92"/>
      <c r="H923" s="92"/>
      <c r="I923" s="99"/>
      <c r="K923" s="59"/>
      <c r="L923" s="99"/>
      <c r="P923" s="92"/>
      <c r="R923" s="59"/>
    </row>
    <row r="924" spans="3:18" ht="12.5">
      <c r="C924" s="92"/>
      <c r="E924" s="92"/>
      <c r="G924" s="92"/>
      <c r="H924" s="92"/>
      <c r="I924" s="99"/>
      <c r="K924" s="59"/>
      <c r="L924" s="99"/>
      <c r="P924" s="92"/>
      <c r="R924" s="59"/>
    </row>
    <row r="925" spans="3:18" ht="12.5">
      <c r="C925" s="92"/>
      <c r="E925" s="92"/>
      <c r="G925" s="92"/>
      <c r="H925" s="92"/>
      <c r="I925" s="99"/>
      <c r="K925" s="59"/>
      <c r="L925" s="99"/>
      <c r="P925" s="92"/>
      <c r="R925" s="59"/>
    </row>
    <row r="926" spans="3:18" ht="12.5">
      <c r="C926" s="92"/>
      <c r="E926" s="92"/>
      <c r="G926" s="92"/>
      <c r="H926" s="92"/>
      <c r="I926" s="99"/>
      <c r="K926" s="59"/>
      <c r="L926" s="99"/>
      <c r="P926" s="92"/>
      <c r="R926" s="59"/>
    </row>
    <row r="927" spans="3:18" ht="12.5">
      <c r="C927" s="92"/>
      <c r="E927" s="92"/>
      <c r="G927" s="92"/>
      <c r="H927" s="92"/>
      <c r="I927" s="99"/>
      <c r="K927" s="59"/>
      <c r="L927" s="99"/>
      <c r="P927" s="92"/>
      <c r="R927" s="59"/>
    </row>
    <row r="928" spans="3:18" ht="12.5">
      <c r="C928" s="92"/>
      <c r="E928" s="92"/>
      <c r="G928" s="92"/>
      <c r="H928" s="92"/>
      <c r="I928" s="99"/>
      <c r="K928" s="59"/>
      <c r="L928" s="99"/>
      <c r="P928" s="92"/>
      <c r="R928" s="59"/>
    </row>
    <row r="929" spans="3:18" ht="12.5">
      <c r="C929" s="92"/>
      <c r="E929" s="92"/>
      <c r="G929" s="92"/>
      <c r="H929" s="92"/>
      <c r="I929" s="99"/>
      <c r="K929" s="59"/>
      <c r="L929" s="99"/>
      <c r="P929" s="92"/>
      <c r="R929" s="59"/>
    </row>
    <row r="930" spans="3:18" ht="12.5">
      <c r="C930" s="92"/>
      <c r="E930" s="92"/>
      <c r="G930" s="92"/>
      <c r="H930" s="92"/>
      <c r="I930" s="99"/>
      <c r="K930" s="59"/>
      <c r="L930" s="99"/>
      <c r="P930" s="92"/>
      <c r="R930" s="59"/>
    </row>
    <row r="931" spans="3:18" ht="12.5">
      <c r="C931" s="92"/>
      <c r="E931" s="92"/>
      <c r="G931" s="92"/>
      <c r="H931" s="92"/>
      <c r="I931" s="99"/>
      <c r="K931" s="59"/>
      <c r="L931" s="99"/>
      <c r="P931" s="92"/>
      <c r="R931" s="59"/>
    </row>
    <row r="932" spans="3:18" ht="12.5">
      <c r="C932" s="92"/>
      <c r="E932" s="92"/>
      <c r="G932" s="92"/>
      <c r="H932" s="92"/>
      <c r="I932" s="99"/>
      <c r="K932" s="59"/>
      <c r="L932" s="99"/>
      <c r="P932" s="92"/>
      <c r="R932" s="59"/>
    </row>
    <row r="933" spans="3:18" ht="12.5">
      <c r="C933" s="92"/>
      <c r="E933" s="92"/>
      <c r="G933" s="92"/>
      <c r="H933" s="92"/>
      <c r="I933" s="99"/>
      <c r="K933" s="59"/>
      <c r="L933" s="99"/>
      <c r="P933" s="92"/>
      <c r="R933" s="59"/>
    </row>
    <row r="934" spans="3:18" ht="12.5">
      <c r="C934" s="92"/>
      <c r="E934" s="92"/>
      <c r="G934" s="92"/>
      <c r="H934" s="92"/>
      <c r="I934" s="99"/>
      <c r="K934" s="59"/>
      <c r="L934" s="99"/>
      <c r="P934" s="92"/>
      <c r="R934" s="59"/>
    </row>
    <row r="935" spans="3:18" ht="12.5">
      <c r="C935" s="92"/>
      <c r="E935" s="92"/>
      <c r="G935" s="92"/>
      <c r="H935" s="92"/>
      <c r="I935" s="99"/>
      <c r="K935" s="59"/>
      <c r="L935" s="99"/>
      <c r="P935" s="92"/>
      <c r="R935" s="59"/>
    </row>
    <row r="936" spans="3:18" ht="12.5">
      <c r="C936" s="92"/>
      <c r="E936" s="92"/>
      <c r="G936" s="92"/>
      <c r="H936" s="92"/>
      <c r="I936" s="99"/>
      <c r="K936" s="59"/>
      <c r="L936" s="99"/>
      <c r="P936" s="92"/>
      <c r="R936" s="59"/>
    </row>
    <row r="937" spans="3:18" ht="12.5">
      <c r="C937" s="92"/>
      <c r="E937" s="92"/>
      <c r="G937" s="92"/>
      <c r="H937" s="92"/>
      <c r="I937" s="99"/>
      <c r="K937" s="59"/>
      <c r="L937" s="99"/>
      <c r="P937" s="92"/>
      <c r="R937" s="59"/>
    </row>
    <row r="938" spans="3:18" ht="12.5">
      <c r="C938" s="92"/>
      <c r="E938" s="92"/>
      <c r="G938" s="92"/>
      <c r="H938" s="92"/>
      <c r="I938" s="99"/>
      <c r="K938" s="59"/>
      <c r="L938" s="99"/>
      <c r="P938" s="92"/>
      <c r="R938" s="59"/>
    </row>
    <row r="939" spans="3:18" ht="12.5">
      <c r="C939" s="92"/>
      <c r="E939" s="92"/>
      <c r="G939" s="92"/>
      <c r="H939" s="92"/>
      <c r="I939" s="99"/>
      <c r="K939" s="59"/>
      <c r="L939" s="99"/>
      <c r="P939" s="92"/>
      <c r="R939" s="59"/>
    </row>
    <row r="940" spans="3:18" ht="12.5">
      <c r="C940" s="92"/>
      <c r="E940" s="92"/>
      <c r="G940" s="92"/>
      <c r="H940" s="92"/>
      <c r="I940" s="99"/>
      <c r="K940" s="59"/>
      <c r="L940" s="99"/>
      <c r="P940" s="92"/>
      <c r="R940" s="59"/>
    </row>
    <row r="941" spans="3:18" ht="12.5">
      <c r="C941" s="92"/>
      <c r="E941" s="92"/>
      <c r="G941" s="92"/>
      <c r="H941" s="92"/>
      <c r="I941" s="99"/>
      <c r="K941" s="59"/>
      <c r="L941" s="99"/>
      <c r="P941" s="92"/>
      <c r="R941" s="59"/>
    </row>
    <row r="942" spans="3:18" ht="12.5">
      <c r="C942" s="92"/>
      <c r="E942" s="92"/>
      <c r="G942" s="92"/>
      <c r="H942" s="92"/>
      <c r="I942" s="99"/>
      <c r="K942" s="59"/>
      <c r="L942" s="99"/>
      <c r="P942" s="92"/>
      <c r="R942" s="59"/>
    </row>
    <row r="943" spans="3:18" ht="12.5">
      <c r="C943" s="92"/>
      <c r="E943" s="92"/>
      <c r="G943" s="92"/>
      <c r="H943" s="92"/>
      <c r="I943" s="99"/>
      <c r="K943" s="59"/>
      <c r="L943" s="99"/>
      <c r="P943" s="92"/>
      <c r="R943" s="59"/>
    </row>
    <row r="944" spans="3:18" ht="12.5">
      <c r="C944" s="92"/>
      <c r="E944" s="92"/>
      <c r="G944" s="92"/>
      <c r="H944" s="92"/>
      <c r="I944" s="99"/>
      <c r="K944" s="59"/>
      <c r="L944" s="99"/>
      <c r="P944" s="92"/>
      <c r="R944" s="59"/>
    </row>
    <row r="945" spans="3:18" ht="12.5">
      <c r="C945" s="92"/>
      <c r="E945" s="92"/>
      <c r="G945" s="92"/>
      <c r="H945" s="92"/>
      <c r="I945" s="99"/>
      <c r="K945" s="59"/>
      <c r="L945" s="99"/>
      <c r="P945" s="92"/>
      <c r="R945" s="59"/>
    </row>
    <row r="946" spans="3:18" ht="12.5">
      <c r="C946" s="92"/>
      <c r="E946" s="92"/>
      <c r="G946" s="92"/>
      <c r="H946" s="92"/>
      <c r="I946" s="99"/>
      <c r="K946" s="59"/>
      <c r="L946" s="99"/>
      <c r="P946" s="92"/>
      <c r="R946" s="59"/>
    </row>
    <row r="947" spans="3:18" ht="12.5">
      <c r="C947" s="92"/>
      <c r="E947" s="92"/>
      <c r="G947" s="92"/>
      <c r="H947" s="92"/>
      <c r="I947" s="99"/>
      <c r="K947" s="59"/>
      <c r="L947" s="99"/>
      <c r="P947" s="92"/>
      <c r="R947" s="59"/>
    </row>
    <row r="948" spans="3:18" ht="12.5">
      <c r="C948" s="92"/>
      <c r="E948" s="92"/>
      <c r="G948" s="92"/>
      <c r="H948" s="92"/>
      <c r="I948" s="99"/>
      <c r="K948" s="59"/>
      <c r="L948" s="99"/>
      <c r="P948" s="92"/>
      <c r="R948" s="59"/>
    </row>
    <row r="949" spans="3:18" ht="12.5">
      <c r="C949" s="92"/>
      <c r="E949" s="92"/>
      <c r="G949" s="92"/>
      <c r="H949" s="92"/>
      <c r="I949" s="99"/>
      <c r="K949" s="59"/>
      <c r="L949" s="99"/>
      <c r="P949" s="92"/>
      <c r="R949" s="59"/>
    </row>
    <row r="950" spans="3:18" ht="12.5">
      <c r="C950" s="92"/>
      <c r="E950" s="92"/>
      <c r="G950" s="92"/>
      <c r="H950" s="92"/>
      <c r="I950" s="99"/>
      <c r="K950" s="59"/>
      <c r="L950" s="99"/>
      <c r="P950" s="92"/>
      <c r="R950" s="59"/>
    </row>
    <row r="951" spans="3:18" ht="12.5">
      <c r="C951" s="92"/>
      <c r="E951" s="92"/>
      <c r="G951" s="92"/>
      <c r="H951" s="92"/>
      <c r="I951" s="99"/>
      <c r="K951" s="59"/>
      <c r="L951" s="99"/>
      <c r="P951" s="92"/>
      <c r="R951" s="59"/>
    </row>
    <row r="952" spans="3:18" ht="12.5">
      <c r="C952" s="92"/>
      <c r="E952" s="92"/>
      <c r="G952" s="92"/>
      <c r="H952" s="92"/>
      <c r="I952" s="99"/>
      <c r="K952" s="59"/>
      <c r="L952" s="99"/>
      <c r="P952" s="92"/>
      <c r="R952" s="59"/>
    </row>
    <row r="953" spans="3:18" ht="12.5">
      <c r="C953" s="92"/>
      <c r="E953" s="92"/>
      <c r="G953" s="92"/>
      <c r="H953" s="92"/>
      <c r="I953" s="99"/>
      <c r="K953" s="59"/>
      <c r="L953" s="99"/>
      <c r="P953" s="92"/>
      <c r="R953" s="59"/>
    </row>
    <row r="954" spans="3:18" ht="12.5">
      <c r="C954" s="92"/>
      <c r="E954" s="92"/>
      <c r="G954" s="92"/>
      <c r="H954" s="92"/>
      <c r="I954" s="99"/>
      <c r="K954" s="59"/>
      <c r="L954" s="99"/>
      <c r="P954" s="92"/>
      <c r="R954" s="59"/>
    </row>
    <row r="955" spans="3:18" ht="12.5">
      <c r="C955" s="92"/>
      <c r="E955" s="92"/>
      <c r="G955" s="92"/>
      <c r="H955" s="92"/>
      <c r="I955" s="99"/>
      <c r="K955" s="59"/>
      <c r="L955" s="99"/>
      <c r="P955" s="92"/>
      <c r="R955" s="59"/>
    </row>
    <row r="956" spans="3:18" ht="12.5">
      <c r="C956" s="92"/>
      <c r="E956" s="92"/>
      <c r="G956" s="92"/>
      <c r="H956" s="92"/>
      <c r="I956" s="99"/>
      <c r="K956" s="59"/>
      <c r="L956" s="99"/>
      <c r="P956" s="92"/>
      <c r="R956" s="59"/>
    </row>
    <row r="957" spans="3:18" ht="12.5">
      <c r="C957" s="92"/>
      <c r="E957" s="92"/>
      <c r="G957" s="92"/>
      <c r="H957" s="92"/>
      <c r="I957" s="99"/>
      <c r="K957" s="59"/>
      <c r="L957" s="99"/>
      <c r="P957" s="92"/>
      <c r="R957" s="59"/>
    </row>
    <row r="958" spans="3:18" ht="12.5">
      <c r="C958" s="92"/>
      <c r="E958" s="92"/>
      <c r="G958" s="92"/>
      <c r="H958" s="92"/>
      <c r="I958" s="99"/>
      <c r="K958" s="59"/>
      <c r="L958" s="99"/>
      <c r="P958" s="92"/>
      <c r="R958" s="59"/>
    </row>
    <row r="959" spans="3:18" ht="12.5">
      <c r="C959" s="92"/>
      <c r="E959" s="92"/>
      <c r="G959" s="92"/>
      <c r="H959" s="92"/>
      <c r="I959" s="99"/>
      <c r="K959" s="59"/>
      <c r="L959" s="99"/>
      <c r="P959" s="92"/>
      <c r="R959" s="59"/>
    </row>
    <row r="960" spans="3:18" ht="12.5">
      <c r="C960" s="92"/>
      <c r="E960" s="92"/>
      <c r="G960" s="92"/>
      <c r="H960" s="92"/>
      <c r="I960" s="99"/>
      <c r="K960" s="59"/>
      <c r="L960" s="99"/>
      <c r="P960" s="92"/>
      <c r="R960" s="59"/>
    </row>
    <row r="961" spans="3:18" ht="12.5">
      <c r="C961" s="92"/>
      <c r="E961" s="92"/>
      <c r="G961" s="92"/>
      <c r="H961" s="92"/>
      <c r="I961" s="99"/>
      <c r="K961" s="59"/>
      <c r="L961" s="99"/>
      <c r="P961" s="92"/>
      <c r="R961" s="59"/>
    </row>
    <row r="962" spans="3:18" ht="12.5">
      <c r="C962" s="92"/>
      <c r="E962" s="92"/>
      <c r="G962" s="92"/>
      <c r="H962" s="92"/>
      <c r="I962" s="99"/>
      <c r="K962" s="59"/>
      <c r="L962" s="99"/>
      <c r="P962" s="92"/>
      <c r="R962" s="59"/>
    </row>
    <row r="963" spans="3:18" ht="12.5">
      <c r="C963" s="92"/>
      <c r="E963" s="92"/>
      <c r="G963" s="92"/>
      <c r="H963" s="92"/>
      <c r="I963" s="99"/>
      <c r="K963" s="59"/>
      <c r="L963" s="99"/>
      <c r="P963" s="92"/>
      <c r="R963" s="59"/>
    </row>
    <row r="964" spans="3:18" ht="12.5">
      <c r="C964" s="92"/>
      <c r="E964" s="92"/>
      <c r="G964" s="92"/>
      <c r="H964" s="92"/>
      <c r="I964" s="99"/>
      <c r="K964" s="59"/>
      <c r="L964" s="99"/>
      <c r="P964" s="92"/>
      <c r="R964" s="59"/>
    </row>
    <row r="965" spans="3:18" ht="12.5">
      <c r="C965" s="92"/>
      <c r="E965" s="92"/>
      <c r="G965" s="92"/>
      <c r="H965" s="92"/>
      <c r="I965" s="99"/>
      <c r="K965" s="59"/>
      <c r="L965" s="99"/>
      <c r="P965" s="92"/>
      <c r="R965" s="59"/>
    </row>
    <row r="966" spans="3:18" ht="12.5">
      <c r="C966" s="92"/>
      <c r="E966" s="92"/>
      <c r="G966" s="92"/>
      <c r="H966" s="92"/>
      <c r="I966" s="99"/>
      <c r="K966" s="59"/>
      <c r="L966" s="99"/>
      <c r="P966" s="92"/>
      <c r="R966" s="59"/>
    </row>
    <row r="967" spans="3:18" ht="12.5">
      <c r="C967" s="92"/>
      <c r="E967" s="92"/>
      <c r="G967" s="92"/>
      <c r="H967" s="92"/>
      <c r="I967" s="99"/>
      <c r="K967" s="59"/>
      <c r="L967" s="99"/>
      <c r="P967" s="92"/>
      <c r="R967" s="59"/>
    </row>
    <row r="968" spans="3:18" ht="12.5">
      <c r="C968" s="92"/>
      <c r="E968" s="92"/>
      <c r="G968" s="92"/>
      <c r="H968" s="92"/>
      <c r="I968" s="99"/>
      <c r="K968" s="59"/>
      <c r="L968" s="99"/>
      <c r="P968" s="92"/>
      <c r="R968" s="59"/>
    </row>
    <row r="969" spans="3:18" ht="12.5">
      <c r="C969" s="92"/>
      <c r="E969" s="92"/>
      <c r="G969" s="92"/>
      <c r="H969" s="92"/>
      <c r="I969" s="99"/>
      <c r="K969" s="59"/>
      <c r="L969" s="99"/>
      <c r="P969" s="92"/>
      <c r="R969" s="59"/>
    </row>
    <row r="970" spans="3:18" ht="12.5">
      <c r="C970" s="92"/>
      <c r="E970" s="92"/>
      <c r="G970" s="92"/>
      <c r="H970" s="92"/>
      <c r="I970" s="99"/>
      <c r="K970" s="59"/>
      <c r="L970" s="99"/>
      <c r="P970" s="92"/>
      <c r="R970" s="59"/>
    </row>
    <row r="971" spans="3:18" ht="12.5">
      <c r="C971" s="92"/>
      <c r="E971" s="92"/>
      <c r="G971" s="92"/>
      <c r="H971" s="92"/>
      <c r="I971" s="99"/>
      <c r="K971" s="59"/>
      <c r="L971" s="99"/>
      <c r="P971" s="92"/>
      <c r="R971" s="59"/>
    </row>
    <row r="972" spans="3:18" ht="12.5">
      <c r="C972" s="92"/>
      <c r="E972" s="92"/>
      <c r="G972" s="92"/>
      <c r="H972" s="92"/>
      <c r="I972" s="99"/>
      <c r="K972" s="59"/>
      <c r="L972" s="99"/>
      <c r="P972" s="92"/>
      <c r="R972" s="59"/>
    </row>
    <row r="973" spans="3:18" ht="12.5">
      <c r="C973" s="92"/>
      <c r="E973" s="92"/>
      <c r="G973" s="92"/>
      <c r="H973" s="92"/>
      <c r="I973" s="99"/>
      <c r="K973" s="59"/>
      <c r="L973" s="99"/>
      <c r="P973" s="92"/>
      <c r="R973" s="59"/>
    </row>
    <row r="974" spans="3:18" ht="12.5">
      <c r="C974" s="92"/>
      <c r="E974" s="92"/>
      <c r="G974" s="92"/>
      <c r="H974" s="92"/>
      <c r="I974" s="99"/>
      <c r="K974" s="59"/>
      <c r="L974" s="99"/>
      <c r="P974" s="92"/>
      <c r="R974" s="59"/>
    </row>
    <row r="975" spans="3:18" ht="12.5">
      <c r="C975" s="92"/>
      <c r="E975" s="92"/>
      <c r="G975" s="92"/>
      <c r="H975" s="92"/>
      <c r="I975" s="99"/>
      <c r="K975" s="59"/>
      <c r="L975" s="99"/>
      <c r="P975" s="92"/>
      <c r="R975" s="59"/>
    </row>
    <row r="976" spans="3:18" ht="12.5">
      <c r="C976" s="92"/>
      <c r="E976" s="92"/>
      <c r="G976" s="92"/>
      <c r="H976" s="92"/>
      <c r="I976" s="99"/>
      <c r="K976" s="59"/>
      <c r="L976" s="99"/>
      <c r="P976" s="92"/>
      <c r="R976" s="59"/>
    </row>
    <row r="977" spans="3:18" ht="12.5">
      <c r="C977" s="92"/>
      <c r="E977" s="92"/>
      <c r="G977" s="92"/>
      <c r="H977" s="92"/>
      <c r="I977" s="99"/>
      <c r="K977" s="59"/>
      <c r="L977" s="99"/>
      <c r="P977" s="92"/>
      <c r="R977" s="59"/>
    </row>
    <row r="978" spans="3:18" ht="12.5">
      <c r="C978" s="92"/>
      <c r="E978" s="92"/>
      <c r="G978" s="92"/>
      <c r="H978" s="92"/>
      <c r="I978" s="99"/>
      <c r="K978" s="59"/>
      <c r="L978" s="99"/>
      <c r="P978" s="92"/>
      <c r="R978" s="59"/>
    </row>
    <row r="979" spans="3:18" ht="12.5">
      <c r="C979" s="92"/>
      <c r="E979" s="92"/>
      <c r="G979" s="92"/>
      <c r="H979" s="92"/>
      <c r="I979" s="99"/>
      <c r="K979" s="59"/>
      <c r="L979" s="99"/>
      <c r="P979" s="92"/>
      <c r="R979" s="59"/>
    </row>
    <row r="980" spans="3:18" ht="12.5">
      <c r="C980" s="92"/>
      <c r="E980" s="92"/>
      <c r="G980" s="92"/>
      <c r="H980" s="92"/>
      <c r="I980" s="99"/>
      <c r="K980" s="59"/>
      <c r="L980" s="99"/>
      <c r="P980" s="92"/>
      <c r="R980" s="59"/>
    </row>
    <row r="981" spans="3:18" ht="12.5">
      <c r="C981" s="92"/>
      <c r="E981" s="92"/>
      <c r="G981" s="92"/>
      <c r="H981" s="92"/>
      <c r="I981" s="99"/>
      <c r="K981" s="59"/>
      <c r="L981" s="99"/>
      <c r="P981" s="92"/>
      <c r="R981" s="59"/>
    </row>
    <row r="982" spans="3:18" ht="12.5">
      <c r="C982" s="92"/>
      <c r="E982" s="92"/>
      <c r="G982" s="92"/>
      <c r="H982" s="92"/>
      <c r="I982" s="99"/>
      <c r="K982" s="59"/>
      <c r="L982" s="99"/>
      <c r="P982" s="92"/>
      <c r="R982" s="59"/>
    </row>
    <row r="983" spans="3:18" ht="12.5">
      <c r="C983" s="92"/>
      <c r="E983" s="92"/>
      <c r="G983" s="92"/>
      <c r="H983" s="92"/>
      <c r="I983" s="99"/>
      <c r="K983" s="59"/>
      <c r="L983" s="99"/>
      <c r="P983" s="92"/>
      <c r="R983" s="59"/>
    </row>
    <row r="984" spans="3:18" ht="12.5">
      <c r="C984" s="92"/>
      <c r="E984" s="92"/>
      <c r="G984" s="92"/>
      <c r="H984" s="92"/>
      <c r="I984" s="99"/>
      <c r="K984" s="59"/>
      <c r="L984" s="99"/>
      <c r="P984" s="92"/>
      <c r="R984" s="59"/>
    </row>
    <row r="985" spans="3:18" ht="12.5">
      <c r="C985" s="92"/>
      <c r="E985" s="92"/>
      <c r="G985" s="92"/>
      <c r="H985" s="92"/>
      <c r="I985" s="99"/>
      <c r="K985" s="59"/>
      <c r="L985" s="99"/>
      <c r="P985" s="92"/>
      <c r="R985" s="59"/>
    </row>
    <row r="986" spans="3:18" ht="12.5">
      <c r="C986" s="92"/>
      <c r="E986" s="92"/>
      <c r="G986" s="92"/>
      <c r="H986" s="92"/>
      <c r="I986" s="99"/>
      <c r="K986" s="59"/>
      <c r="L986" s="99"/>
      <c r="P986" s="92"/>
      <c r="R986" s="59"/>
    </row>
    <row r="987" spans="3:18" ht="12.5">
      <c r="C987" s="92"/>
      <c r="E987" s="92"/>
      <c r="G987" s="92"/>
      <c r="H987" s="92"/>
      <c r="I987" s="99"/>
      <c r="K987" s="59"/>
      <c r="L987" s="99"/>
      <c r="P987" s="92"/>
      <c r="R987" s="59"/>
    </row>
    <row r="988" spans="3:18" ht="12.5">
      <c r="C988" s="92"/>
      <c r="E988" s="92"/>
      <c r="G988" s="92"/>
      <c r="H988" s="92"/>
      <c r="I988" s="99"/>
      <c r="K988" s="59"/>
      <c r="L988" s="99"/>
      <c r="P988" s="92"/>
      <c r="R988" s="59"/>
    </row>
    <row r="989" spans="3:18" ht="12.5">
      <c r="C989" s="92"/>
      <c r="E989" s="92"/>
      <c r="G989" s="92"/>
      <c r="H989" s="92"/>
      <c r="I989" s="99"/>
      <c r="K989" s="59"/>
      <c r="L989" s="99"/>
      <c r="P989" s="92"/>
      <c r="R989" s="59"/>
    </row>
    <row r="990" spans="3:18" ht="12.5">
      <c r="C990" s="92"/>
      <c r="E990" s="92"/>
      <c r="G990" s="92"/>
      <c r="H990" s="92"/>
      <c r="I990" s="99"/>
      <c r="K990" s="59"/>
      <c r="L990" s="99"/>
      <c r="P990" s="92"/>
      <c r="R990" s="59"/>
    </row>
    <row r="991" spans="3:18" ht="12.5">
      <c r="C991" s="92"/>
      <c r="E991" s="92"/>
      <c r="G991" s="92"/>
      <c r="H991" s="92"/>
      <c r="I991" s="99"/>
      <c r="K991" s="59"/>
      <c r="L991" s="99"/>
      <c r="P991" s="92"/>
      <c r="R991" s="59"/>
    </row>
    <row r="992" spans="3:18" ht="12.5">
      <c r="C992" s="92"/>
      <c r="E992" s="92"/>
      <c r="G992" s="92"/>
      <c r="H992" s="92"/>
      <c r="I992" s="99"/>
      <c r="K992" s="59"/>
      <c r="L992" s="99"/>
      <c r="P992" s="92"/>
      <c r="R992" s="59"/>
    </row>
    <row r="993" spans="3:18" ht="12.5">
      <c r="C993" s="92"/>
      <c r="E993" s="92"/>
      <c r="G993" s="92"/>
      <c r="H993" s="92"/>
      <c r="I993" s="99"/>
      <c r="K993" s="59"/>
      <c r="L993" s="99"/>
      <c r="P993" s="92"/>
      <c r="R993" s="59"/>
    </row>
    <row r="994" spans="3:18" ht="12.5">
      <c r="C994" s="92"/>
      <c r="E994" s="92"/>
      <c r="G994" s="92"/>
      <c r="H994" s="92"/>
      <c r="I994" s="99"/>
      <c r="K994" s="59"/>
      <c r="L994" s="99"/>
      <c r="P994" s="92"/>
      <c r="R994" s="59"/>
    </row>
    <row r="995" spans="3:18" ht="12.5">
      <c r="C995" s="92"/>
      <c r="E995" s="92"/>
      <c r="G995" s="92"/>
      <c r="H995" s="92"/>
      <c r="I995" s="99"/>
      <c r="K995" s="59"/>
      <c r="L995" s="99"/>
      <c r="P995" s="92"/>
      <c r="R995" s="59"/>
    </row>
    <row r="996" spans="3:18" ht="12.5">
      <c r="C996" s="92"/>
      <c r="E996" s="92"/>
      <c r="G996" s="92"/>
      <c r="H996" s="92"/>
      <c r="I996" s="99"/>
      <c r="K996" s="59"/>
      <c r="L996" s="99"/>
      <c r="P996" s="92"/>
      <c r="R996" s="59"/>
    </row>
    <row r="997" spans="3:18" ht="12.5">
      <c r="C997" s="92"/>
      <c r="E997" s="92"/>
      <c r="G997" s="92"/>
      <c r="H997" s="92"/>
      <c r="I997" s="99"/>
      <c r="K997" s="59"/>
      <c r="L997" s="99"/>
      <c r="P997" s="92"/>
      <c r="R997" s="59"/>
    </row>
    <row r="998" spans="3:18" ht="12.5">
      <c r="C998" s="92"/>
      <c r="E998" s="92"/>
      <c r="G998" s="92"/>
      <c r="H998" s="92"/>
      <c r="I998" s="99"/>
      <c r="K998" s="59"/>
      <c r="L998" s="99"/>
      <c r="P998" s="92"/>
      <c r="R998" s="59"/>
    </row>
    <row r="999" spans="3:18" ht="12.5">
      <c r="C999" s="92"/>
      <c r="E999" s="92"/>
      <c r="G999" s="92"/>
      <c r="H999" s="92"/>
      <c r="I999" s="99"/>
      <c r="K999" s="59"/>
      <c r="L999" s="99"/>
      <c r="P999" s="92"/>
      <c r="R999" s="59"/>
    </row>
    <row r="1000" spans="3:18" ht="12.5">
      <c r="C1000" s="92"/>
      <c r="E1000" s="92"/>
      <c r="G1000" s="92"/>
      <c r="H1000" s="92"/>
      <c r="I1000" s="99"/>
      <c r="K1000" s="59"/>
      <c r="L1000" s="99"/>
      <c r="P1000" s="92"/>
      <c r="R1000" s="59"/>
    </row>
    <row r="1001" spans="3:18" ht="12.5">
      <c r="C1001" s="92"/>
      <c r="E1001" s="92"/>
      <c r="G1001" s="92"/>
      <c r="H1001" s="92"/>
      <c r="I1001" s="99"/>
      <c r="K1001" s="59"/>
      <c r="L1001" s="99"/>
      <c r="P1001" s="92"/>
      <c r="R1001" s="59"/>
    </row>
    <row r="1002" spans="3:18" ht="12.5">
      <c r="C1002" s="92"/>
      <c r="E1002" s="92"/>
      <c r="G1002" s="92"/>
      <c r="H1002" s="92"/>
      <c r="I1002" s="99"/>
      <c r="K1002" s="59"/>
      <c r="L1002" s="99"/>
      <c r="P1002" s="92"/>
      <c r="R1002" s="59"/>
    </row>
    <row r="1003" spans="3:18" ht="12.5">
      <c r="C1003" s="92"/>
      <c r="E1003" s="92"/>
      <c r="G1003" s="92"/>
      <c r="H1003" s="92"/>
      <c r="I1003" s="99"/>
      <c r="K1003" s="59"/>
      <c r="L1003" s="99"/>
      <c r="P1003" s="92"/>
      <c r="R1003" s="59"/>
    </row>
    <row r="1004" spans="3:18" ht="12.5">
      <c r="C1004" s="92"/>
      <c r="E1004" s="92"/>
      <c r="G1004" s="92"/>
      <c r="H1004" s="92"/>
      <c r="I1004" s="99"/>
      <c r="K1004" s="59"/>
      <c r="L1004" s="99"/>
      <c r="P1004" s="92"/>
      <c r="R1004" s="59"/>
    </row>
    <row r="1005" spans="3:18" ht="12.5">
      <c r="C1005" s="92"/>
      <c r="E1005" s="92"/>
      <c r="G1005" s="92"/>
      <c r="H1005" s="92"/>
      <c r="I1005" s="99"/>
      <c r="K1005" s="59"/>
      <c r="L1005" s="99"/>
      <c r="P1005" s="92"/>
      <c r="R1005" s="59"/>
    </row>
    <row r="1006" spans="3:18" ht="12.5">
      <c r="C1006" s="92"/>
      <c r="E1006" s="92"/>
      <c r="G1006" s="92"/>
      <c r="H1006" s="92"/>
      <c r="I1006" s="99"/>
      <c r="K1006" s="59"/>
      <c r="L1006" s="99"/>
      <c r="P1006" s="92"/>
      <c r="R1006" s="59"/>
    </row>
    <row r="1007" spans="3:18" ht="12.5">
      <c r="C1007" s="92"/>
      <c r="E1007" s="92"/>
      <c r="G1007" s="92"/>
      <c r="H1007" s="92"/>
      <c r="I1007" s="99"/>
      <c r="K1007" s="59"/>
      <c r="L1007" s="99"/>
      <c r="P1007" s="92"/>
      <c r="R1007" s="59"/>
    </row>
    <row r="1008" spans="3:18" ht="12.5">
      <c r="C1008" s="92"/>
      <c r="E1008" s="92"/>
      <c r="G1008" s="92"/>
      <c r="H1008" s="92"/>
      <c r="I1008" s="99"/>
      <c r="K1008" s="59"/>
      <c r="L1008" s="99"/>
      <c r="P1008" s="92"/>
      <c r="R1008" s="59"/>
    </row>
    <row r="1009" spans="3:18" ht="12.5">
      <c r="C1009" s="92"/>
      <c r="E1009" s="92"/>
      <c r="G1009" s="92"/>
      <c r="H1009" s="92"/>
      <c r="I1009" s="99"/>
      <c r="K1009" s="59"/>
      <c r="L1009" s="99"/>
      <c r="P1009" s="92"/>
      <c r="R1009" s="59"/>
    </row>
    <row r="1010" spans="3:18" ht="12.5">
      <c r="C1010" s="92"/>
      <c r="E1010" s="92"/>
      <c r="G1010" s="92"/>
      <c r="H1010" s="92"/>
      <c r="I1010" s="99"/>
      <c r="K1010" s="59"/>
      <c r="L1010" s="99"/>
      <c r="P1010" s="92"/>
      <c r="R1010" s="59"/>
    </row>
    <row r="1011" spans="3:18" ht="12.5">
      <c r="C1011" s="92"/>
      <c r="E1011" s="92"/>
      <c r="G1011" s="92"/>
      <c r="H1011" s="92"/>
      <c r="I1011" s="99"/>
      <c r="K1011" s="59"/>
      <c r="L1011" s="99"/>
      <c r="P1011" s="92"/>
      <c r="R1011" s="59"/>
    </row>
    <row r="1012" spans="3:18" ht="12.5">
      <c r="C1012" s="92"/>
      <c r="E1012" s="92"/>
      <c r="G1012" s="92"/>
      <c r="H1012" s="92"/>
      <c r="I1012" s="99"/>
      <c r="K1012" s="59"/>
      <c r="L1012" s="99"/>
      <c r="P1012" s="92"/>
      <c r="R1012" s="59"/>
    </row>
    <row r="1013" spans="3:18" ht="12.5">
      <c r="C1013" s="92"/>
      <c r="E1013" s="92"/>
      <c r="G1013" s="92"/>
      <c r="H1013" s="92"/>
      <c r="I1013" s="99"/>
      <c r="K1013" s="59"/>
      <c r="L1013" s="99"/>
      <c r="P1013" s="92"/>
      <c r="R1013" s="59"/>
    </row>
    <row r="1014" spans="3:18" ht="12.5">
      <c r="C1014" s="92"/>
      <c r="E1014" s="92"/>
      <c r="G1014" s="92"/>
      <c r="H1014" s="92"/>
      <c r="I1014" s="99"/>
      <c r="K1014" s="59"/>
      <c r="L1014" s="99"/>
      <c r="P1014" s="92"/>
      <c r="R1014" s="59"/>
    </row>
    <row r="1015" spans="3:18" ht="12.5">
      <c r="C1015" s="92"/>
      <c r="E1015" s="92"/>
      <c r="G1015" s="92"/>
      <c r="H1015" s="92"/>
      <c r="I1015" s="99"/>
      <c r="K1015" s="59"/>
      <c r="L1015" s="99"/>
      <c r="P1015" s="92"/>
      <c r="R1015" s="59"/>
    </row>
  </sheetData>
  <mergeCells count="14">
    <mergeCell ref="A107:B107"/>
    <mergeCell ref="B22:B26"/>
    <mergeCell ref="A96:B96"/>
    <mergeCell ref="A102:B102"/>
    <mergeCell ref="A51:B51"/>
    <mergeCell ref="A71:B71"/>
    <mergeCell ref="B65:B67"/>
    <mergeCell ref="A78:B78"/>
    <mergeCell ref="B84:B86"/>
    <mergeCell ref="B15:B16"/>
    <mergeCell ref="B17:B21"/>
    <mergeCell ref="A38:B38"/>
    <mergeCell ref="A31:B31"/>
    <mergeCell ref="A11:B11"/>
  </mergeCells>
  <hyperlinks>
    <hyperlink ref="C36" r:id="rId1" xr:uid="{00000000-0004-0000-0100-000000000000}"/>
    <hyperlink ref="E36" r:id="rId2" xr:uid="{00000000-0004-0000-0100-000001000000}"/>
    <hyperlink ref="F36" r:id="rId3" xr:uid="{00000000-0004-0000-0100-000002000000}"/>
    <hyperlink ref="G36" r:id="rId4" xr:uid="{00000000-0004-0000-0100-000003000000}"/>
    <hyperlink ref="H36" r:id="rId5" xr:uid="{00000000-0004-0000-0100-000004000000}"/>
    <hyperlink ref="I36" r:id="rId6" xr:uid="{00000000-0004-0000-0100-000005000000}"/>
    <hyperlink ref="J36" r:id="rId7" xr:uid="{00000000-0004-0000-0100-000006000000}"/>
    <hyperlink ref="K36" r:id="rId8" xr:uid="{00000000-0004-0000-0100-000007000000}"/>
    <hyperlink ref="L36" r:id="rId9" xr:uid="{00000000-0004-0000-0100-000008000000}"/>
    <hyperlink ref="M36" r:id="rId10" xr:uid="{00000000-0004-0000-0100-000009000000}"/>
    <hyperlink ref="O36" r:id="rId11" xr:uid="{00000000-0004-0000-0100-00000A000000}"/>
    <hyperlink ref="P36" r:id="rId12" xr:uid="{00000000-0004-0000-0100-00000B000000}"/>
    <hyperlink ref="Q36" r:id="rId13" xr:uid="{00000000-0004-0000-0100-00000C000000}"/>
    <hyperlink ref="R36" r:id="rId14" xr:uid="{00000000-0004-0000-0100-00000D000000}"/>
    <hyperlink ref="S36" r:id="rId15" xr:uid="{00000000-0004-0000-0100-00000E000000}"/>
    <hyperlink ref="T36" r:id="rId16" xr:uid="{00000000-0004-0000-0100-00000F000000}"/>
    <hyperlink ref="U36" r:id="rId17" xr:uid="{00000000-0004-0000-0100-000010000000}"/>
    <hyperlink ref="V36" r:id="rId18" xr:uid="{00000000-0004-0000-0100-000011000000}"/>
    <hyperlink ref="W36" r:id="rId19" xr:uid="{00000000-0004-0000-0100-000012000000}"/>
    <hyperlink ref="X36" r:id="rId20" xr:uid="{00000000-0004-0000-0100-000013000000}"/>
    <hyperlink ref="Y36" r:id="rId21" xr:uid="{00000000-0004-0000-0100-000014000000}"/>
    <hyperlink ref="Z36" r:id="rId22" xr:uid="{00000000-0004-0000-0100-000015000000}"/>
    <hyperlink ref="AA36" r:id="rId23" xr:uid="{00000000-0004-0000-0100-000016000000}"/>
    <hyperlink ref="AB36" r:id="rId24" xr:uid="{00000000-0004-0000-0100-000017000000}"/>
    <hyperlink ref="AC36" r:id="rId25" xr:uid="{00000000-0004-0000-0100-000018000000}"/>
    <hyperlink ref="AD36" r:id="rId26" xr:uid="{00000000-0004-0000-0100-000019000000}"/>
  </hyperlinks>
  <printOptions horizontalCentered="1" gridLines="1"/>
  <pageMargins left="0.25" right="0.25" top="0.75" bottom="0.75" header="0" footer="0"/>
  <pageSetup paperSize="9" fitToHeight="0" pageOrder="overThenDown" orientation="landscape" cellComments="atEnd"/>
  <legacyDrawing r:id="rId2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COPY REKAP INDEX</vt:lpstr>
      <vt:lpstr>KOMPILASI DATA KOTAKAB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2019-03-13T02:58:03Z</dcterms:created>
  <dcterms:modified xsi:type="dcterms:W3CDTF">2019-03-13T02:58:03Z</dcterms:modified>
</cp:coreProperties>
</file>