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orede/Documents/"/>
    </mc:Choice>
  </mc:AlternateContent>
  <xr:revisionPtr revIDLastSave="0" documentId="13_ncr:1_{513BD57C-6DF0-8346-9598-F9C2A23DB086}" xr6:coauthVersionLast="47" xr6:coauthVersionMax="47" xr10:uidLastSave="{00000000-0000-0000-0000-000000000000}"/>
  <bookViews>
    <workbookView xWindow="20" yWindow="840" windowWidth="14180" windowHeight="15780" xr2:uid="{5EAC8758-C032-BE44-962C-65D4FF191FA1}"/>
  </bookViews>
  <sheets>
    <sheet name="Functions and Formu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6" i="1"/>
  <c r="E27" i="1"/>
  <c r="E28" i="1"/>
  <c r="E29" i="1"/>
  <c r="E30" i="1"/>
  <c r="E31" i="1"/>
  <c r="E32" i="1"/>
  <c r="D25" i="1"/>
  <c r="D26" i="1"/>
  <c r="D27" i="1"/>
  <c r="D28" i="1"/>
  <c r="D29" i="1"/>
  <c r="D30" i="1"/>
  <c r="D31" i="1"/>
  <c r="D32" i="1"/>
  <c r="E24" i="1"/>
  <c r="D24" i="1"/>
  <c r="C24" i="1"/>
  <c r="B24" i="1"/>
  <c r="A24" i="1"/>
  <c r="L13" i="1"/>
  <c r="K13" i="1"/>
  <c r="J13" i="1"/>
  <c r="I13" i="1" a="1"/>
  <c r="I13" i="1" s="1"/>
  <c r="G14" i="1"/>
  <c r="G15" i="1"/>
  <c r="G16" i="1"/>
  <c r="G17" i="1"/>
  <c r="G18" i="1"/>
  <c r="G19" i="1"/>
  <c r="G20" i="1"/>
  <c r="G21" i="1"/>
  <c r="G13" i="1"/>
  <c r="F14" i="1"/>
  <c r="F15" i="1"/>
  <c r="F16" i="1"/>
  <c r="F17" i="1"/>
  <c r="F18" i="1"/>
  <c r="F19" i="1"/>
  <c r="F20" i="1"/>
  <c r="F21" i="1"/>
  <c r="F13" i="1"/>
  <c r="E13" i="1" a="1"/>
  <c r="E13" i="1" s="1"/>
  <c r="H13" i="1" a="1"/>
  <c r="H13" i="1" s="1"/>
  <c r="A13" i="1" a="1"/>
  <c r="A13" i="1" s="1"/>
  <c r="D13" i="1" a="1"/>
  <c r="D13" i="1" s="1"/>
  <c r="C13" i="1" a="1"/>
  <c r="C13" i="1" s="1"/>
  <c r="B13" i="1" a="1"/>
  <c r="B13" i="1" s="1"/>
  <c r="M2" i="1" a="1"/>
  <c r="M2" i="1" s="1"/>
  <c r="L2" i="1" a="1"/>
  <c r="L2" i="1" s="1"/>
  <c r="K5" i="1"/>
  <c r="J5" i="1"/>
  <c r="K2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<sst xmlns="http://schemas.openxmlformats.org/spreadsheetml/2006/main" count="68" uniqueCount="58">
  <si>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</si>
  <si>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</si>
  <si>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</si>
  <si>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</si>
  <si>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</si>
  <si>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</si>
  <si>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</si>
  <si>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</si>
  <si>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</si>
  <si>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</si>
  <si>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</si>
  <si>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</si>
  <si>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</si>
  <si>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</si>
  <si>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</si>
  <si>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</si>
  <si>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</si>
  <si>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</si>
  <si>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</si>
  <si>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</si>
  <si>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</si>
  <si>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</si>
  <si>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</si>
  <si>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</si>
  <si>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</si>
  <si>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</si>
  <si>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</si>
  <si>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</si>
  <si>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</si>
  <si>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</si>
  <si>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</si>
  <si>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</si>
  <si>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</si>
  <si>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</si>
  <si>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Max StartDate</t>
  </si>
  <si>
    <t>Min StartDate</t>
  </si>
  <si>
    <t>Highest Salary</t>
  </si>
  <si>
    <t>Lowest Salary</t>
  </si>
  <si>
    <t>Age If</t>
  </si>
  <si>
    <t>IFS</t>
  </si>
  <si>
    <t>Length of FirstName</t>
  </si>
  <si>
    <t>Length of LastName</t>
  </si>
  <si>
    <t>Left FirstName</t>
  </si>
  <si>
    <t>RIGHT ID</t>
  </si>
  <si>
    <t>RIGHT StartDate</t>
  </si>
  <si>
    <t>TRIM LastName</t>
  </si>
  <si>
    <t xml:space="preserve">     Flenderson</t>
  </si>
  <si>
    <t>FullName</t>
  </si>
  <si>
    <t>Generate Email</t>
  </si>
  <si>
    <t>SUBSTITUTE EndDate</t>
  </si>
  <si>
    <t>SUMIF</t>
  </si>
  <si>
    <t>SUMIFS</t>
  </si>
  <si>
    <t>SALARY SUM</t>
  </si>
  <si>
    <t>COUNT</t>
  </si>
  <si>
    <t>COUNTIFS</t>
  </si>
  <si>
    <t>COUNTIF Salary</t>
  </si>
  <si>
    <t>Days</t>
  </si>
  <si>
    <t>Network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</si>
</sst>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3625-6335-3B4B-8EF8-94DFCD813607}">
  <dimension ref="A1:M32"/>
  <sheetViews>
    <sheetView tabSelected="1" zoomScale="86" zoomScaleNormal="86" workbookViewId="0">
      <selection activeCell="F28" sqref="F28"/>
    </sheetView>
  </sheetViews>
  <sheetFormatPr baseColWidth="10" defaultRowHeight="16" x14ac:dyDescent="0.2"/>
  <cols>
    <col min="2" max="2" width="17.33203125" bestFit="1" customWidth="1"/>
    <col min="3" max="3" width="17" bestFit="1" customWidth="1"/>
    <col min="4" max="4" width="13" bestFit="1" customWidth="1"/>
    <col min="5" max="5" width="13.6640625" bestFit="1" customWidth="1"/>
    <col min="6" max="6" width="15.83203125" bestFit="1" customWidth="1"/>
    <col min="7" max="7" width="13.6640625" bestFit="1" customWidth="1"/>
    <col min="8" max="8" width="14.6640625" style="2" bestFit="1" customWidth="1"/>
    <col min="9" max="9" width="18.1640625" bestFit="1" customWidth="1"/>
    <col min="10" max="10" width="12.83203125" bestFit="1" customWidth="1"/>
    <col min="11" max="11" width="12.5" bestFit="1" customWidth="1"/>
    <col min="13" max="13" width="19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34</v>
      </c>
      <c r="K1" t="s">
        <v>35</v>
      </c>
      <c r="L1" t="s">
        <v>38</v>
      </c>
      <c r="M1" t="s">
        <v>39</v>
      </c>
    </row>
    <row r="2" spans="1:13" x14ac:dyDescent="0.2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tr" cm="1">
        <f t="array" ref="L2:L10">IF(D2:D10 &gt; 30, "Old", "Young")</f>
        <v>Young</v>
      </c>
      <c r="M2" t="str" cm="1">
        <f t="array" ref="M2:M10">_xlfn.IFS(F2:F10="Salesman","Sales Department",F2:F10="HR","Human Resources",F2:F10="Accountant", "Financial Department", F2:F10 = "Regional Manager", "Quarterly Bonus", F2:F10 = "Receptionist", "Admin", F2:F10 = F8, "Supply Chain")</f>
        <v>Sales Department</v>
      </c>
    </row>
    <row r="3" spans="1:13" x14ac:dyDescent="0.2">
      <c r="A3">
        <v>1002</v>
      </c>
      <c r="B3" t="s">
        <v>13</v>
      </c>
      <c r="C3" t="s">
        <v>14</v>
      </c>
      <c r="D3">
        <v>30</v>
      </c>
      <c r="E3" t="s">
        <v>15</v>
      </c>
      <c r="F3" t="s">
        <v>16</v>
      </c>
      <c r="G3">
        <v>36000</v>
      </c>
      <c r="H3" s="1">
        <v>36436</v>
      </c>
      <c r="I3" s="1">
        <v>42287</v>
      </c>
      <c r="L3" t="str">
        <v>Young</v>
      </c>
      <c r="M3" t="str">
        <v>Admin</v>
      </c>
    </row>
    <row r="4" spans="1:13" x14ac:dyDescent="0.2">
      <c r="A4">
        <v>1003</v>
      </c>
      <c r="B4" t="s">
        <v>17</v>
      </c>
      <c r="C4" t="s">
        <v>18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">
        <v>36</v>
      </c>
      <c r="K4" t="s">
        <v>37</v>
      </c>
      <c r="L4" t="str">
        <v>Young</v>
      </c>
      <c r="M4" t="str">
        <v>Sales Department</v>
      </c>
    </row>
    <row r="5" spans="1:13" x14ac:dyDescent="0.2">
      <c r="A5">
        <v>1004</v>
      </c>
      <c r="B5" t="s">
        <v>19</v>
      </c>
      <c r="C5" t="s">
        <v>20</v>
      </c>
      <c r="D5">
        <v>31</v>
      </c>
      <c r="E5" t="s">
        <v>15</v>
      </c>
      <c r="F5" t="s">
        <v>21</v>
      </c>
      <c r="G5">
        <v>47000</v>
      </c>
      <c r="H5" s="1">
        <v>36530</v>
      </c>
      <c r="I5" s="1">
        <v>42341</v>
      </c>
      <c r="J5">
        <f>MAX(G2:G10)</f>
        <v>65000</v>
      </c>
      <c r="K5">
        <f>MIN(G2:G10)</f>
        <v>36000</v>
      </c>
      <c r="L5" t="str">
        <v>Old</v>
      </c>
      <c r="M5" t="str">
        <v>Financial Department</v>
      </c>
    </row>
    <row r="6" spans="1:13" x14ac:dyDescent="0.2">
      <c r="A6">
        <v>1005</v>
      </c>
      <c r="B6" t="s">
        <v>22</v>
      </c>
      <c r="C6" t="s">
        <v>46</v>
      </c>
      <c r="D6">
        <v>32</v>
      </c>
      <c r="E6" t="s">
        <v>11</v>
      </c>
      <c r="F6" t="s">
        <v>23</v>
      </c>
      <c r="G6">
        <v>50000</v>
      </c>
      <c r="H6" s="1">
        <v>37017</v>
      </c>
      <c r="I6" s="1">
        <v>42977</v>
      </c>
      <c r="L6" t="str">
        <v>Old</v>
      </c>
      <c r="M6" t="str">
        <v>Human Resources</v>
      </c>
    </row>
    <row r="7" spans="1:13" x14ac:dyDescent="0.2">
      <c r="A7">
        <v>1006</v>
      </c>
      <c r="B7" t="s">
        <v>24</v>
      </c>
      <c r="C7" t="s">
        <v>25</v>
      </c>
      <c r="D7">
        <v>35</v>
      </c>
      <c r="E7" t="s">
        <v>11</v>
      </c>
      <c r="F7" t="s">
        <v>26</v>
      </c>
      <c r="G7">
        <v>65000</v>
      </c>
      <c r="H7" s="1">
        <v>35040</v>
      </c>
      <c r="I7" s="1">
        <v>41528</v>
      </c>
      <c r="L7" t="str">
        <v>Old</v>
      </c>
      <c r="M7" t="str">
        <v>Quarterly Bonus</v>
      </c>
    </row>
    <row r="8" spans="1:13" x14ac:dyDescent="0.2">
      <c r="A8">
        <v>1007</v>
      </c>
      <c r="B8" t="s">
        <v>27</v>
      </c>
      <c r="C8" t="s">
        <v>28</v>
      </c>
      <c r="D8">
        <v>32</v>
      </c>
      <c r="E8" t="s">
        <v>15</v>
      </c>
      <c r="F8" t="s">
        <v>29</v>
      </c>
      <c r="G8">
        <v>41000</v>
      </c>
      <c r="H8" s="1">
        <v>37933</v>
      </c>
      <c r="I8" s="1">
        <v>41551</v>
      </c>
      <c r="L8" t="str">
        <v>Old</v>
      </c>
      <c r="M8" t="str">
        <v>Supply Chain</v>
      </c>
    </row>
    <row r="9" spans="1:13" x14ac:dyDescent="0.2">
      <c r="A9">
        <v>1008</v>
      </c>
      <c r="B9" t="s">
        <v>30</v>
      </c>
      <c r="C9" t="s">
        <v>31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L9" t="str">
        <v>Old</v>
      </c>
      <c r="M9" t="str">
        <v>Sales Department</v>
      </c>
    </row>
    <row r="10" spans="1:13" x14ac:dyDescent="0.2">
      <c r="A10">
        <v>1009</v>
      </c>
      <c r="B10" t="s">
        <v>32</v>
      </c>
      <c r="C10" t="s">
        <v>33</v>
      </c>
      <c r="D10">
        <v>31</v>
      </c>
      <c r="E10" t="s">
        <v>11</v>
      </c>
      <c r="F10" t="s">
        <v>21</v>
      </c>
      <c r="G10">
        <v>42000</v>
      </c>
      <c r="H10" s="1">
        <v>37843</v>
      </c>
      <c r="I10" s="1">
        <v>40800</v>
      </c>
      <c r="L10" t="str">
        <v>Old</v>
      </c>
      <c r="M10" t="str">
        <v>Financial Department</v>
      </c>
    </row>
    <row r="12" spans="1:13" x14ac:dyDescent="0.2">
      <c r="A12" t="s">
        <v>43</v>
      </c>
      <c r="B12" t="s">
        <v>40</v>
      </c>
      <c r="C12" t="s">
        <v>41</v>
      </c>
      <c r="D12" t="s">
        <v>42</v>
      </c>
      <c r="E12" t="s">
        <v>45</v>
      </c>
      <c r="F12" t="s">
        <v>47</v>
      </c>
      <c r="G12" t="s">
        <v>48</v>
      </c>
      <c r="H12" s="2" t="s">
        <v>44</v>
      </c>
      <c r="I12" s="2" t="s">
        <v>49</v>
      </c>
      <c r="J12" s="2" t="s">
        <v>52</v>
      </c>
      <c r="K12" s="2" t="s">
        <v>50</v>
      </c>
      <c r="L12" s="2" t="s">
        <v>51</v>
      </c>
    </row>
    <row r="13" spans="1:13" x14ac:dyDescent="0.2">
      <c r="A13" t="str" cm="1">
        <f t="array" ref="A13:A21">RIGHT(A2:A10, 1)</f>
        <v>1</v>
      </c>
      <c r="B13" cm="1">
        <f t="array" ref="B13:B21" xml:space="preserve"> LEN(B2:B10)</f>
        <v>3</v>
      </c>
      <c r="C13" cm="1">
        <f t="array" ref="C13:C21">LEN(C2:C10)</f>
        <v>7</v>
      </c>
      <c r="D13" t="str" cm="1">
        <f t="array" ref="D13:D21">LEFT(B2:B10, 1)</f>
        <v>J</v>
      </c>
      <c r="E13" t="str" cm="1">
        <f t="array" ref="E13:E21">TRIM(C2:C10)</f>
        <v>Halpert</v>
      </c>
      <c r="F13" t="str">
        <f>_xlfn.CONCAT(TRIM(B2), " ",TRIM( C2))</f>
        <v>Jim Halpert</v>
      </c>
      <c r="G13" t="str">
        <f>_xlfn.CONCAT(LOWER(TRIM(B2)), ".", LOWER(TRIM(C2)), "@email.com")</f>
        <v>jim.halpert@email.com</v>
      </c>
      <c r="H13" s="2" t="str" cm="1">
        <f t="array" ref="H13:H21">RIGHT(TEXT(H2:H10, "dd/mm/yyy"), 4)</f>
        <v>2001</v>
      </c>
      <c r="I13" t="str" cm="1">
        <f t="array" ref="I13:I21">SUBSTITUTE(TEXT(I2:I10, "dd/mm/yyy"), "/", "-")</f>
        <v>06-09-2015</v>
      </c>
      <c r="J13">
        <f>SUM(G2:G10)</f>
        <v>437000</v>
      </c>
      <c r="K13">
        <f>SUMIF(G2:G10, "&gt;50000")</f>
        <v>128000</v>
      </c>
      <c r="L13">
        <f>SUMIFS(G2:G10, E2:E10, "Female", D2:D10, "&lt; 31")</f>
        <v>36000</v>
      </c>
    </row>
    <row r="14" spans="1:13" x14ac:dyDescent="0.2">
      <c r="A14" t="str">
        <v>2</v>
      </c>
      <c r="B14">
        <v>3</v>
      </c>
      <c r="C14">
        <v>7</v>
      </c>
      <c r="D14" t="str">
        <v>P</v>
      </c>
      <c r="E14" t="str">
        <v>Beasley</v>
      </c>
      <c r="F14" t="str">
        <f t="shared" ref="F14:F21" si="0">_xlfn.CONCAT(TRIM(B3), " ",TRIM( C3))</f>
        <v>Pam Beasley</v>
      </c>
      <c r="G14" t="str">
        <f t="shared" ref="G14:G21" si="1">_xlfn.CONCAT(LOWER(TRIM(B3)), ".", LOWER(TRIM(C3)), "@email.com")</f>
        <v>pam.beasley@email.com</v>
      </c>
      <c r="H14" s="2" t="str">
        <v>1999</v>
      </c>
      <c r="I14" t="str">
        <v>10-10-2015</v>
      </c>
    </row>
    <row r="15" spans="1:13" x14ac:dyDescent="0.2">
      <c r="A15" t="str">
        <v>3</v>
      </c>
      <c r="B15">
        <v>6</v>
      </c>
      <c r="C15">
        <v>7</v>
      </c>
      <c r="D15" t="str">
        <v>D</v>
      </c>
      <c r="E15" t="str">
        <v>Schrute</v>
      </c>
      <c r="F15" t="str">
        <f t="shared" si="0"/>
        <v>Dwight Schrute</v>
      </c>
      <c r="G15" t="str">
        <f t="shared" si="1"/>
        <v>dwight.schrute@email.com</v>
      </c>
      <c r="H15" s="2" t="str">
        <v>2000</v>
      </c>
      <c r="I15" t="str">
        <v>08-09-2017</v>
      </c>
    </row>
    <row r="16" spans="1:13" x14ac:dyDescent="0.2">
      <c r="A16" t="str">
        <v>4</v>
      </c>
      <c r="B16">
        <v>6</v>
      </c>
      <c r="C16">
        <v>6</v>
      </c>
      <c r="D16" t="str">
        <v>A</v>
      </c>
      <c r="E16" t="str">
        <v>Martin</v>
      </c>
      <c r="F16" t="str">
        <f t="shared" si="0"/>
        <v>Angela Martin</v>
      </c>
      <c r="G16" t="str">
        <f t="shared" si="1"/>
        <v>angela.martin@email.com</v>
      </c>
      <c r="H16" s="2" t="str">
        <v>2000</v>
      </c>
      <c r="I16" t="str">
        <v>03-12-2015</v>
      </c>
    </row>
    <row r="17" spans="1:9" x14ac:dyDescent="0.2">
      <c r="A17" t="str">
        <v>5</v>
      </c>
      <c r="B17">
        <v>4</v>
      </c>
      <c r="C17">
        <v>15</v>
      </c>
      <c r="D17" t="str">
        <v>T</v>
      </c>
      <c r="E17" t="str">
        <v>Flenderson</v>
      </c>
      <c r="F17" t="str">
        <f t="shared" si="0"/>
        <v>Toby Flenderson</v>
      </c>
      <c r="G17" t="str">
        <f t="shared" si="1"/>
        <v>toby.flenderson@email.com</v>
      </c>
      <c r="H17" s="2" t="str">
        <v>2001</v>
      </c>
      <c r="I17" t="str">
        <v>30-08-2017</v>
      </c>
    </row>
    <row r="18" spans="1:9" x14ac:dyDescent="0.2">
      <c r="A18" t="str">
        <v>6</v>
      </c>
      <c r="B18">
        <v>7</v>
      </c>
      <c r="C18">
        <v>5</v>
      </c>
      <c r="D18" t="str">
        <v>M</v>
      </c>
      <c r="E18" t="str">
        <v>Scott</v>
      </c>
      <c r="F18" t="str">
        <f t="shared" si="0"/>
        <v>Michael Scott</v>
      </c>
      <c r="G18" t="str">
        <f t="shared" si="1"/>
        <v>michael.scott@email.com</v>
      </c>
      <c r="H18" s="2" t="str">
        <v>1995</v>
      </c>
      <c r="I18" t="str">
        <v>11-09-2013</v>
      </c>
    </row>
    <row r="19" spans="1:9" x14ac:dyDescent="0.2">
      <c r="A19" t="str">
        <v>7</v>
      </c>
      <c r="B19">
        <v>8</v>
      </c>
      <c r="C19">
        <v>6</v>
      </c>
      <c r="D19" t="str">
        <v>M</v>
      </c>
      <c r="E19" t="str">
        <v>Palmer</v>
      </c>
      <c r="F19" t="str">
        <f t="shared" si="0"/>
        <v>Meredith Palmer</v>
      </c>
      <c r="G19" t="str">
        <f t="shared" si="1"/>
        <v>meredith.palmer@email.com</v>
      </c>
      <c r="H19" s="2" t="str">
        <v>2003</v>
      </c>
      <c r="I19" t="str">
        <v>04-10-2013</v>
      </c>
    </row>
    <row r="20" spans="1:9" x14ac:dyDescent="0.2">
      <c r="A20" t="str">
        <v>8</v>
      </c>
      <c r="B20">
        <v>7</v>
      </c>
      <c r="C20">
        <v>6</v>
      </c>
      <c r="D20" t="str">
        <v>S</v>
      </c>
      <c r="E20" t="str">
        <v>Hudson</v>
      </c>
      <c r="F20" t="str">
        <f t="shared" si="0"/>
        <v>Stanley Hudson</v>
      </c>
      <c r="G20" t="str">
        <f t="shared" si="1"/>
        <v>stanley.hudson@email.com</v>
      </c>
      <c r="H20" s="2" t="str">
        <v>2002</v>
      </c>
      <c r="I20" t="str">
        <v>22-04-2015</v>
      </c>
    </row>
    <row r="21" spans="1:9" x14ac:dyDescent="0.2">
      <c r="A21" t="str">
        <v>9</v>
      </c>
      <c r="B21">
        <v>5</v>
      </c>
      <c r="C21">
        <v>6</v>
      </c>
      <c r="D21" t="str">
        <v>K</v>
      </c>
      <c r="E21" t="str">
        <v>Malone</v>
      </c>
      <c r="F21" t="str">
        <f t="shared" si="0"/>
        <v>Kevin Malone</v>
      </c>
      <c r="G21" t="str">
        <f t="shared" si="1"/>
        <v>kevin.malone@email.com</v>
      </c>
      <c r="H21" s="2" t="str">
        <v>2003</v>
      </c>
      <c r="I21" t="str">
        <v>14-09-2011</v>
      </c>
    </row>
    <row r="23" spans="1:9" x14ac:dyDescent="0.2">
      <c r="A23" t="s">
        <v>53</v>
      </c>
      <c r="B23" t="s">
        <v>55</v>
      </c>
      <c r="C23" t="s">
        <v>54</v>
      </c>
      <c r="D23" t="s">
        <v>56</v>
      </c>
      <c r="E23" t="s">
        <v>57</v>
      </c>
    </row>
    <row r="24" spans="1:9" x14ac:dyDescent="0.2">
      <c r="A24">
        <f>COUNT(G2:G10)</f>
        <v>9</v>
      </c>
      <c r="B24">
        <f>COUNTIF(G2:G10, "&gt;= 45000")</f>
        <v>6</v>
      </c>
      <c r="C24">
        <f>COUNTIFS(A2:A10, "&gt;=1005", E2:E10, "Male")</f>
        <v>4</v>
      </c>
      <c r="D24">
        <f>_xlfn.DAYS(I2,H2)</f>
        <v>5056</v>
      </c>
      <c r="E24">
        <f>NETWORKDAYS(H2, I2)</f>
        <v>3611</v>
      </c>
    </row>
    <row r="25" spans="1:9" x14ac:dyDescent="0.2">
      <c r="D25">
        <f t="shared" ref="D25:D32" si="2">_xlfn.DAYS(I3,H3)</f>
        <v>5851</v>
      </c>
      <c r="E25">
        <f t="shared" ref="E25:E32" si="3">NETWORKDAYS(H3, I3)</f>
        <v>4180</v>
      </c>
    </row>
    <row r="26" spans="1:9" x14ac:dyDescent="0.2">
      <c r="D26">
        <f t="shared" si="2"/>
        <v>6275</v>
      </c>
      <c r="E26">
        <f t="shared" si="3"/>
        <v>4484</v>
      </c>
    </row>
    <row r="27" spans="1:9" x14ac:dyDescent="0.2">
      <c r="D27">
        <f t="shared" si="2"/>
        <v>5811</v>
      </c>
      <c r="E27">
        <f t="shared" si="3"/>
        <v>4152</v>
      </c>
    </row>
    <row r="28" spans="1:9" x14ac:dyDescent="0.2">
      <c r="D28">
        <f t="shared" si="2"/>
        <v>5960</v>
      </c>
      <c r="E28">
        <f t="shared" si="3"/>
        <v>4258</v>
      </c>
    </row>
    <row r="29" spans="1:9" x14ac:dyDescent="0.2">
      <c r="D29">
        <f t="shared" si="2"/>
        <v>6488</v>
      </c>
      <c r="E29">
        <f t="shared" si="3"/>
        <v>4635</v>
      </c>
    </row>
    <row r="30" spans="1:9" x14ac:dyDescent="0.2">
      <c r="D30">
        <f t="shared" si="2"/>
        <v>3618</v>
      </c>
      <c r="E30">
        <f t="shared" si="3"/>
        <v>2585</v>
      </c>
    </row>
    <row r="31" spans="1:9" x14ac:dyDescent="0.2">
      <c r="D31">
        <f t="shared" si="2"/>
        <v>4700</v>
      </c>
      <c r="E31">
        <f t="shared" si="3"/>
        <v>3358</v>
      </c>
    </row>
    <row r="32" spans="1:9" x14ac:dyDescent="0.2">
      <c r="D32">
        <f t="shared" si="2"/>
        <v>2957</v>
      </c>
      <c r="E32">
        <f t="shared" si="3"/>
        <v>2113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and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2025-02-05T19:47:19Z</dcterms:created>
  <dcterms:modified xsi:type="dcterms:W3CDTF">2025-02-09T22:58:49Z</dcterms:modified>
</cp:coreProperties>
</file>