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Qifang/Dropbox (MIT)/SUTD_40.004_2017/Qifang/Recitation 2/"/>
    </mc:Choice>
  </mc:AlternateContent>
  <bookViews>
    <workbookView xWindow="240" yWindow="460" windowWidth="15600" windowHeight="7880"/>
  </bookViews>
  <sheets>
    <sheet name="triple jump" sheetId="2" r:id="rId1"/>
  </sheets>
  <definedNames>
    <definedName name="solver_adj" localSheetId="0" hidden="1">'triple jump'!$J$4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'triple jump'!$J$4</definedName>
    <definedName name="solver_lhs2" localSheetId="0" hidden="1">'triple jump'!$J$4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'triple jump'!$I$33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F33" i="2"/>
  <c r="E32" i="2"/>
  <c r="H6" i="2"/>
  <c r="H7" i="2"/>
  <c r="H8" i="2"/>
  <c r="H9" i="2"/>
  <c r="H10" i="2"/>
  <c r="H11" i="2"/>
  <c r="H12" i="2"/>
  <c r="H13" i="2"/>
  <c r="H14" i="2"/>
  <c r="H15" i="2"/>
  <c r="H16" i="2"/>
  <c r="H17" i="2"/>
  <c r="I17" i="2"/>
  <c r="H18" i="2"/>
  <c r="I12" i="2"/>
  <c r="I6" i="2"/>
  <c r="I11" i="2"/>
  <c r="I16" i="2"/>
  <c r="I8" i="2"/>
  <c r="I15" i="2"/>
  <c r="I7" i="2"/>
  <c r="I14" i="2"/>
  <c r="I10" i="2"/>
  <c r="I13" i="2"/>
  <c r="I9" i="2"/>
  <c r="H19" i="2"/>
  <c r="I18" i="2"/>
  <c r="H20" i="2"/>
  <c r="I19" i="2"/>
  <c r="H21" i="2"/>
  <c r="I20" i="2"/>
  <c r="H22" i="2"/>
  <c r="I21" i="2"/>
  <c r="H23" i="2"/>
  <c r="I22" i="2"/>
  <c r="H24" i="2"/>
  <c r="I23" i="2"/>
  <c r="H25" i="2"/>
  <c r="I24" i="2"/>
  <c r="H26" i="2"/>
  <c r="I25" i="2"/>
  <c r="H27" i="2"/>
  <c r="I26" i="2"/>
  <c r="H28" i="2"/>
  <c r="I27" i="2"/>
  <c r="H29" i="2"/>
  <c r="I28" i="2"/>
  <c r="H30" i="2"/>
  <c r="I29" i="2"/>
  <c r="H31" i="2"/>
  <c r="I30" i="2"/>
  <c r="H32" i="2"/>
  <c r="I31" i="2"/>
  <c r="I33" i="2"/>
</calcChain>
</file>

<file path=xl/sharedStrings.xml><?xml version="1.0" encoding="utf-8"?>
<sst xmlns="http://schemas.openxmlformats.org/spreadsheetml/2006/main" count="15" uniqueCount="14">
  <si>
    <t>moving average</t>
  </si>
  <si>
    <t>EWMA</t>
  </si>
  <si>
    <t>MAPE:</t>
  </si>
  <si>
    <t>(use w=3)</t>
  </si>
  <si>
    <t>alpha =</t>
  </si>
  <si>
    <t>?</t>
  </si>
  <si>
    <t>year</t>
  </si>
  <si>
    <t>The winning distances for the Olympics men's triple jump are given.</t>
  </si>
  <si>
    <t>Pretend that you don't know the winning distance for the 2016 Olympics, and wish to predict it.</t>
  </si>
  <si>
    <t>distance</t>
  </si>
  <si>
    <t>minimizes MAPE is around 0.842</t>
  </si>
  <si>
    <r>
      <t xml:space="preserve">Using the </t>
    </r>
    <r>
      <rPr>
        <b/>
        <sz val="11"/>
        <color theme="1"/>
        <rFont val="Calibri"/>
        <family val="2"/>
        <scheme val="minor"/>
      </rPr>
      <t>Solver</t>
    </r>
    <r>
      <rPr>
        <sz val="11"/>
        <color theme="1"/>
        <rFont val="Calibri"/>
        <family val="2"/>
        <scheme val="minor"/>
      </rPr>
      <t xml:space="preserve"> add-in, the value of alpha that </t>
    </r>
  </si>
  <si>
    <t>Actual winning distance: 17.86</t>
  </si>
  <si>
    <t>error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</si>
</sst>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3" xfId="0" applyFill="1" applyBorder="1"/>
    <xf numFmtId="2" fontId="0" fillId="0" borderId="4" xfId="0" applyNumberFormat="1" applyFill="1" applyBorder="1"/>
    <xf numFmtId="0" fontId="0" fillId="0" borderId="5" xfId="0" applyFill="1" applyBorder="1"/>
    <xf numFmtId="2" fontId="0" fillId="0" borderId="6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2" fillId="0" borderId="0" xfId="0" applyNumberFormat="1" applyFont="1"/>
    <xf numFmtId="0" fontId="3" fillId="0" borderId="0" xfId="0" applyNumberFormat="1" applyFont="1"/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NumberFormat="1" applyFont="1" applyAlignment="1">
      <alignment horizontal="left"/>
    </xf>
    <xf numFmtId="165" fontId="2" fillId="0" borderId="0" xfId="4" applyNumberFormat="1" applyFont="1" applyAlignment="1"/>
    <xf numFmtId="0" fontId="2" fillId="2" borderId="0" xfId="0" applyNumberFormat="1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</cellXfs>
  <cellStyles count="5">
    <cellStyle name="Comma 2" xfId="2"/>
    <cellStyle name="Normal" xfId="0" builtinId="0"/>
    <cellStyle name="Normal 2" xfId="1"/>
    <cellStyle name="Percent" xfId="4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E1" sqref="E1:G1048576"/>
    </sheetView>
  </sheetViews>
  <sheetFormatPr baseColWidth="10" defaultColWidth="8.83203125" defaultRowHeight="15" x14ac:dyDescent="0.2"/>
  <cols>
    <col min="4" max="4" width="9.6640625" customWidth="1"/>
    <col min="5" max="5" width="8.83203125" style="22"/>
    <col min="8" max="8" width="8.83203125" style="22"/>
  </cols>
  <sheetData>
    <row r="1" spans="1:10" x14ac:dyDescent="0.2">
      <c r="A1" t="s">
        <v>7</v>
      </c>
      <c r="B1" s="1"/>
      <c r="C1" s="1"/>
      <c r="D1" s="1"/>
      <c r="E1" s="19"/>
      <c r="F1" s="1"/>
    </row>
    <row r="2" spans="1:10" x14ac:dyDescent="0.2">
      <c r="A2" s="1" t="s">
        <v>8</v>
      </c>
      <c r="B2" s="1"/>
      <c r="C2" s="1"/>
      <c r="D2" s="1"/>
      <c r="E2" s="19"/>
      <c r="F2" s="1"/>
    </row>
    <row r="3" spans="1:10" x14ac:dyDescent="0.2">
      <c r="A3" s="1"/>
      <c r="B3" s="1"/>
      <c r="C3" s="1"/>
      <c r="D3" s="1"/>
      <c r="E3" s="19"/>
      <c r="F3" s="1"/>
    </row>
    <row r="4" spans="1:10" x14ac:dyDescent="0.2">
      <c r="A4" t="s">
        <v>6</v>
      </c>
      <c r="B4" t="s">
        <v>9</v>
      </c>
      <c r="D4" s="1"/>
      <c r="E4" s="20" t="s">
        <v>0</v>
      </c>
      <c r="F4" s="5"/>
      <c r="G4" s="6"/>
      <c r="H4" s="23" t="s">
        <v>1</v>
      </c>
      <c r="I4" s="7" t="s">
        <v>4</v>
      </c>
      <c r="J4" s="4">
        <v>0.84210526295072086</v>
      </c>
    </row>
    <row r="5" spans="1:10" x14ac:dyDescent="0.2">
      <c r="A5" s="9">
        <v>1896</v>
      </c>
      <c r="B5" s="10">
        <v>13.71</v>
      </c>
      <c r="C5" s="17"/>
      <c r="D5" s="1"/>
      <c r="E5" s="19" t="s">
        <v>3</v>
      </c>
      <c r="F5" s="8" t="s">
        <v>13</v>
      </c>
      <c r="G5" s="6"/>
      <c r="H5" s="23"/>
      <c r="I5" s="8" t="s">
        <v>13</v>
      </c>
    </row>
    <row r="6" spans="1:10" x14ac:dyDescent="0.2">
      <c r="A6" s="11">
        <v>1900</v>
      </c>
      <c r="B6" s="12">
        <v>14.47</v>
      </c>
      <c r="C6" s="17"/>
      <c r="D6" s="1"/>
      <c r="E6" s="21">
        <f>B5</f>
        <v>13.71</v>
      </c>
      <c r="F6" s="2">
        <f>ABS(E6-B6)/B6</f>
        <v>5.2522460262612286E-2</v>
      </c>
      <c r="G6" s="3"/>
      <c r="H6" s="24">
        <f>B5</f>
        <v>13.71</v>
      </c>
      <c r="I6" s="3">
        <f>ABS(H6-B6)/B6</f>
        <v>5.2522460262612286E-2</v>
      </c>
    </row>
    <row r="7" spans="1:10" x14ac:dyDescent="0.2">
      <c r="A7" s="11">
        <v>1904</v>
      </c>
      <c r="B7" s="12">
        <v>14.35</v>
      </c>
      <c r="C7" s="17"/>
      <c r="D7" s="1"/>
      <c r="E7" s="21">
        <f>(B6+B5)/2</f>
        <v>14.09</v>
      </c>
      <c r="F7" s="2">
        <f>ABS(E7-B7)/B7</f>
        <v>1.8118466898954688E-2</v>
      </c>
      <c r="G7" s="3"/>
      <c r="H7" s="24">
        <f>$J$4*B6+(1-$J$4)*H6</f>
        <v>14.349999999842549</v>
      </c>
      <c r="I7" s="3">
        <f>ABS(H7-B7)/B7</f>
        <v>1.0972191022572822E-11</v>
      </c>
    </row>
    <row r="8" spans="1:10" x14ac:dyDescent="0.2">
      <c r="A8" s="11">
        <v>1908</v>
      </c>
      <c r="B8" s="12">
        <v>14.92</v>
      </c>
      <c r="C8" s="17"/>
      <c r="D8" s="1"/>
      <c r="E8" s="21">
        <f>AVERAGE(B5:B7)</f>
        <v>14.176666666666668</v>
      </c>
      <c r="F8" s="2">
        <f>ABS(E8-B8)/B8</f>
        <v>4.9821268990169726E-2</v>
      </c>
      <c r="G8" s="3"/>
      <c r="H8" s="24">
        <f>$J$4*B7+(1-$J$4)*H7</f>
        <v>14.349999999975138</v>
      </c>
      <c r="I8" s="3">
        <f>ABS(H8-B8)/B8</f>
        <v>3.82037533528728E-2</v>
      </c>
    </row>
    <row r="9" spans="1:10" x14ac:dyDescent="0.2">
      <c r="A9" s="11">
        <v>1912</v>
      </c>
      <c r="B9" s="12">
        <v>14.76</v>
      </c>
      <c r="C9" s="17"/>
      <c r="D9" s="1"/>
      <c r="E9" s="21">
        <f>AVERAGE(B6:B8)</f>
        <v>14.58</v>
      </c>
      <c r="F9" s="2">
        <f>ABS(E9-B9)/B9</f>
        <v>1.2195121951219494E-2</v>
      </c>
      <c r="G9" s="3"/>
      <c r="H9" s="24">
        <f>$J$4*B8+(1-$J$4)*H8</f>
        <v>14.829999999877986</v>
      </c>
      <c r="I9" s="3">
        <f>ABS(H9-B9)/B9</f>
        <v>4.742547417207716E-3</v>
      </c>
    </row>
    <row r="10" spans="1:10" x14ac:dyDescent="0.2">
      <c r="A10" s="11">
        <v>1920</v>
      </c>
      <c r="B10" s="12">
        <v>14.51</v>
      </c>
      <c r="C10" s="17"/>
      <c r="D10" s="1"/>
      <c r="E10" s="21">
        <f>AVERAGE(B7:B9)</f>
        <v>14.676666666666668</v>
      </c>
      <c r="F10" s="2">
        <f>ABS(E10-B10)/B10</f>
        <v>1.1486331265793787E-2</v>
      </c>
      <c r="G10" s="3"/>
      <c r="H10" s="24">
        <f>$J$4*B9+(1-$J$4)*H9</f>
        <v>14.771052631574184</v>
      </c>
      <c r="I10" s="3">
        <f>ABS(H10-B10)/B10</f>
        <v>1.7991222024409673E-2</v>
      </c>
    </row>
    <row r="11" spans="1:10" x14ac:dyDescent="0.2">
      <c r="A11" s="11">
        <v>1924</v>
      </c>
      <c r="B11" s="12">
        <v>15.53</v>
      </c>
      <c r="C11" s="17"/>
      <c r="D11" s="1"/>
      <c r="E11" s="21">
        <f>AVERAGE(B8:B10)</f>
        <v>14.729999999999999</v>
      </c>
      <c r="F11" s="2">
        <f>ABS(E11-B11)/B11</f>
        <v>5.1513200257566047E-2</v>
      </c>
      <c r="G11" s="3"/>
      <c r="H11" s="24">
        <f>$J$4*B10+(1-$J$4)*H10</f>
        <v>14.551218836618428</v>
      </c>
      <c r="I11" s="3">
        <f>ABS(H11-B11)/B11</f>
        <v>6.3025187597010368E-2</v>
      </c>
    </row>
    <row r="12" spans="1:10" x14ac:dyDescent="0.2">
      <c r="A12" s="11">
        <v>1928</v>
      </c>
      <c r="B12" s="12">
        <v>15.21</v>
      </c>
      <c r="C12" s="17"/>
      <c r="D12" s="1"/>
      <c r="E12" s="21">
        <f>AVERAGE(B9:B11)</f>
        <v>14.933333333333332</v>
      </c>
      <c r="F12" s="2">
        <f>ABS(E12-B12)/B12</f>
        <v>1.8189787420556807E-2</v>
      </c>
      <c r="G12" s="3"/>
      <c r="H12" s="24">
        <f>$J$4*B11+(1-$J$4)*H11</f>
        <v>15.375455605579079</v>
      </c>
      <c r="I12" s="3">
        <f>ABS(H12-B12)/B12</f>
        <v>1.0878080577191198E-2</v>
      </c>
    </row>
    <row r="13" spans="1:10" x14ac:dyDescent="0.2">
      <c r="A13" s="11">
        <v>1932</v>
      </c>
      <c r="B13" s="12">
        <v>15.72</v>
      </c>
      <c r="C13" s="17"/>
      <c r="D13" s="1"/>
      <c r="E13" s="21">
        <f>AVERAGE(B10:B12)</f>
        <v>15.083333333333334</v>
      </c>
      <c r="F13" s="2">
        <f>ABS(E13-B13)/B13</f>
        <v>4.0500424088210349E-2</v>
      </c>
      <c r="G13" s="3"/>
      <c r="H13" s="24">
        <f>$J$4*B12+(1-$J$4)*H12</f>
        <v>15.236124569336239</v>
      </c>
      <c r="I13" s="3">
        <f>ABS(H13-B13)/B13</f>
        <v>3.0780879813216401E-2</v>
      </c>
    </row>
    <row r="14" spans="1:10" x14ac:dyDescent="0.2">
      <c r="A14" s="11">
        <v>1936</v>
      </c>
      <c r="B14" s="12">
        <v>16</v>
      </c>
      <c r="C14" s="17"/>
      <c r="D14" s="1"/>
      <c r="E14" s="21">
        <f>AVERAGE(B11:B13)</f>
        <v>15.486666666666666</v>
      </c>
      <c r="F14" s="2">
        <f>ABS(E14-B14)/B14</f>
        <v>3.2083333333333353E-2</v>
      </c>
      <c r="G14" s="3"/>
      <c r="H14" s="24">
        <f>$J$4*B13+(1-$J$4)*H13</f>
        <v>15.643598616110738</v>
      </c>
      <c r="I14" s="3">
        <f>ABS(H14-B14)/B14</f>
        <v>2.2275086493078855E-2</v>
      </c>
    </row>
    <row r="15" spans="1:10" x14ac:dyDescent="0.2">
      <c r="A15" s="11">
        <v>1948</v>
      </c>
      <c r="B15" s="12">
        <v>15.4</v>
      </c>
      <c r="C15" s="17"/>
      <c r="D15" s="1"/>
      <c r="E15" s="21">
        <f>AVERAGE(B12:B14)</f>
        <v>15.643333333333333</v>
      </c>
      <c r="F15" s="2">
        <f>ABS(E15-B15)/B15</f>
        <v>1.5800865800865732E-2</v>
      </c>
      <c r="G15" s="3"/>
      <c r="H15" s="24">
        <f>$J$4*B14+(1-$J$4)*H14</f>
        <v>15.943726097206806</v>
      </c>
      <c r="I15" s="3">
        <f>ABS(H15-B15)/B15</f>
        <v>3.5306889429013354E-2</v>
      </c>
    </row>
    <row r="16" spans="1:10" x14ac:dyDescent="0.2">
      <c r="A16" s="11">
        <v>1952</v>
      </c>
      <c r="B16" s="12">
        <v>16.22</v>
      </c>
      <c r="C16" s="17"/>
      <c r="D16" s="1"/>
      <c r="E16" s="21">
        <f>AVERAGE(B13:B15)</f>
        <v>15.706666666666665</v>
      </c>
      <c r="F16" s="2">
        <f>ABS(E16-B16)/B16</f>
        <v>3.1648170982326369E-2</v>
      </c>
      <c r="G16" s="3"/>
      <c r="H16" s="24">
        <f>$J$4*B15+(1-$J$4)*H15</f>
        <v>15.485851489145301</v>
      </c>
      <c r="I16" s="3">
        <f>ABS(H16-B16)/B16</f>
        <v>4.5261930385616427E-2</v>
      </c>
    </row>
    <row r="17" spans="1:10" x14ac:dyDescent="0.2">
      <c r="A17" s="11">
        <v>1956</v>
      </c>
      <c r="B17" s="12">
        <v>16.350000000000001</v>
      </c>
      <c r="C17" s="17"/>
      <c r="E17" s="21">
        <f>AVERAGE(B14:B16)</f>
        <v>15.873333333333333</v>
      </c>
      <c r="F17" s="2">
        <f>ABS(E17-B17)/B17</f>
        <v>2.9153924566768703E-2</v>
      </c>
      <c r="G17" s="25"/>
      <c r="H17" s="26">
        <f>$J$4*B16+(1-$J$4)*H16</f>
        <v>16.104081813923475</v>
      </c>
      <c r="I17" s="3">
        <f>ABS(H17-B17)/B17</f>
        <v>1.5040867649940443E-2</v>
      </c>
      <c r="J17" s="25"/>
    </row>
    <row r="18" spans="1:10" x14ac:dyDescent="0.2">
      <c r="A18" s="11">
        <v>1960</v>
      </c>
      <c r="B18" s="12">
        <v>16.809999999999999</v>
      </c>
      <c r="C18" s="17"/>
      <c r="E18" s="21">
        <f>AVERAGE(B15:B17)</f>
        <v>15.99</v>
      </c>
      <c r="F18" s="2">
        <f>ABS(E18-B18)/B18</f>
        <v>4.878048780487796E-2</v>
      </c>
      <c r="G18" s="3"/>
      <c r="H18" s="26">
        <f>$J$4*B17+(1-$J$4)*H17</f>
        <v>16.311170812673812</v>
      </c>
      <c r="I18" s="3">
        <f>ABS(H18-B18)/B18</f>
        <v>2.9674550108636955E-2</v>
      </c>
    </row>
    <row r="19" spans="1:10" x14ac:dyDescent="0.2">
      <c r="A19" s="11">
        <v>1964</v>
      </c>
      <c r="B19" s="12">
        <v>16.850000000000001</v>
      </c>
      <c r="C19" s="17"/>
      <c r="E19" s="21">
        <f>AVERAGE(B16:B18)</f>
        <v>16.459999999999997</v>
      </c>
      <c r="F19" s="2">
        <f>ABS(E19-B19)/B19</f>
        <v>2.3145400593472053E-2</v>
      </c>
      <c r="H19" s="26">
        <f>$J$4*B18+(1-$J$4)*H18</f>
        <v>16.731237496634627</v>
      </c>
      <c r="I19" s="3">
        <f>ABS(H19-B19)/B19</f>
        <v>7.0482197842952239E-3</v>
      </c>
    </row>
    <row r="20" spans="1:10" x14ac:dyDescent="0.2">
      <c r="A20" s="11">
        <v>1968</v>
      </c>
      <c r="B20" s="12">
        <v>17.39</v>
      </c>
      <c r="C20" s="17"/>
      <c r="E20" s="21">
        <f>AVERAGE(B17:B19)</f>
        <v>16.669999999999998</v>
      </c>
      <c r="F20" s="2">
        <f>ABS(E20-B20)/B20</f>
        <v>4.1403105232892604E-2</v>
      </c>
      <c r="H20" s="26">
        <f>$J$4*B19+(1-$J$4)*H19</f>
        <v>16.831248025759812</v>
      </c>
      <c r="I20" s="3">
        <f>ABS(H20-B20)/B20</f>
        <v>3.2130648317434618E-2</v>
      </c>
    </row>
    <row r="21" spans="1:10" x14ac:dyDescent="0.2">
      <c r="A21" s="11">
        <v>1972</v>
      </c>
      <c r="B21" s="12">
        <v>17.350000000000001</v>
      </c>
      <c r="C21" s="17"/>
      <c r="E21" s="21">
        <f>AVERAGE(B18:B20)</f>
        <v>17.016666666666666</v>
      </c>
      <c r="F21" s="2">
        <f>ABS(E21-B21)/B21</f>
        <v>1.9212295869356522E-2</v>
      </c>
      <c r="H21" s="26">
        <f>$J$4*B20+(1-$J$4)*H20</f>
        <v>17.301776003951581</v>
      </c>
      <c r="I21" s="3">
        <f>ABS(H21-B21)/B21</f>
        <v>2.7794810402547985E-3</v>
      </c>
    </row>
    <row r="22" spans="1:10" x14ac:dyDescent="0.2">
      <c r="A22" s="11">
        <v>1976</v>
      </c>
      <c r="B22" s="12">
        <v>17.29</v>
      </c>
      <c r="C22" s="17"/>
      <c r="E22" s="21">
        <f>AVERAGE(B19:B21)</f>
        <v>17.196666666666669</v>
      </c>
      <c r="F22" s="2">
        <f>ABS(E22-B22)/B22</f>
        <v>5.3981106612683728E-3</v>
      </c>
      <c r="H22" s="26">
        <f>$J$4*B21+(1-$J$4)*H21</f>
        <v>17.342385684824471</v>
      </c>
      <c r="I22" s="3">
        <f>ABS(H22-B22)/B22</f>
        <v>3.0298256115946745E-3</v>
      </c>
    </row>
    <row r="23" spans="1:10" x14ac:dyDescent="0.2">
      <c r="A23" s="11">
        <v>1980</v>
      </c>
      <c r="B23" s="12">
        <v>17.350000000000001</v>
      </c>
      <c r="C23" s="17"/>
      <c r="E23" s="21">
        <f>AVERAGE(B20:B22)</f>
        <v>17.343333333333334</v>
      </c>
      <c r="F23" s="2">
        <f>ABS(E23-B23)/B23</f>
        <v>3.8424591738718777E-4</v>
      </c>
      <c r="H23" s="26">
        <f>$J$4*B22+(1-$J$4)*H22</f>
        <v>17.298271423930505</v>
      </c>
      <c r="I23" s="3">
        <f>ABS(H23-B23)/B23</f>
        <v>2.981474125043041E-3</v>
      </c>
    </row>
    <row r="24" spans="1:10" x14ac:dyDescent="0.2">
      <c r="A24" s="11">
        <v>1984</v>
      </c>
      <c r="B24" s="12">
        <v>17.25</v>
      </c>
      <c r="C24" s="17"/>
      <c r="E24" s="21">
        <f>AVERAGE(B21:B23)</f>
        <v>17.330000000000002</v>
      </c>
      <c r="F24" s="2">
        <f>ABS(E24-B24)/B24</f>
        <v>4.6376811594203973E-3</v>
      </c>
      <c r="H24" s="26">
        <f>$J$4*B23+(1-$J$4)*H23</f>
        <v>17.341832330083573</v>
      </c>
      <c r="I24" s="3">
        <f>ABS(H24-B24)/B24</f>
        <v>5.3236133381781483E-3</v>
      </c>
    </row>
    <row r="25" spans="1:10" x14ac:dyDescent="0.2">
      <c r="A25" s="11">
        <v>1988</v>
      </c>
      <c r="B25" s="12">
        <v>17.61</v>
      </c>
      <c r="C25" s="17"/>
      <c r="E25" s="21">
        <f>AVERAGE(B22:B24)</f>
        <v>17.296666666666667</v>
      </c>
      <c r="F25" s="2">
        <f>ABS(E25-B25)/B25</f>
        <v>1.7792920689002418E-2</v>
      </c>
      <c r="H25" s="26">
        <f>$J$4*B24+(1-$J$4)*H24</f>
        <v>17.264499841611169</v>
      </c>
      <c r="I25" s="3">
        <f>ABS(H25-B25)/B25</f>
        <v>1.9619543349734835E-2</v>
      </c>
    </row>
    <row r="26" spans="1:10" x14ac:dyDescent="0.2">
      <c r="A26" s="11">
        <v>1992</v>
      </c>
      <c r="B26" s="12">
        <v>18.170000000000002</v>
      </c>
      <c r="C26" s="17"/>
      <c r="E26" s="21">
        <f>AVERAGE(B23:B25)</f>
        <v>17.403333333333332</v>
      </c>
      <c r="F26" s="2">
        <f>ABS(E26-B26)/B26</f>
        <v>4.2194092827004356E-2</v>
      </c>
      <c r="H26" s="26">
        <f>$J$4*B25+(1-$J$4)*H25</f>
        <v>17.55544734334071</v>
      </c>
      <c r="I26" s="3">
        <f>ABS(H26-B26)/B26</f>
        <v>3.3822380663692461E-2</v>
      </c>
    </row>
    <row r="27" spans="1:10" x14ac:dyDescent="0.2">
      <c r="A27" s="13">
        <v>1996</v>
      </c>
      <c r="B27" s="14">
        <v>18.09</v>
      </c>
      <c r="C27" s="18"/>
      <c r="E27" s="21">
        <f>AVERAGE(B24:B26)</f>
        <v>17.676666666666666</v>
      </c>
      <c r="F27" s="2">
        <f>ABS(E27-B27)/B27</f>
        <v>2.284871936613234E-2</v>
      </c>
      <c r="H27" s="26">
        <f>$J$4*B26+(1-$J$4)*H26</f>
        <v>18.072965369873845</v>
      </c>
      <c r="I27" s="3">
        <f>ABS(H27-B27)/B27</f>
        <v>9.4166004014121509E-4</v>
      </c>
    </row>
    <row r="28" spans="1:10" x14ac:dyDescent="0.2">
      <c r="A28" s="13">
        <v>2000</v>
      </c>
      <c r="B28" s="14">
        <v>17.71</v>
      </c>
      <c r="C28" s="18"/>
      <c r="E28" s="21">
        <f>AVERAGE(B25:B27)</f>
        <v>17.956666666666667</v>
      </c>
      <c r="F28" s="2">
        <f>ABS(E28-B28)/B28</f>
        <v>1.3928100884622594E-2</v>
      </c>
      <c r="H28" s="26">
        <f>$J$4*B27+(1-$J$4)*H27</f>
        <v>18.087310321555499</v>
      </c>
      <c r="I28" s="3">
        <f>ABS(H28-B28)/B28</f>
        <v>2.130493063554479E-2</v>
      </c>
    </row>
    <row r="29" spans="1:10" x14ac:dyDescent="0.2">
      <c r="A29" s="11">
        <v>2004</v>
      </c>
      <c r="B29" s="14">
        <v>17.79</v>
      </c>
      <c r="C29" s="18"/>
      <c r="E29" s="21">
        <f>AVERAGE(B26:B28)</f>
        <v>17.990000000000002</v>
      </c>
      <c r="F29" s="2">
        <f>ABS(E29-B29)/B29</f>
        <v>1.1242270938729784E-2</v>
      </c>
      <c r="H29" s="26">
        <f>$J$4*B28+(1-$J$4)*H28</f>
        <v>17.769575314007987</v>
      </c>
      <c r="I29" s="3">
        <f>ABS(H29-B29)/B29</f>
        <v>1.1480992688033648E-3</v>
      </c>
    </row>
    <row r="30" spans="1:10" x14ac:dyDescent="0.2">
      <c r="A30" s="13">
        <v>2008</v>
      </c>
      <c r="B30" s="14">
        <v>17.670000000000002</v>
      </c>
      <c r="C30" s="18"/>
      <c r="E30" s="21">
        <f>AVERAGE(B27:B29)</f>
        <v>17.863333333333333</v>
      </c>
      <c r="F30" s="2">
        <f>ABS(E30-B30)/B30</f>
        <v>1.0941331824184016E-2</v>
      </c>
      <c r="H30" s="26">
        <f>$J$4*B29+(1-$J$4)*H29</f>
        <v>17.786775049575976</v>
      </c>
      <c r="I30" s="3">
        <f>ABS(H30-B30)/B30</f>
        <v>6.6086615492911178E-3</v>
      </c>
    </row>
    <row r="31" spans="1:10" x14ac:dyDescent="0.2">
      <c r="A31" s="15">
        <v>2012</v>
      </c>
      <c r="B31" s="16">
        <v>17.809999999999999</v>
      </c>
      <c r="C31" s="18"/>
      <c r="E31" s="21">
        <f>AVERAGE(B28:B30)</f>
        <v>17.723333333333333</v>
      </c>
      <c r="F31" s="2">
        <f>ABS(E31-B31)/B31</f>
        <v>4.8661800486617633E-3</v>
      </c>
      <c r="H31" s="26">
        <f>$J$4*B30+(1-$J$4)*H30</f>
        <v>17.688438165746717</v>
      </c>
      <c r="I31" s="3">
        <f>ABS(H31-B31)/B31</f>
        <v>6.8254819906390443E-3</v>
      </c>
    </row>
    <row r="32" spans="1:10" x14ac:dyDescent="0.2">
      <c r="A32" s="13">
        <v>2016</v>
      </c>
      <c r="B32" s="7" t="s">
        <v>5</v>
      </c>
      <c r="C32" s="7"/>
      <c r="E32" s="28">
        <f>AVERAGE(B29:B31)</f>
        <v>17.756666666666664</v>
      </c>
      <c r="H32" s="29">
        <f>$J$4*B31+(1-$J$4)*H31</f>
        <v>17.790806026145347</v>
      </c>
      <c r="I32" s="3"/>
    </row>
    <row r="33" spans="4:9" x14ac:dyDescent="0.2">
      <c r="D33" s="5" t="s">
        <v>2</v>
      </c>
      <c r="F33" s="27">
        <f>AVERAGE(F6:F31)</f>
        <v>2.4223396139822679E-2</v>
      </c>
      <c r="G33" s="27"/>
      <c r="H33" s="27"/>
      <c r="I33" s="27">
        <f t="shared" ref="I33" si="0">AVERAGE(I6:I31)</f>
        <v>1.9587210570631765E-2</v>
      </c>
    </row>
    <row r="35" spans="4:9" x14ac:dyDescent="0.2">
      <c r="H35" t="s">
        <v>11</v>
      </c>
    </row>
    <row r="36" spans="4:9" x14ac:dyDescent="0.2">
      <c r="H36" t="s">
        <v>10</v>
      </c>
    </row>
    <row r="38" spans="4:9" x14ac:dyDescent="0.2">
      <c r="H38" s="22" t="s">
        <v>12</v>
      </c>
    </row>
    <row r="49" spans="5:8" x14ac:dyDescent="0.2">
      <c r="E49"/>
      <c r="H49"/>
    </row>
    <row r="50" spans="5:8" x14ac:dyDescent="0.2">
      <c r="E50"/>
      <c r="H50"/>
    </row>
    <row r="51" spans="5:8" x14ac:dyDescent="0.2">
      <c r="E51"/>
      <c r="H51"/>
    </row>
    <row r="52" spans="5:8" x14ac:dyDescent="0.2">
      <c r="E52"/>
      <c r="H52"/>
    </row>
    <row r="53" spans="5:8" x14ac:dyDescent="0.2">
      <c r="E53"/>
      <c r="H53"/>
    </row>
    <row r="54" spans="5:8" x14ac:dyDescent="0.2">
      <c r="E54"/>
      <c r="H54"/>
    </row>
    <row r="55" spans="5:8" x14ac:dyDescent="0.2">
      <c r="E55"/>
      <c r="H55"/>
    </row>
    <row r="56" spans="5:8" x14ac:dyDescent="0.2">
      <c r="E56"/>
      <c r="H56"/>
    </row>
    <row r="57" spans="5:8" x14ac:dyDescent="0.2">
      <c r="E57"/>
      <c r="H57"/>
    </row>
    <row r="58" spans="5:8" x14ac:dyDescent="0.2">
      <c r="E58"/>
      <c r="H58"/>
    </row>
    <row r="59" spans="5:8" x14ac:dyDescent="0.2">
      <c r="E59"/>
      <c r="H59"/>
    </row>
    <row r="60" spans="5:8" x14ac:dyDescent="0.2">
      <c r="E60"/>
      <c r="H60"/>
    </row>
    <row r="61" spans="5:8" x14ac:dyDescent="0.2">
      <c r="E61"/>
      <c r="H61"/>
    </row>
    <row r="62" spans="5:8" x14ac:dyDescent="0.2">
      <c r="E62"/>
      <c r="H62"/>
    </row>
    <row r="63" spans="5:8" x14ac:dyDescent="0.2">
      <c r="E63"/>
      <c r="H63"/>
    </row>
    <row r="64" spans="5:8" x14ac:dyDescent="0.2">
      <c r="E64"/>
      <c r="H64"/>
    </row>
    <row r="65" spans="5:8" x14ac:dyDescent="0.2">
      <c r="E65"/>
      <c r="H65"/>
    </row>
    <row r="66" spans="5:8" x14ac:dyDescent="0.2">
      <c r="E66"/>
      <c r="H66"/>
    </row>
    <row r="67" spans="5:8" x14ac:dyDescent="0.2">
      <c r="E67"/>
      <c r="H67"/>
    </row>
    <row r="68" spans="5:8" x14ac:dyDescent="0.2">
      <c r="E68"/>
      <c r="H68"/>
    </row>
    <row r="69" spans="5:8" x14ac:dyDescent="0.2">
      <c r="E69"/>
      <c r="H69"/>
    </row>
    <row r="70" spans="5:8" x14ac:dyDescent="0.2">
      <c r="E70"/>
      <c r="H70"/>
    </row>
    <row r="71" spans="5:8" x14ac:dyDescent="0.2">
      <c r="E71"/>
      <c r="H71"/>
    </row>
    <row r="72" spans="5:8" x14ac:dyDescent="0.2">
      <c r="E72"/>
      <c r="H72"/>
    </row>
    <row r="73" spans="5:8" x14ac:dyDescent="0.2">
      <c r="E73"/>
      <c r="H73"/>
    </row>
    <row r="74" spans="5:8" x14ac:dyDescent="0.2">
      <c r="E74"/>
      <c r="H74"/>
    </row>
  </sheetData>
  <pageMargins left="0.7" right="0.7" top="0.75" bottom="0.75" header="0.3" footer="0.3"/>
  <pageSetup paperSize="9" orientation="portrait" verticalDpi="0" r:id="rId1"/>
  <ignoredErrors>
    <ignoredError sqref="E8:E9 E10:E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 jump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Microsoft Office User</cp:lastModifiedBy>
  <dcterms:created xsi:type="dcterms:W3CDTF">2015-02-09T18:28:10Z</dcterms:created>
  <dcterms:modified xsi:type="dcterms:W3CDTF">2017-02-02T06:12:12Z</dcterms:modified>
</cp:coreProperties>
</file>