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Qifang/Desktop/Recitation 6/"/>
    </mc:Choice>
  </mc:AlternateContent>
  <bookViews>
    <workbookView xWindow="4600" yWindow="1280" windowWidth="16000" windowHeight="10120" tabRatio="500"/>
  </bookViews>
  <sheets>
    <sheet name="Data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8" i="1" l="1"/>
  <c r="B47" i="1"/>
  <c r="B33" i="1"/>
  <c r="C33" i="1"/>
  <c r="B46" i="1"/>
  <c r="B34" i="1"/>
  <c r="C34" i="1"/>
  <c r="F46" i="1"/>
  <c r="B43" i="1"/>
  <c r="B44" i="1"/>
  <c r="F2" i="1"/>
  <c r="F3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3" i="1"/>
  <c r="F34" i="1"/>
  <c r="F48" i="1"/>
  <c r="F47" i="1"/>
  <c r="F43" i="1"/>
  <c r="F44" i="1"/>
</calcChain>
</file>

<file path=xl/sharedStrings.xml><?xml version="1.0" encoding="utf-8"?>
<sst xmlns="http://schemas.openxmlformats.org/spreadsheetml/2006/main" count="24" uniqueCount="22">
  <si>
    <t>A</t>
  </si>
  <si>
    <t>B</t>
  </si>
  <si>
    <t>Movie No.</t>
  </si>
  <si>
    <t>Average</t>
  </si>
  <si>
    <t>StDev</t>
  </si>
  <si>
    <t>t</t>
  </si>
  <si>
    <t>n =</t>
  </si>
  <si>
    <t>p-value</t>
  </si>
  <si>
    <t>Treat as independent samples</t>
  </si>
  <si>
    <t>z</t>
  </si>
  <si>
    <t>CI</t>
  </si>
  <si>
    <t>alpha =</t>
  </si>
  <si>
    <t>Matched pairs</t>
  </si>
  <si>
    <t>H0: 𝜇_A = 𝜇_B</t>
  </si>
  <si>
    <t>H1: 𝜇_A != 𝜇_B</t>
  </si>
  <si>
    <t>H0: 𝜇_D = 0</t>
  </si>
  <si>
    <t>H1: 𝜇_D != 0</t>
  </si>
  <si>
    <t>D</t>
  </si>
  <si>
    <t>z_(1-𝛼/2)</t>
  </si>
  <si>
    <t>t_(n-1,1-𝛼/2)</t>
  </si>
  <si>
    <t>Incorrect</t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</si>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</sst>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Border="1"/>
    <xf numFmtId="2" fontId="1" fillId="0" borderId="0" xfId="0" applyNumberFormat="1" applyFont="1"/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1" fillId="2" borderId="4" xfId="0" applyFont="1" applyFill="1" applyBorder="1"/>
    <xf numFmtId="2" fontId="0" fillId="2" borderId="0" xfId="0" applyNumberFormat="1" applyFill="1" applyBorder="1"/>
    <xf numFmtId="0" fontId="1" fillId="2" borderId="4" xfId="0" applyFont="1" applyFill="1" applyBorder="1" applyAlignment="1">
      <alignment horizontal="right"/>
    </xf>
    <xf numFmtId="0" fontId="0" fillId="2" borderId="6" xfId="0" applyFill="1" applyBorder="1"/>
    <xf numFmtId="2" fontId="0" fillId="2" borderId="7" xfId="0" applyNumberFormat="1" applyFill="1" applyBorder="1"/>
    <xf numFmtId="0" fontId="0" fillId="2" borderId="8" xfId="0" applyFill="1" applyBorder="1"/>
    <xf numFmtId="0" fontId="2" fillId="0" borderId="0" xfId="0" applyFont="1"/>
    <xf numFmtId="0" fontId="0" fillId="3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1" fillId="3" borderId="4" xfId="0" applyFont="1" applyFill="1" applyBorder="1" applyAlignment="1">
      <alignment horizontal="right"/>
    </xf>
    <xf numFmtId="2" fontId="0" fillId="3" borderId="5" xfId="0" applyNumberFormat="1" applyFill="1" applyBorder="1"/>
    <xf numFmtId="11" fontId="0" fillId="3" borderId="5" xfId="0" applyNumberFormat="1" applyFill="1" applyBorder="1"/>
    <xf numFmtId="0" fontId="0" fillId="3" borderId="6" xfId="0" applyFill="1" applyBorder="1"/>
    <xf numFmtId="2" fontId="0" fillId="3" borderId="8" xfId="0" applyNumberFormat="1" applyFill="1" applyBorder="1"/>
    <xf numFmtId="0" fontId="3" fillId="0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A36" workbookViewId="0">
      <selection activeCell="G49" sqref="G49"/>
    </sheetView>
  </sheetViews>
  <sheetFormatPr baseColWidth="10" defaultRowHeight="16" x14ac:dyDescent="0.2"/>
  <cols>
    <col min="1" max="1" width="9.83203125" customWidth="1"/>
    <col min="2" max="4" width="9.1640625" customWidth="1"/>
    <col min="5" max="5" width="13.1640625" customWidth="1"/>
    <col min="6" max="6" width="9.1640625" customWidth="1"/>
    <col min="7" max="7" width="12" bestFit="1" customWidth="1"/>
  </cols>
  <sheetData>
    <row r="1" spans="1:6" s="1" customFormat="1" x14ac:dyDescent="0.2">
      <c r="A1" s="1" t="s">
        <v>2</v>
      </c>
      <c r="B1" s="1" t="s">
        <v>0</v>
      </c>
      <c r="C1" s="1" t="s">
        <v>1</v>
      </c>
      <c r="F1" s="1" t="s">
        <v>17</v>
      </c>
    </row>
    <row r="2" spans="1:6" x14ac:dyDescent="0.2">
      <c r="A2">
        <v>1</v>
      </c>
      <c r="B2">
        <v>3.2</v>
      </c>
      <c r="C2">
        <v>2.5</v>
      </c>
      <c r="F2">
        <f t="shared" ref="F2:F31" si="0">B2-C2</f>
        <v>0.70000000000000018</v>
      </c>
    </row>
    <row r="3" spans="1:6" x14ac:dyDescent="0.2">
      <c r="A3">
        <v>2</v>
      </c>
      <c r="B3">
        <v>4.3</v>
      </c>
      <c r="C3">
        <v>3.7</v>
      </c>
      <c r="F3">
        <f t="shared" si="0"/>
        <v>0.59999999999999964</v>
      </c>
    </row>
    <row r="4" spans="1:6" x14ac:dyDescent="0.2">
      <c r="A4">
        <v>3</v>
      </c>
      <c r="B4">
        <v>2.8</v>
      </c>
      <c r="C4">
        <v>2.2999999999999998</v>
      </c>
      <c r="F4">
        <f t="shared" si="0"/>
        <v>0.5</v>
      </c>
    </row>
    <row r="5" spans="1:6" x14ac:dyDescent="0.2">
      <c r="A5">
        <v>4</v>
      </c>
      <c r="B5">
        <v>2.6</v>
      </c>
      <c r="C5">
        <v>1.9</v>
      </c>
      <c r="F5">
        <f t="shared" si="0"/>
        <v>0.70000000000000018</v>
      </c>
    </row>
    <row r="6" spans="1:6" x14ac:dyDescent="0.2">
      <c r="A6">
        <v>5</v>
      </c>
      <c r="B6">
        <v>5.0999999999999996</v>
      </c>
      <c r="C6">
        <v>4.7</v>
      </c>
      <c r="F6">
        <f t="shared" si="0"/>
        <v>0.39999999999999947</v>
      </c>
    </row>
    <row r="7" spans="1:6" x14ac:dyDescent="0.2">
      <c r="A7">
        <v>6</v>
      </c>
      <c r="B7">
        <v>3.4</v>
      </c>
      <c r="C7">
        <v>2.9</v>
      </c>
      <c r="F7">
        <f t="shared" si="0"/>
        <v>0.5</v>
      </c>
    </row>
    <row r="8" spans="1:6" x14ac:dyDescent="0.2">
      <c r="A8">
        <v>7</v>
      </c>
      <c r="B8">
        <v>2.7</v>
      </c>
      <c r="C8">
        <v>1.9</v>
      </c>
      <c r="F8">
        <f t="shared" si="0"/>
        <v>0.80000000000000027</v>
      </c>
    </row>
    <row r="9" spans="1:6" x14ac:dyDescent="0.2">
      <c r="A9">
        <v>8</v>
      </c>
      <c r="B9">
        <v>4.4000000000000004</v>
      </c>
      <c r="C9">
        <v>3.4</v>
      </c>
      <c r="F9">
        <f t="shared" si="0"/>
        <v>1.0000000000000004</v>
      </c>
    </row>
    <row r="10" spans="1:6" x14ac:dyDescent="0.2">
      <c r="A10">
        <v>9</v>
      </c>
      <c r="B10">
        <v>4.4000000000000004</v>
      </c>
      <c r="C10">
        <v>3.9</v>
      </c>
      <c r="F10">
        <f t="shared" si="0"/>
        <v>0.50000000000000044</v>
      </c>
    </row>
    <row r="11" spans="1:6" x14ac:dyDescent="0.2">
      <c r="A11">
        <v>10</v>
      </c>
      <c r="B11">
        <v>1.8</v>
      </c>
      <c r="C11">
        <v>2</v>
      </c>
      <c r="F11">
        <f t="shared" si="0"/>
        <v>-0.19999999999999996</v>
      </c>
    </row>
    <row r="12" spans="1:6" x14ac:dyDescent="0.2">
      <c r="A12">
        <v>11</v>
      </c>
      <c r="B12">
        <v>2.6</v>
      </c>
      <c r="C12">
        <v>2.2999999999999998</v>
      </c>
      <c r="F12">
        <f t="shared" si="0"/>
        <v>0.30000000000000027</v>
      </c>
    </row>
    <row r="13" spans="1:6" x14ac:dyDescent="0.2">
      <c r="A13">
        <v>12</v>
      </c>
      <c r="B13">
        <v>5</v>
      </c>
      <c r="C13">
        <v>4.9000000000000004</v>
      </c>
      <c r="F13">
        <f t="shared" si="0"/>
        <v>9.9999999999999645E-2</v>
      </c>
    </row>
    <row r="14" spans="1:6" x14ac:dyDescent="0.2">
      <c r="A14">
        <v>13</v>
      </c>
      <c r="B14">
        <v>3</v>
      </c>
      <c r="C14">
        <v>2.8</v>
      </c>
      <c r="F14">
        <f t="shared" si="0"/>
        <v>0.20000000000000018</v>
      </c>
    </row>
    <row r="15" spans="1:6" x14ac:dyDescent="0.2">
      <c r="A15">
        <v>14</v>
      </c>
      <c r="B15">
        <v>3.9</v>
      </c>
      <c r="C15">
        <v>3.4</v>
      </c>
      <c r="F15">
        <f t="shared" si="0"/>
        <v>0.5</v>
      </c>
    </row>
    <row r="16" spans="1:6" x14ac:dyDescent="0.2">
      <c r="A16">
        <v>15</v>
      </c>
      <c r="B16">
        <v>3.6</v>
      </c>
      <c r="C16">
        <v>2.8</v>
      </c>
      <c r="F16">
        <f t="shared" si="0"/>
        <v>0.80000000000000027</v>
      </c>
    </row>
    <row r="17" spans="1:6" x14ac:dyDescent="0.2">
      <c r="A17">
        <v>16</v>
      </c>
      <c r="B17">
        <v>1.4</v>
      </c>
      <c r="C17">
        <v>1.2</v>
      </c>
      <c r="F17">
        <f t="shared" si="0"/>
        <v>0.19999999999999996</v>
      </c>
    </row>
    <row r="18" spans="1:6" x14ac:dyDescent="0.2">
      <c r="A18">
        <v>17</v>
      </c>
      <c r="B18">
        <v>1.8</v>
      </c>
      <c r="C18">
        <v>1.8</v>
      </c>
      <c r="F18">
        <f t="shared" si="0"/>
        <v>0</v>
      </c>
    </row>
    <row r="19" spans="1:6" x14ac:dyDescent="0.2">
      <c r="A19">
        <v>18</v>
      </c>
      <c r="B19">
        <v>3.5</v>
      </c>
      <c r="C19">
        <v>2.6</v>
      </c>
      <c r="F19">
        <f t="shared" si="0"/>
        <v>0.89999999999999991</v>
      </c>
    </row>
    <row r="20" spans="1:6" x14ac:dyDescent="0.2">
      <c r="A20">
        <v>19</v>
      </c>
      <c r="B20">
        <v>4.0999999999999996</v>
      </c>
      <c r="C20">
        <v>3.7</v>
      </c>
      <c r="F20">
        <f t="shared" si="0"/>
        <v>0.39999999999999947</v>
      </c>
    </row>
    <row r="21" spans="1:6" x14ac:dyDescent="0.2">
      <c r="A21">
        <v>20</v>
      </c>
      <c r="B21">
        <v>4.9000000000000004</v>
      </c>
      <c r="C21">
        <v>4.5</v>
      </c>
      <c r="F21">
        <f t="shared" si="0"/>
        <v>0.40000000000000036</v>
      </c>
    </row>
    <row r="22" spans="1:6" x14ac:dyDescent="0.2">
      <c r="A22">
        <v>21</v>
      </c>
      <c r="B22">
        <v>4.3</v>
      </c>
      <c r="C22">
        <v>3.6</v>
      </c>
      <c r="F22">
        <f t="shared" si="0"/>
        <v>0.69999999999999973</v>
      </c>
    </row>
    <row r="23" spans="1:6" x14ac:dyDescent="0.2">
      <c r="A23">
        <v>22</v>
      </c>
      <c r="B23">
        <v>2.4</v>
      </c>
      <c r="C23">
        <v>1.3</v>
      </c>
      <c r="F23">
        <f t="shared" si="0"/>
        <v>1.0999999999999999</v>
      </c>
    </row>
    <row r="24" spans="1:6" x14ac:dyDescent="0.2">
      <c r="A24">
        <v>23</v>
      </c>
      <c r="B24">
        <v>1.9</v>
      </c>
      <c r="C24">
        <v>1.4</v>
      </c>
      <c r="F24">
        <f t="shared" si="0"/>
        <v>0.5</v>
      </c>
    </row>
    <row r="25" spans="1:6" x14ac:dyDescent="0.2">
      <c r="A25">
        <v>24</v>
      </c>
      <c r="B25">
        <v>5.3</v>
      </c>
      <c r="C25">
        <v>5</v>
      </c>
      <c r="F25">
        <f t="shared" si="0"/>
        <v>0.29999999999999982</v>
      </c>
    </row>
    <row r="26" spans="1:6" x14ac:dyDescent="0.2">
      <c r="A26">
        <v>25</v>
      </c>
      <c r="B26">
        <v>3.2</v>
      </c>
      <c r="C26">
        <v>2.5</v>
      </c>
      <c r="F26">
        <f t="shared" si="0"/>
        <v>0.70000000000000018</v>
      </c>
    </row>
    <row r="27" spans="1:6" x14ac:dyDescent="0.2">
      <c r="A27">
        <v>26</v>
      </c>
      <c r="B27">
        <v>4.5</v>
      </c>
      <c r="C27">
        <v>4.2</v>
      </c>
      <c r="F27">
        <f t="shared" si="0"/>
        <v>0.29999999999999982</v>
      </c>
    </row>
    <row r="28" spans="1:6" x14ac:dyDescent="0.2">
      <c r="A28">
        <v>27</v>
      </c>
      <c r="B28">
        <v>3.4</v>
      </c>
      <c r="C28">
        <v>3.2</v>
      </c>
      <c r="F28">
        <f t="shared" si="0"/>
        <v>0.19999999999999973</v>
      </c>
    </row>
    <row r="29" spans="1:6" x14ac:dyDescent="0.2">
      <c r="A29">
        <v>28</v>
      </c>
      <c r="B29">
        <v>1.1000000000000001</v>
      </c>
      <c r="C29">
        <v>0.4</v>
      </c>
      <c r="F29">
        <f t="shared" si="0"/>
        <v>0.70000000000000007</v>
      </c>
    </row>
    <row r="30" spans="1:6" x14ac:dyDescent="0.2">
      <c r="A30">
        <v>29</v>
      </c>
      <c r="B30">
        <v>2.2000000000000002</v>
      </c>
      <c r="C30">
        <v>2</v>
      </c>
      <c r="F30">
        <f t="shared" si="0"/>
        <v>0.20000000000000018</v>
      </c>
    </row>
    <row r="31" spans="1:6" x14ac:dyDescent="0.2">
      <c r="A31">
        <v>30</v>
      </c>
      <c r="B31">
        <v>3.1</v>
      </c>
      <c r="C31">
        <v>3.3</v>
      </c>
      <c r="F31">
        <f t="shared" si="0"/>
        <v>-0.19999999999999973</v>
      </c>
    </row>
    <row r="33" spans="1:6" x14ac:dyDescent="0.2">
      <c r="A33" s="1" t="s">
        <v>3</v>
      </c>
      <c r="B33" s="5">
        <f>AVERAGE(B2:B31)</f>
        <v>3.33</v>
      </c>
      <c r="C33" s="5">
        <f>AVERAGE(C2:C31)</f>
        <v>2.87</v>
      </c>
      <c r="D33" s="5"/>
      <c r="E33" s="5"/>
      <c r="F33" s="5">
        <f>AVERAGE(F2:F31)</f>
        <v>0.45999999999999991</v>
      </c>
    </row>
    <row r="34" spans="1:6" x14ac:dyDescent="0.2">
      <c r="A34" s="1" t="s">
        <v>4</v>
      </c>
      <c r="B34" s="5">
        <f>_xlfn.STDEV.S(B2:B31)</f>
        <v>1.1498575623933167</v>
      </c>
      <c r="C34" s="5">
        <f>_xlfn.STDEV.S(C2:C31)</f>
        <v>1.1644593239960672</v>
      </c>
      <c r="D34" s="5"/>
      <c r="E34" s="5"/>
      <c r="F34" s="5">
        <f>_xlfn.STDEV.S(F2:F31)</f>
        <v>0.32227638598804803</v>
      </c>
    </row>
    <row r="36" spans="1:6" x14ac:dyDescent="0.2">
      <c r="A36" s="2" t="s">
        <v>6</v>
      </c>
      <c r="B36" s="3">
        <v>30</v>
      </c>
    </row>
    <row r="37" spans="1:6" x14ac:dyDescent="0.2">
      <c r="A37" s="2" t="s">
        <v>11</v>
      </c>
      <c r="B37" s="3">
        <v>0.01</v>
      </c>
    </row>
    <row r="38" spans="1:6" ht="17" thickBot="1" x14ac:dyDescent="0.25">
      <c r="A38" s="2"/>
      <c r="B38" s="3"/>
    </row>
    <row r="39" spans="1:6" x14ac:dyDescent="0.2">
      <c r="A39" s="6" t="s">
        <v>8</v>
      </c>
      <c r="B39" s="7"/>
      <c r="C39" s="8"/>
      <c r="D39" s="4"/>
      <c r="E39" s="19" t="s">
        <v>12</v>
      </c>
      <c r="F39" s="20"/>
    </row>
    <row r="40" spans="1:6" x14ac:dyDescent="0.2">
      <c r="A40" s="9" t="s">
        <v>13</v>
      </c>
      <c r="B40" s="10"/>
      <c r="C40" s="11"/>
      <c r="D40" s="4"/>
      <c r="E40" s="21" t="s">
        <v>15</v>
      </c>
      <c r="F40" s="22"/>
    </row>
    <row r="41" spans="1:6" x14ac:dyDescent="0.2">
      <c r="A41" s="9" t="s">
        <v>14</v>
      </c>
      <c r="B41" s="10"/>
      <c r="C41" s="11"/>
      <c r="D41" s="4"/>
      <c r="E41" s="21" t="s">
        <v>16</v>
      </c>
      <c r="F41" s="22"/>
    </row>
    <row r="42" spans="1:6" x14ac:dyDescent="0.2">
      <c r="A42" s="9"/>
      <c r="B42" s="10"/>
      <c r="C42" s="11"/>
      <c r="D42" s="4"/>
      <c r="E42" s="21"/>
      <c r="F42" s="22"/>
    </row>
    <row r="43" spans="1:6" x14ac:dyDescent="0.2">
      <c r="A43" s="12" t="s">
        <v>9</v>
      </c>
      <c r="B43" s="13">
        <f>(B33-C33)/(B34^2/B36+C34^2/B36)^0.5</f>
        <v>1.5395790358914003</v>
      </c>
      <c r="C43" s="11"/>
      <c r="D43" s="4"/>
      <c r="E43" s="23" t="s">
        <v>5</v>
      </c>
      <c r="F43" s="24">
        <f>(F33-0)/(F34^2/B36)^0.5</f>
        <v>7.8178975378518825</v>
      </c>
    </row>
    <row r="44" spans="1:6" x14ac:dyDescent="0.2">
      <c r="A44" s="12" t="s">
        <v>7</v>
      </c>
      <c r="B44" s="13">
        <f>(1-_xlfn.NORM.S.DIST(B43,1))*2</f>
        <v>0.12366299882619147</v>
      </c>
      <c r="C44" s="11"/>
      <c r="D44" s="4"/>
      <c r="E44" s="23" t="s">
        <v>7</v>
      </c>
      <c r="F44" s="25">
        <f>_xlfn.T.DIST.2T(F43,B36-1)</f>
        <v>1.2728842320185102E-8</v>
      </c>
    </row>
    <row r="45" spans="1:6" x14ac:dyDescent="0.2">
      <c r="A45" s="9"/>
      <c r="B45" s="13"/>
      <c r="C45" s="11"/>
      <c r="E45" s="21"/>
      <c r="F45" s="24"/>
    </row>
    <row r="46" spans="1:6" x14ac:dyDescent="0.2">
      <c r="A46" s="14" t="s">
        <v>18</v>
      </c>
      <c r="B46" s="13">
        <f>_xlfn.NORM.S.INV(1-B37/2)</f>
        <v>2.5758293035488999</v>
      </c>
      <c r="C46" s="11"/>
      <c r="E46" s="23" t="s">
        <v>19</v>
      </c>
      <c r="F46" s="24">
        <f>_xlfn.T.INV(1-B37/2,B36-1)</f>
        <v>2.7563859036706049</v>
      </c>
    </row>
    <row r="47" spans="1:6" x14ac:dyDescent="0.2">
      <c r="A47" s="14" t="s">
        <v>10</v>
      </c>
      <c r="B47" s="13">
        <f>B33-C33+B46*(B34^2/B36+C34^2/B36)^0.5</f>
        <v>1.2296139347249944</v>
      </c>
      <c r="C47" s="11"/>
      <c r="E47" s="23" t="s">
        <v>10</v>
      </c>
      <c r="F47" s="24">
        <f>F33+F46*F34/B36^0.5</f>
        <v>0.62218395157387385</v>
      </c>
    </row>
    <row r="48" spans="1:6" ht="17" thickBot="1" x14ac:dyDescent="0.25">
      <c r="A48" s="15"/>
      <c r="B48" s="16">
        <f>B33-C33-B46*(B34^2/B36+C34^2/B36)^0.5</f>
        <v>-0.30961393472499443</v>
      </c>
      <c r="C48" s="17"/>
      <c r="E48" s="26"/>
      <c r="F48" s="27">
        <f>F33-F46*F34/B36^0.5</f>
        <v>0.29781604842612597</v>
      </c>
    </row>
    <row r="49" spans="1:5" x14ac:dyDescent="0.2">
      <c r="A49" s="18" t="s">
        <v>20</v>
      </c>
      <c r="E49" s="2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2017-02-28T10:52:57Z</dcterms:created>
  <dcterms:modified xsi:type="dcterms:W3CDTF">2017-03-02T05:47:11Z</dcterms:modified>
</cp:coreProperties>
</file>