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ata" sheetId="1" r:id="rId1"/>
    <sheet name="Histogram" sheetId="2" r:id="rId2"/>
    <sheet name="q-q plot" sheetId="3" r:id="rId3"/>
  </sheets>
  <definedNames>
    <definedName name="_xlnm._FilterDatabase" localSheetId="0" hidden="1">Data!$A$1:$B$67</definedName>
  </definedNames>
  <calcPr calcId="14562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2" i="3"/>
  <c r="G1" i="3"/>
  <c r="C27" i="1" l="1"/>
  <c r="C28" i="1" s="1"/>
  <c r="C29" i="1" s="1"/>
  <c r="C30" i="1" s="1"/>
  <c r="C31" i="1" s="1"/>
  <c r="C32" i="1" s="1"/>
  <c r="C33" i="1" s="1"/>
  <c r="D20" i="1"/>
  <c r="D19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<sst xmlns="http://schemas.openxmlformats.org/spreadsheetml/2006/main" count="39" uniqueCount="39">
  <si>
    <t>Simon Newcomb set up an experiment in 1882 to measure the</t>
  </si>
  <si>
    <t>speed of light. Newcomb measured the amount of time needed for</t>
  </si>
  <si>
    <t>light to travel a distance of 7442 meters. A total of 66 data points</t>
  </si>
  <si>
    <t>were recorded in nanoseconds as deviations from 24800 nanoseconds.</t>
  </si>
  <si>
    <t>The true value is now known to be 33.</t>
  </si>
  <si>
    <t>First sort the data: Home -&gt; Sort &amp; Filter</t>
  </si>
  <si>
    <t>mean</t>
  </si>
  <si>
    <t>min</t>
  </si>
  <si>
    <t>Q1</t>
  </si>
  <si>
    <t>median</t>
  </si>
  <si>
    <t>Q3</t>
  </si>
  <si>
    <t>max</t>
  </si>
  <si>
    <t>range</t>
  </si>
  <si>
    <t>IQR</t>
  </si>
  <si>
    <t>st dev</t>
  </si>
  <si>
    <t>outliers</t>
  </si>
  <si>
    <t>Q1 - 1.5 IQR</t>
  </si>
  <si>
    <t>Q3 + 1.5 IQR</t>
  </si>
  <si>
    <t xml:space="preserve">Bins for histogram: </t>
  </si>
  <si>
    <t>Go to Data-&gt; Data Analysis -&gt; Histogram</t>
  </si>
  <si>
    <t>Select the data and the bins above; check Chart Output</t>
  </si>
  <si>
    <t>Bin</t>
  </si>
  <si>
    <t>More</t>
  </si>
  <si>
    <t>Frequency</t>
  </si>
  <si>
    <t>&lt;=15</t>
  </si>
  <si>
    <t>15.1-18.5</t>
  </si>
  <si>
    <t>18.6-22</t>
  </si>
  <si>
    <t>25.6-29</t>
  </si>
  <si>
    <t>22.1-25.5</t>
  </si>
  <si>
    <t>29.1-32.5</t>
  </si>
  <si>
    <t>32.6-36</t>
  </si>
  <si>
    <t>36.1-39.5</t>
  </si>
  <si>
    <t xml:space="preserve">n = </t>
  </si>
  <si>
    <t>i</t>
  </si>
  <si>
    <t>Phi^-1(i/(n+1))</t>
  </si>
  <si>
    <t>Data (without outliers)</t>
  </si>
  <si>
    <t>Scatter plot using Columns A and C:</t>
  </si>
  <si>
    <t>Use bin width of 3.5, computed from the third recommendation given in the slides</t>
  </si>
  <si>
    <t>Relabel the bins, and change Gap Width to 0% (see next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</si>
</sst>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rgbClr val="FF0000"/>
              </a:solidFill>
            </a:ln>
          </c:spPr>
          <c:invertIfNegative val="0"/>
          <c:cat>
            <c:strRef>
              <c:f>Histogram!$A$2:$A$10</c:f>
              <c:strCache>
                <c:ptCount val="9"/>
                <c:pt idx="0">
                  <c:v>&lt;=15</c:v>
                </c:pt>
                <c:pt idx="1">
                  <c:v>15.1-18.5</c:v>
                </c:pt>
                <c:pt idx="2">
                  <c:v>18.6-22</c:v>
                </c:pt>
                <c:pt idx="3">
                  <c:v>22.1-25.5</c:v>
                </c:pt>
                <c:pt idx="4">
                  <c:v>25.6-29</c:v>
                </c:pt>
                <c:pt idx="5">
                  <c:v>29.1-32.5</c:v>
                </c:pt>
                <c:pt idx="6">
                  <c:v>32.6-36</c:v>
                </c:pt>
                <c:pt idx="7">
                  <c:v>36.1-39.5</c:v>
                </c:pt>
                <c:pt idx="8">
                  <c:v>More</c:v>
                </c:pt>
              </c:strCache>
            </c:strRef>
          </c:cat>
          <c:val>
            <c:numRef>
              <c:f>Histogram!$B$2:$B$10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23</c:v>
                </c:pt>
                <c:pt idx="5">
                  <c:v>10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201600"/>
        <c:axId val="206203136"/>
      </c:barChart>
      <c:catAx>
        <c:axId val="2062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203136"/>
        <c:crosses val="autoZero"/>
        <c:auto val="1"/>
        <c:lblAlgn val="ctr"/>
        <c:lblOffset val="100"/>
        <c:noMultiLvlLbl val="0"/>
      </c:catAx>
      <c:valAx>
        <c:axId val="20620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0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'q-q plot'!$C$1</c:f>
              <c:strCache>
                <c:ptCount val="1"/>
                <c:pt idx="0">
                  <c:v>Data (without outliers)</c:v>
                </c:pt>
              </c:strCache>
            </c:strRef>
          </c:tx>
          <c:spPr>
            <a:ln w="28575">
              <a:noFill/>
            </a:ln>
          </c:spPr>
          <c:xVal>
            <c:numRef>
              <c:f>'q-q plot'!$A$2:$A$65</c:f>
              <c:numCache>
                <c:formatCode>General</c:formatCode>
                <c:ptCount val="64"/>
                <c:pt idx="0">
                  <c:v>-2.1600444231842824</c:v>
                </c:pt>
                <c:pt idx="1">
                  <c:v>-1.8696066471189026</c:v>
                </c:pt>
                <c:pt idx="2">
                  <c:v>-1.6833482640036073</c:v>
                </c:pt>
                <c:pt idx="3">
                  <c:v>-1.5419862988544459</c:v>
                </c:pt>
                <c:pt idx="4">
                  <c:v>-1.4260768722728474</c:v>
                </c:pt>
                <c:pt idx="5">
                  <c:v>-1.3266775070350314</c:v>
                </c:pt>
                <c:pt idx="6">
                  <c:v>-1.2388943795813607</c:v>
                </c:pt>
                <c:pt idx="7">
                  <c:v>-1.1597420454353515</c:v>
                </c:pt>
                <c:pt idx="8">
                  <c:v>-1.0872573835362349</c:v>
                </c:pt>
                <c:pt idx="9">
                  <c:v>-1.020076232786199</c:v>
                </c:pt>
                <c:pt idx="10">
                  <c:v>-0.95720946936442108</c:v>
                </c:pt>
                <c:pt idx="11">
                  <c:v>-0.89791518354496824</c:v>
                </c:pt>
                <c:pt idx="12">
                  <c:v>-0.84162123357291452</c:v>
                </c:pt>
                <c:pt idx="13">
                  <c:v>-0.78787601702541543</c:v>
                </c:pt>
                <c:pt idx="14">
                  <c:v>-0.73631591737612934</c:v>
                </c:pt>
                <c:pt idx="15">
                  <c:v>-0.68664305092417188</c:v>
                </c:pt>
                <c:pt idx="16">
                  <c:v>-0.63860961762065871</c:v>
                </c:pt>
                <c:pt idx="17">
                  <c:v>-0.59200662235475532</c:v>
                </c:pt>
                <c:pt idx="18">
                  <c:v>-0.54665556876623844</c:v>
                </c:pt>
                <c:pt idx="19">
                  <c:v>-0.50240222337335538</c:v>
                </c:pt>
                <c:pt idx="20">
                  <c:v>-0.45911185185086451</c:v>
                </c:pt>
                <c:pt idx="21">
                  <c:v>-0.41666552128011664</c:v>
                </c:pt>
                <c:pt idx="22">
                  <c:v>-0.37495718657255728</c:v>
                </c:pt>
                <c:pt idx="23">
                  <c:v>-0.33389136170123912</c:v>
                </c:pt>
                <c:pt idx="24">
                  <c:v>-0.29338123212119332</c:v>
                </c:pt>
                <c:pt idx="25">
                  <c:v>-0.25334710313579978</c:v>
                </c:pt>
                <c:pt idx="26">
                  <c:v>-0.21371510579760281</c:v>
                </c:pt>
                <c:pt idx="27">
                  <c:v>-0.17441610093770257</c:v>
                </c:pt>
                <c:pt idx="28">
                  <c:v>-0.1353847355175167</c:v>
                </c:pt>
                <c:pt idx="29">
                  <c:v>-9.6558615289639077E-2</c:v>
                </c:pt>
                <c:pt idx="30">
                  <c:v>-5.7877564811210154E-2</c:v>
                </c:pt>
                <c:pt idx="31">
                  <c:v>-1.9282950895712157E-2</c:v>
                </c:pt>
                <c:pt idx="32">
                  <c:v>1.9282950895712157E-2</c:v>
                </c:pt>
                <c:pt idx="33">
                  <c:v>5.78775648112103E-2</c:v>
                </c:pt>
                <c:pt idx="34">
                  <c:v>9.6558615289639077E-2</c:v>
                </c:pt>
                <c:pt idx="35">
                  <c:v>0.13538473551751684</c:v>
                </c:pt>
                <c:pt idx="36">
                  <c:v>0.17441610093770257</c:v>
                </c:pt>
                <c:pt idx="37">
                  <c:v>0.21371510579760297</c:v>
                </c:pt>
                <c:pt idx="38">
                  <c:v>0.25334710313579978</c:v>
                </c:pt>
                <c:pt idx="39">
                  <c:v>0.29338123212119344</c:v>
                </c:pt>
                <c:pt idx="40">
                  <c:v>0.33389136170123912</c:v>
                </c:pt>
                <c:pt idx="41">
                  <c:v>0.37495718657255744</c:v>
                </c:pt>
                <c:pt idx="42">
                  <c:v>0.41666552128011664</c:v>
                </c:pt>
                <c:pt idx="43">
                  <c:v>0.45911185185086456</c:v>
                </c:pt>
                <c:pt idx="44">
                  <c:v>0.50240222337335538</c:v>
                </c:pt>
                <c:pt idx="45">
                  <c:v>0.54665556876623844</c:v>
                </c:pt>
                <c:pt idx="46">
                  <c:v>0.59200662235475532</c:v>
                </c:pt>
                <c:pt idx="47">
                  <c:v>0.63860961762065893</c:v>
                </c:pt>
                <c:pt idx="48">
                  <c:v>0.68664305092417188</c:v>
                </c:pt>
                <c:pt idx="49">
                  <c:v>0.73631591737612956</c:v>
                </c:pt>
                <c:pt idx="50">
                  <c:v>0.78787601702541543</c:v>
                </c:pt>
                <c:pt idx="51">
                  <c:v>0.84162123357291474</c:v>
                </c:pt>
                <c:pt idx="52">
                  <c:v>0.89791518354496824</c:v>
                </c:pt>
                <c:pt idx="53">
                  <c:v>0.95720946936442219</c:v>
                </c:pt>
                <c:pt idx="54">
                  <c:v>1.020076232786199</c:v>
                </c:pt>
                <c:pt idx="55">
                  <c:v>1.0872573835362354</c:v>
                </c:pt>
                <c:pt idx="56">
                  <c:v>1.1597420454353515</c:v>
                </c:pt>
                <c:pt idx="57">
                  <c:v>1.2388943795813614</c:v>
                </c:pt>
                <c:pt idx="58">
                  <c:v>1.3266775070350314</c:v>
                </c:pt>
                <c:pt idx="59">
                  <c:v>1.4260768722728485</c:v>
                </c:pt>
                <c:pt idx="60">
                  <c:v>1.5419862988544459</c:v>
                </c:pt>
                <c:pt idx="61">
                  <c:v>1.6833482640036077</c:v>
                </c:pt>
                <c:pt idx="62">
                  <c:v>1.8696066471189026</c:v>
                </c:pt>
                <c:pt idx="63">
                  <c:v>2.1600444231842837</c:v>
                </c:pt>
              </c:numCache>
            </c:numRef>
          </c:xVal>
          <c:yVal>
            <c:numRef>
              <c:f>'q-q plot'!$C$2:$C$65</c:f>
              <c:numCache>
                <c:formatCode>General</c:formatCode>
                <c:ptCount val="64"/>
                <c:pt idx="0">
                  <c:v>16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34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37</c:v>
                </c:pt>
                <c:pt idx="62">
                  <c:v>39</c:v>
                </c:pt>
                <c:pt idx="63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4192"/>
        <c:axId val="119222656"/>
      </c:scatterChart>
      <c:valAx>
        <c:axId val="1192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22656"/>
        <c:crosses val="autoZero"/>
        <c:crossBetween val="midCat"/>
      </c:valAx>
      <c:valAx>
        <c:axId val="1192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2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47624</xdr:rowOff>
    </xdr:from>
    <xdr:to>
      <xdr:col>12</xdr:col>
      <xdr:colOff>133349</xdr:colOff>
      <xdr:row>16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185737</xdr:rowOff>
    </xdr:from>
    <xdr:to>
      <xdr:col>14</xdr:col>
      <xdr:colOff>533400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H12" sqref="H12"/>
    </sheetView>
  </sheetViews>
  <sheetFormatPr defaultRowHeight="15" x14ac:dyDescent="0.25"/>
  <cols>
    <col min="1" max="1" width="11.5703125" customWidth="1"/>
    <col min="2" max="2" width="8.85546875" customWidth="1"/>
    <col min="3" max="3" width="12.42578125" customWidth="1"/>
    <col min="4" max="4" width="9.7109375" customWidth="1"/>
    <col min="5" max="5" width="5.7109375" customWidth="1"/>
    <col min="6" max="6" width="9" customWidth="1"/>
    <col min="7" max="10" width="5.7109375" customWidth="1"/>
  </cols>
  <sheetData>
    <row r="1" spans="1:4" x14ac:dyDescent="0.25">
      <c r="A1">
        <v>-44</v>
      </c>
      <c r="C1" t="s">
        <v>0</v>
      </c>
    </row>
    <row r="2" spans="1:4" x14ac:dyDescent="0.25">
      <c r="A2">
        <v>-2</v>
      </c>
      <c r="C2" t="s">
        <v>1</v>
      </c>
    </row>
    <row r="3" spans="1:4" x14ac:dyDescent="0.25">
      <c r="A3">
        <v>16</v>
      </c>
      <c r="C3" t="s">
        <v>2</v>
      </c>
    </row>
    <row r="4" spans="1:4" x14ac:dyDescent="0.25">
      <c r="A4">
        <v>16</v>
      </c>
      <c r="C4" t="s">
        <v>3</v>
      </c>
    </row>
    <row r="5" spans="1:4" x14ac:dyDescent="0.25">
      <c r="A5">
        <v>19</v>
      </c>
      <c r="C5" t="s">
        <v>4</v>
      </c>
    </row>
    <row r="6" spans="1:4" x14ac:dyDescent="0.25">
      <c r="A6">
        <v>20</v>
      </c>
    </row>
    <row r="7" spans="1:4" x14ac:dyDescent="0.25">
      <c r="A7">
        <v>21</v>
      </c>
      <c r="C7" s="6" t="s">
        <v>5</v>
      </c>
    </row>
    <row r="8" spans="1:4" x14ac:dyDescent="0.25">
      <c r="A8">
        <v>21</v>
      </c>
    </row>
    <row r="9" spans="1:4" x14ac:dyDescent="0.25">
      <c r="A9">
        <v>22</v>
      </c>
      <c r="C9" s="1" t="s">
        <v>6</v>
      </c>
      <c r="D9">
        <f>AVERAGE(A1:A66)</f>
        <v>26.212121212121211</v>
      </c>
    </row>
    <row r="10" spans="1:4" x14ac:dyDescent="0.25">
      <c r="A10">
        <v>22</v>
      </c>
      <c r="C10" s="1" t="s">
        <v>14</v>
      </c>
      <c r="D10">
        <f>_xlfn.STDEV.S(A1:A66)</f>
        <v>10.745324781597096</v>
      </c>
    </row>
    <row r="11" spans="1:4" x14ac:dyDescent="0.25">
      <c r="A11">
        <v>23</v>
      </c>
      <c r="C11" s="1" t="s">
        <v>7</v>
      </c>
      <c r="D11">
        <f>MIN(A1:A66)</f>
        <v>-44</v>
      </c>
    </row>
    <row r="12" spans="1:4" x14ac:dyDescent="0.25">
      <c r="A12">
        <v>23</v>
      </c>
      <c r="C12" s="1" t="s">
        <v>8</v>
      </c>
      <c r="D12">
        <f>_xlfn.QUARTILE.EXC(A1:A66,1)</f>
        <v>24</v>
      </c>
    </row>
    <row r="13" spans="1:4" x14ac:dyDescent="0.25">
      <c r="A13">
        <v>23</v>
      </c>
      <c r="C13" s="1" t="s">
        <v>9</v>
      </c>
      <c r="D13">
        <f>MEDIAN(A1:A66)</f>
        <v>27</v>
      </c>
    </row>
    <row r="14" spans="1:4" x14ac:dyDescent="0.25">
      <c r="A14">
        <v>24</v>
      </c>
      <c r="C14" s="1" t="s">
        <v>10</v>
      </c>
      <c r="D14">
        <f>_xlfn.QUARTILE.EXC(A1:A66,3)</f>
        <v>31</v>
      </c>
    </row>
    <row r="15" spans="1:4" x14ac:dyDescent="0.25">
      <c r="A15">
        <v>24</v>
      </c>
      <c r="C15" s="1" t="s">
        <v>11</v>
      </c>
      <c r="D15">
        <f>MAX(A1:A66)</f>
        <v>40</v>
      </c>
    </row>
    <row r="16" spans="1:4" x14ac:dyDescent="0.25">
      <c r="A16">
        <v>24</v>
      </c>
      <c r="C16" s="1" t="s">
        <v>12</v>
      </c>
      <c r="D16">
        <f>D15-D11</f>
        <v>84</v>
      </c>
    </row>
    <row r="17" spans="1:5" x14ac:dyDescent="0.25">
      <c r="A17">
        <v>24</v>
      </c>
      <c r="C17" s="1" t="s">
        <v>13</v>
      </c>
      <c r="D17">
        <f>D14-D12</f>
        <v>7</v>
      </c>
    </row>
    <row r="18" spans="1:5" x14ac:dyDescent="0.25">
      <c r="A18">
        <v>24</v>
      </c>
    </row>
    <row r="19" spans="1:5" x14ac:dyDescent="0.25">
      <c r="A19">
        <v>25</v>
      </c>
      <c r="C19" t="s">
        <v>16</v>
      </c>
      <c r="D19">
        <f>D12-1.5*D17</f>
        <v>13.5</v>
      </c>
    </row>
    <row r="20" spans="1:5" x14ac:dyDescent="0.25">
      <c r="A20">
        <v>25</v>
      </c>
      <c r="C20" t="s">
        <v>17</v>
      </c>
      <c r="D20">
        <f>D14+1.5*D17</f>
        <v>41.5</v>
      </c>
    </row>
    <row r="21" spans="1:5" x14ac:dyDescent="0.25">
      <c r="A21">
        <v>25</v>
      </c>
      <c r="C21" s="1" t="s">
        <v>15</v>
      </c>
      <c r="D21">
        <v>-44</v>
      </c>
      <c r="E21">
        <v>-2</v>
      </c>
    </row>
    <row r="22" spans="1:5" x14ac:dyDescent="0.25">
      <c r="A22">
        <v>25</v>
      </c>
    </row>
    <row r="23" spans="1:5" x14ac:dyDescent="0.25">
      <c r="A23">
        <v>25</v>
      </c>
      <c r="C23" s="6" t="s">
        <v>18</v>
      </c>
    </row>
    <row r="24" spans="1:5" x14ac:dyDescent="0.25">
      <c r="A24">
        <v>26</v>
      </c>
      <c r="C24" s="6" t="s">
        <v>37</v>
      </c>
    </row>
    <row r="25" spans="1:5" x14ac:dyDescent="0.25">
      <c r="A25">
        <v>26</v>
      </c>
    </row>
    <row r="26" spans="1:5" x14ac:dyDescent="0.25">
      <c r="A26">
        <v>26</v>
      </c>
      <c r="C26">
        <v>15</v>
      </c>
    </row>
    <row r="27" spans="1:5" x14ac:dyDescent="0.25">
      <c r="A27">
        <v>26</v>
      </c>
      <c r="C27">
        <f>C26+3.5</f>
        <v>18.5</v>
      </c>
    </row>
    <row r="28" spans="1:5" x14ac:dyDescent="0.25">
      <c r="A28">
        <v>26</v>
      </c>
      <c r="C28">
        <f t="shared" ref="C28:C33" si="0">C27+3.5</f>
        <v>22</v>
      </c>
    </row>
    <row r="29" spans="1:5" x14ac:dyDescent="0.25">
      <c r="A29">
        <v>27</v>
      </c>
      <c r="C29">
        <f t="shared" si="0"/>
        <v>25.5</v>
      </c>
    </row>
    <row r="30" spans="1:5" x14ac:dyDescent="0.25">
      <c r="A30">
        <v>27</v>
      </c>
      <c r="C30">
        <f t="shared" si="0"/>
        <v>29</v>
      </c>
    </row>
    <row r="31" spans="1:5" x14ac:dyDescent="0.25">
      <c r="A31">
        <v>27</v>
      </c>
      <c r="C31">
        <f t="shared" si="0"/>
        <v>32.5</v>
      </c>
    </row>
    <row r="32" spans="1:5" x14ac:dyDescent="0.25">
      <c r="A32">
        <v>27</v>
      </c>
      <c r="C32">
        <f t="shared" si="0"/>
        <v>36</v>
      </c>
    </row>
    <row r="33" spans="1:3" x14ac:dyDescent="0.25">
      <c r="A33">
        <v>27</v>
      </c>
      <c r="C33">
        <f t="shared" si="0"/>
        <v>39.5</v>
      </c>
    </row>
    <row r="34" spans="1:3" x14ac:dyDescent="0.25">
      <c r="A34">
        <v>27</v>
      </c>
    </row>
    <row r="35" spans="1:3" x14ac:dyDescent="0.25">
      <c r="A35">
        <v>28</v>
      </c>
      <c r="C35" s="6" t="s">
        <v>19</v>
      </c>
    </row>
    <row r="36" spans="1:3" x14ac:dyDescent="0.25">
      <c r="A36">
        <v>28</v>
      </c>
      <c r="C36" s="6" t="s">
        <v>20</v>
      </c>
    </row>
    <row r="37" spans="1:3" x14ac:dyDescent="0.25">
      <c r="A37">
        <v>28</v>
      </c>
      <c r="C37" s="6" t="s">
        <v>38</v>
      </c>
    </row>
    <row r="38" spans="1:3" x14ac:dyDescent="0.25">
      <c r="A38">
        <v>28</v>
      </c>
    </row>
    <row r="39" spans="1:3" x14ac:dyDescent="0.25">
      <c r="A39">
        <v>28</v>
      </c>
    </row>
    <row r="40" spans="1:3" x14ac:dyDescent="0.25">
      <c r="A40">
        <v>28</v>
      </c>
    </row>
    <row r="41" spans="1:3" x14ac:dyDescent="0.25">
      <c r="A41">
        <v>28</v>
      </c>
    </row>
    <row r="42" spans="1:3" x14ac:dyDescent="0.25">
      <c r="A42">
        <v>29</v>
      </c>
    </row>
    <row r="43" spans="1:3" x14ac:dyDescent="0.25">
      <c r="A43">
        <v>29</v>
      </c>
    </row>
    <row r="44" spans="1:3" x14ac:dyDescent="0.25">
      <c r="A44">
        <v>29</v>
      </c>
    </row>
    <row r="45" spans="1:3" x14ac:dyDescent="0.25">
      <c r="A45">
        <v>29</v>
      </c>
    </row>
    <row r="46" spans="1:3" x14ac:dyDescent="0.25">
      <c r="A46">
        <v>29</v>
      </c>
    </row>
    <row r="47" spans="1:3" x14ac:dyDescent="0.25">
      <c r="A47">
        <v>30</v>
      </c>
    </row>
    <row r="48" spans="1:3" x14ac:dyDescent="0.25">
      <c r="A48">
        <v>30</v>
      </c>
    </row>
    <row r="49" spans="1:1" x14ac:dyDescent="0.25">
      <c r="A49">
        <v>30</v>
      </c>
    </row>
    <row r="50" spans="1:1" x14ac:dyDescent="0.25">
      <c r="A50">
        <v>31</v>
      </c>
    </row>
    <row r="51" spans="1:1" x14ac:dyDescent="0.25">
      <c r="A51">
        <v>31</v>
      </c>
    </row>
    <row r="52" spans="1:1" x14ac:dyDescent="0.25">
      <c r="A52">
        <v>32</v>
      </c>
    </row>
    <row r="53" spans="1:1" x14ac:dyDescent="0.25">
      <c r="A53">
        <v>32</v>
      </c>
    </row>
    <row r="54" spans="1:1" x14ac:dyDescent="0.25">
      <c r="A54">
        <v>32</v>
      </c>
    </row>
    <row r="55" spans="1:1" x14ac:dyDescent="0.25">
      <c r="A55">
        <v>32</v>
      </c>
    </row>
    <row r="56" spans="1:1" x14ac:dyDescent="0.25">
      <c r="A56">
        <v>32</v>
      </c>
    </row>
    <row r="57" spans="1:1" x14ac:dyDescent="0.25">
      <c r="A57">
        <v>33</v>
      </c>
    </row>
    <row r="58" spans="1:1" x14ac:dyDescent="0.25">
      <c r="A58">
        <v>33</v>
      </c>
    </row>
    <row r="59" spans="1:1" x14ac:dyDescent="0.25">
      <c r="A59">
        <v>34</v>
      </c>
    </row>
    <row r="60" spans="1:1" x14ac:dyDescent="0.25">
      <c r="A60">
        <v>36</v>
      </c>
    </row>
    <row r="61" spans="1:1" x14ac:dyDescent="0.25">
      <c r="A61">
        <v>36</v>
      </c>
    </row>
    <row r="62" spans="1:1" x14ac:dyDescent="0.25">
      <c r="A62">
        <v>36</v>
      </c>
    </row>
    <row r="63" spans="1:1" x14ac:dyDescent="0.25">
      <c r="A63">
        <v>36</v>
      </c>
    </row>
    <row r="64" spans="1:1" x14ac:dyDescent="0.25">
      <c r="A64">
        <v>37</v>
      </c>
    </row>
    <row r="65" spans="1:1" x14ac:dyDescent="0.25">
      <c r="A65">
        <v>39</v>
      </c>
    </row>
    <row r="66" spans="1:1" x14ac:dyDescent="0.25">
      <c r="A66">
        <v>40</v>
      </c>
    </row>
  </sheetData>
  <sortState ref="A1:A66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5" sqref="B15"/>
    </sheetView>
  </sheetViews>
  <sheetFormatPr defaultRowHeight="15" x14ac:dyDescent="0.25"/>
  <cols>
    <col min="1" max="1" width="9.85546875" customWidth="1"/>
    <col min="2" max="2" width="10.42578125" customWidth="1"/>
  </cols>
  <sheetData>
    <row r="1" spans="1:2" x14ac:dyDescent="0.25">
      <c r="A1" s="5" t="s">
        <v>21</v>
      </c>
      <c r="B1" s="5" t="s">
        <v>23</v>
      </c>
    </row>
    <row r="2" spans="1:2" x14ac:dyDescent="0.25">
      <c r="A2" s="2" t="s">
        <v>24</v>
      </c>
      <c r="B2" s="3">
        <v>2</v>
      </c>
    </row>
    <row r="3" spans="1:2" x14ac:dyDescent="0.25">
      <c r="A3" s="2" t="s">
        <v>25</v>
      </c>
      <c r="B3" s="3">
        <v>2</v>
      </c>
    </row>
    <row r="4" spans="1:2" x14ac:dyDescent="0.25">
      <c r="A4" s="2" t="s">
        <v>26</v>
      </c>
      <c r="B4" s="3">
        <v>6</v>
      </c>
    </row>
    <row r="5" spans="1:2" x14ac:dyDescent="0.25">
      <c r="A5" s="2" t="s">
        <v>28</v>
      </c>
      <c r="B5" s="3">
        <v>13</v>
      </c>
    </row>
    <row r="6" spans="1:2" x14ac:dyDescent="0.25">
      <c r="A6" s="2" t="s">
        <v>27</v>
      </c>
      <c r="B6" s="3">
        <v>23</v>
      </c>
    </row>
    <row r="7" spans="1:2" x14ac:dyDescent="0.25">
      <c r="A7" s="2" t="s">
        <v>29</v>
      </c>
      <c r="B7" s="3">
        <v>10</v>
      </c>
    </row>
    <row r="8" spans="1:2" x14ac:dyDescent="0.25">
      <c r="A8" s="2" t="s">
        <v>30</v>
      </c>
      <c r="B8" s="3">
        <v>7</v>
      </c>
    </row>
    <row r="9" spans="1:2" x14ac:dyDescent="0.25">
      <c r="A9" s="2" t="s">
        <v>31</v>
      </c>
      <c r="B9" s="3">
        <v>2</v>
      </c>
    </row>
    <row r="10" spans="1:2" ht="15.75" thickBot="1" x14ac:dyDescent="0.3">
      <c r="A10" s="4" t="s">
        <v>22</v>
      </c>
      <c r="B10" s="4">
        <v>1</v>
      </c>
    </row>
  </sheetData>
  <sortState ref="A2:A9">
    <sortCondition ref="A2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D5" sqref="D5"/>
    </sheetView>
  </sheetViews>
  <sheetFormatPr defaultRowHeight="15" x14ac:dyDescent="0.25"/>
  <cols>
    <col min="1" max="1" width="15.42578125" customWidth="1"/>
    <col min="6" max="6" width="6.140625" customWidth="1"/>
  </cols>
  <sheetData>
    <row r="1" spans="1:7" x14ac:dyDescent="0.25">
      <c r="A1" s="6" t="s">
        <v>34</v>
      </c>
      <c r="B1" s="7" t="s">
        <v>33</v>
      </c>
      <c r="C1" s="6" t="s">
        <v>35</v>
      </c>
      <c r="F1" t="s">
        <v>32</v>
      </c>
      <c r="G1">
        <f>COUNT(C2:C65)</f>
        <v>64</v>
      </c>
    </row>
    <row r="2" spans="1:7" x14ac:dyDescent="0.25">
      <c r="A2">
        <f>_xlfn.NORM.S.INV(B2/($G$1+1))</f>
        <v>-2.1600444231842824</v>
      </c>
      <c r="B2">
        <v>1</v>
      </c>
      <c r="C2">
        <v>16</v>
      </c>
    </row>
    <row r="3" spans="1:7" x14ac:dyDescent="0.25">
      <c r="A3">
        <f t="shared" ref="A3:A65" si="0">_xlfn.NORM.S.INV(B3/($G$1+1))</f>
        <v>-1.8696066471189026</v>
      </c>
      <c r="B3">
        <v>2</v>
      </c>
      <c r="C3">
        <v>16</v>
      </c>
    </row>
    <row r="4" spans="1:7" x14ac:dyDescent="0.25">
      <c r="A4">
        <f t="shared" si="0"/>
        <v>-1.6833482640036073</v>
      </c>
      <c r="B4">
        <v>3</v>
      </c>
      <c r="C4">
        <v>19</v>
      </c>
      <c r="F4" t="s">
        <v>36</v>
      </c>
    </row>
    <row r="5" spans="1:7" x14ac:dyDescent="0.25">
      <c r="A5">
        <f t="shared" si="0"/>
        <v>-1.5419862988544459</v>
      </c>
      <c r="B5">
        <v>4</v>
      </c>
      <c r="C5">
        <v>20</v>
      </c>
    </row>
    <row r="6" spans="1:7" x14ac:dyDescent="0.25">
      <c r="A6">
        <f t="shared" si="0"/>
        <v>-1.4260768722728474</v>
      </c>
      <c r="B6">
        <v>5</v>
      </c>
      <c r="C6">
        <v>21</v>
      </c>
    </row>
    <row r="7" spans="1:7" x14ac:dyDescent="0.25">
      <c r="A7">
        <f t="shared" si="0"/>
        <v>-1.3266775070350314</v>
      </c>
      <c r="B7">
        <v>6</v>
      </c>
      <c r="C7">
        <v>21</v>
      </c>
    </row>
    <row r="8" spans="1:7" x14ac:dyDescent="0.25">
      <c r="A8">
        <f t="shared" si="0"/>
        <v>-1.2388943795813607</v>
      </c>
      <c r="B8">
        <v>7</v>
      </c>
      <c r="C8">
        <v>22</v>
      </c>
    </row>
    <row r="9" spans="1:7" x14ac:dyDescent="0.25">
      <c r="A9">
        <f t="shared" si="0"/>
        <v>-1.1597420454353515</v>
      </c>
      <c r="B9">
        <v>8</v>
      </c>
      <c r="C9">
        <v>22</v>
      </c>
    </row>
    <row r="10" spans="1:7" x14ac:dyDescent="0.25">
      <c r="A10">
        <f t="shared" si="0"/>
        <v>-1.0872573835362349</v>
      </c>
      <c r="B10">
        <v>9</v>
      </c>
      <c r="C10">
        <v>23</v>
      </c>
    </row>
    <row r="11" spans="1:7" x14ac:dyDescent="0.25">
      <c r="A11">
        <f t="shared" si="0"/>
        <v>-1.020076232786199</v>
      </c>
      <c r="B11">
        <v>10</v>
      </c>
      <c r="C11">
        <v>23</v>
      </c>
    </row>
    <row r="12" spans="1:7" x14ac:dyDescent="0.25">
      <c r="A12">
        <f t="shared" si="0"/>
        <v>-0.95720946936442108</v>
      </c>
      <c r="B12">
        <v>11</v>
      </c>
      <c r="C12">
        <v>23</v>
      </c>
    </row>
    <row r="13" spans="1:7" x14ac:dyDescent="0.25">
      <c r="A13">
        <f t="shared" si="0"/>
        <v>-0.89791518354496824</v>
      </c>
      <c r="B13">
        <v>12</v>
      </c>
      <c r="C13">
        <v>24</v>
      </c>
    </row>
    <row r="14" spans="1:7" x14ac:dyDescent="0.25">
      <c r="A14">
        <f t="shared" si="0"/>
        <v>-0.84162123357291452</v>
      </c>
      <c r="B14">
        <v>13</v>
      </c>
      <c r="C14">
        <v>24</v>
      </c>
    </row>
    <row r="15" spans="1:7" x14ac:dyDescent="0.25">
      <c r="A15">
        <f t="shared" si="0"/>
        <v>-0.78787601702541543</v>
      </c>
      <c r="B15">
        <v>14</v>
      </c>
      <c r="C15">
        <v>24</v>
      </c>
    </row>
    <row r="16" spans="1:7" x14ac:dyDescent="0.25">
      <c r="A16">
        <f t="shared" si="0"/>
        <v>-0.73631591737612934</v>
      </c>
      <c r="B16">
        <v>15</v>
      </c>
      <c r="C16">
        <v>24</v>
      </c>
    </row>
    <row r="17" spans="1:3" x14ac:dyDescent="0.25">
      <c r="A17">
        <f t="shared" si="0"/>
        <v>-0.68664305092417188</v>
      </c>
      <c r="B17">
        <v>16</v>
      </c>
      <c r="C17">
        <v>24</v>
      </c>
    </row>
    <row r="18" spans="1:3" x14ac:dyDescent="0.25">
      <c r="A18">
        <f t="shared" si="0"/>
        <v>-0.63860961762065871</v>
      </c>
      <c r="B18">
        <v>17</v>
      </c>
      <c r="C18">
        <v>25</v>
      </c>
    </row>
    <row r="19" spans="1:3" x14ac:dyDescent="0.25">
      <c r="A19">
        <f t="shared" si="0"/>
        <v>-0.59200662235475532</v>
      </c>
      <c r="B19">
        <v>18</v>
      </c>
      <c r="C19">
        <v>25</v>
      </c>
    </row>
    <row r="20" spans="1:3" x14ac:dyDescent="0.25">
      <c r="A20">
        <f t="shared" si="0"/>
        <v>-0.54665556876623844</v>
      </c>
      <c r="B20">
        <v>19</v>
      </c>
      <c r="C20">
        <v>25</v>
      </c>
    </row>
    <row r="21" spans="1:3" x14ac:dyDescent="0.25">
      <c r="A21">
        <f t="shared" si="0"/>
        <v>-0.50240222337335538</v>
      </c>
      <c r="B21">
        <v>20</v>
      </c>
      <c r="C21">
        <v>25</v>
      </c>
    </row>
    <row r="22" spans="1:3" x14ac:dyDescent="0.25">
      <c r="A22">
        <f t="shared" si="0"/>
        <v>-0.45911185185086451</v>
      </c>
      <c r="B22">
        <v>21</v>
      </c>
      <c r="C22">
        <v>25</v>
      </c>
    </row>
    <row r="23" spans="1:3" x14ac:dyDescent="0.25">
      <c r="A23">
        <f t="shared" si="0"/>
        <v>-0.41666552128011664</v>
      </c>
      <c r="B23">
        <v>22</v>
      </c>
      <c r="C23">
        <v>26</v>
      </c>
    </row>
    <row r="24" spans="1:3" x14ac:dyDescent="0.25">
      <c r="A24">
        <f t="shared" si="0"/>
        <v>-0.37495718657255728</v>
      </c>
      <c r="B24">
        <v>23</v>
      </c>
      <c r="C24">
        <v>26</v>
      </c>
    </row>
    <row r="25" spans="1:3" x14ac:dyDescent="0.25">
      <c r="A25">
        <f t="shared" si="0"/>
        <v>-0.33389136170123912</v>
      </c>
      <c r="B25">
        <v>24</v>
      </c>
      <c r="C25">
        <v>26</v>
      </c>
    </row>
    <row r="26" spans="1:3" x14ac:dyDescent="0.25">
      <c r="A26">
        <f t="shared" si="0"/>
        <v>-0.29338123212119332</v>
      </c>
      <c r="B26">
        <v>25</v>
      </c>
      <c r="C26">
        <v>26</v>
      </c>
    </row>
    <row r="27" spans="1:3" x14ac:dyDescent="0.25">
      <c r="A27">
        <f t="shared" si="0"/>
        <v>-0.25334710313579978</v>
      </c>
      <c r="B27">
        <v>26</v>
      </c>
      <c r="C27">
        <v>26</v>
      </c>
    </row>
    <row r="28" spans="1:3" x14ac:dyDescent="0.25">
      <c r="A28">
        <f t="shared" si="0"/>
        <v>-0.21371510579760281</v>
      </c>
      <c r="B28">
        <v>27</v>
      </c>
      <c r="C28">
        <v>27</v>
      </c>
    </row>
    <row r="29" spans="1:3" x14ac:dyDescent="0.25">
      <c r="A29">
        <f t="shared" si="0"/>
        <v>-0.17441610093770257</v>
      </c>
      <c r="B29">
        <v>28</v>
      </c>
      <c r="C29">
        <v>27</v>
      </c>
    </row>
    <row r="30" spans="1:3" x14ac:dyDescent="0.25">
      <c r="A30">
        <f t="shared" si="0"/>
        <v>-0.1353847355175167</v>
      </c>
      <c r="B30">
        <v>29</v>
      </c>
      <c r="C30">
        <v>27</v>
      </c>
    </row>
    <row r="31" spans="1:3" x14ac:dyDescent="0.25">
      <c r="A31">
        <f t="shared" si="0"/>
        <v>-9.6558615289639077E-2</v>
      </c>
      <c r="B31">
        <v>30</v>
      </c>
      <c r="C31">
        <v>27</v>
      </c>
    </row>
    <row r="32" spans="1:3" x14ac:dyDescent="0.25">
      <c r="A32">
        <f t="shared" si="0"/>
        <v>-5.7877564811210154E-2</v>
      </c>
      <c r="B32">
        <v>31</v>
      </c>
      <c r="C32">
        <v>27</v>
      </c>
    </row>
    <row r="33" spans="1:3" x14ac:dyDescent="0.25">
      <c r="A33">
        <f t="shared" si="0"/>
        <v>-1.9282950895712157E-2</v>
      </c>
      <c r="B33">
        <v>32</v>
      </c>
      <c r="C33">
        <v>27</v>
      </c>
    </row>
    <row r="34" spans="1:3" x14ac:dyDescent="0.25">
      <c r="A34">
        <f t="shared" si="0"/>
        <v>1.9282950895712157E-2</v>
      </c>
      <c r="B34">
        <v>33</v>
      </c>
      <c r="C34">
        <v>28</v>
      </c>
    </row>
    <row r="35" spans="1:3" x14ac:dyDescent="0.25">
      <c r="A35">
        <f t="shared" si="0"/>
        <v>5.78775648112103E-2</v>
      </c>
      <c r="B35">
        <v>34</v>
      </c>
      <c r="C35">
        <v>28</v>
      </c>
    </row>
    <row r="36" spans="1:3" x14ac:dyDescent="0.25">
      <c r="A36">
        <f t="shared" si="0"/>
        <v>9.6558615289639077E-2</v>
      </c>
      <c r="B36">
        <v>35</v>
      </c>
      <c r="C36">
        <v>28</v>
      </c>
    </row>
    <row r="37" spans="1:3" x14ac:dyDescent="0.25">
      <c r="A37">
        <f t="shared" si="0"/>
        <v>0.13538473551751684</v>
      </c>
      <c r="B37">
        <v>36</v>
      </c>
      <c r="C37">
        <v>28</v>
      </c>
    </row>
    <row r="38" spans="1:3" x14ac:dyDescent="0.25">
      <c r="A38">
        <f t="shared" si="0"/>
        <v>0.17441610093770257</v>
      </c>
      <c r="B38">
        <v>37</v>
      </c>
      <c r="C38">
        <v>28</v>
      </c>
    </row>
    <row r="39" spans="1:3" x14ac:dyDescent="0.25">
      <c r="A39">
        <f t="shared" si="0"/>
        <v>0.21371510579760297</v>
      </c>
      <c r="B39">
        <v>38</v>
      </c>
      <c r="C39">
        <v>28</v>
      </c>
    </row>
    <row r="40" spans="1:3" x14ac:dyDescent="0.25">
      <c r="A40">
        <f t="shared" si="0"/>
        <v>0.25334710313579978</v>
      </c>
      <c r="B40">
        <v>39</v>
      </c>
      <c r="C40">
        <v>28</v>
      </c>
    </row>
    <row r="41" spans="1:3" x14ac:dyDescent="0.25">
      <c r="A41">
        <f t="shared" si="0"/>
        <v>0.29338123212119344</v>
      </c>
      <c r="B41">
        <v>40</v>
      </c>
      <c r="C41">
        <v>29</v>
      </c>
    </row>
    <row r="42" spans="1:3" x14ac:dyDescent="0.25">
      <c r="A42">
        <f t="shared" si="0"/>
        <v>0.33389136170123912</v>
      </c>
      <c r="B42">
        <v>41</v>
      </c>
      <c r="C42">
        <v>29</v>
      </c>
    </row>
    <row r="43" spans="1:3" x14ac:dyDescent="0.25">
      <c r="A43">
        <f t="shared" si="0"/>
        <v>0.37495718657255744</v>
      </c>
      <c r="B43">
        <v>42</v>
      </c>
      <c r="C43">
        <v>29</v>
      </c>
    </row>
    <row r="44" spans="1:3" x14ac:dyDescent="0.25">
      <c r="A44">
        <f t="shared" si="0"/>
        <v>0.41666552128011664</v>
      </c>
      <c r="B44">
        <v>43</v>
      </c>
      <c r="C44">
        <v>29</v>
      </c>
    </row>
    <row r="45" spans="1:3" x14ac:dyDescent="0.25">
      <c r="A45">
        <f t="shared" si="0"/>
        <v>0.45911185185086456</v>
      </c>
      <c r="B45">
        <v>44</v>
      </c>
      <c r="C45">
        <v>29</v>
      </c>
    </row>
    <row r="46" spans="1:3" x14ac:dyDescent="0.25">
      <c r="A46">
        <f t="shared" si="0"/>
        <v>0.50240222337335538</v>
      </c>
      <c r="B46">
        <v>45</v>
      </c>
      <c r="C46">
        <v>30</v>
      </c>
    </row>
    <row r="47" spans="1:3" x14ac:dyDescent="0.25">
      <c r="A47">
        <f t="shared" si="0"/>
        <v>0.54665556876623844</v>
      </c>
      <c r="B47">
        <v>46</v>
      </c>
      <c r="C47">
        <v>30</v>
      </c>
    </row>
    <row r="48" spans="1:3" x14ac:dyDescent="0.25">
      <c r="A48">
        <f t="shared" si="0"/>
        <v>0.59200662235475532</v>
      </c>
      <c r="B48">
        <v>47</v>
      </c>
      <c r="C48">
        <v>30</v>
      </c>
    </row>
    <row r="49" spans="1:3" x14ac:dyDescent="0.25">
      <c r="A49">
        <f t="shared" si="0"/>
        <v>0.63860961762065893</v>
      </c>
      <c r="B49">
        <v>48</v>
      </c>
      <c r="C49">
        <v>31</v>
      </c>
    </row>
    <row r="50" spans="1:3" x14ac:dyDescent="0.25">
      <c r="A50">
        <f t="shared" si="0"/>
        <v>0.68664305092417188</v>
      </c>
      <c r="B50">
        <v>49</v>
      </c>
      <c r="C50">
        <v>31</v>
      </c>
    </row>
    <row r="51" spans="1:3" x14ac:dyDescent="0.25">
      <c r="A51">
        <f t="shared" si="0"/>
        <v>0.73631591737612956</v>
      </c>
      <c r="B51">
        <v>50</v>
      </c>
      <c r="C51">
        <v>32</v>
      </c>
    </row>
    <row r="52" spans="1:3" x14ac:dyDescent="0.25">
      <c r="A52">
        <f t="shared" si="0"/>
        <v>0.78787601702541543</v>
      </c>
      <c r="B52">
        <v>51</v>
      </c>
      <c r="C52">
        <v>32</v>
      </c>
    </row>
    <row r="53" spans="1:3" x14ac:dyDescent="0.25">
      <c r="A53">
        <f t="shared" si="0"/>
        <v>0.84162123357291474</v>
      </c>
      <c r="B53">
        <v>52</v>
      </c>
      <c r="C53">
        <v>32</v>
      </c>
    </row>
    <row r="54" spans="1:3" x14ac:dyDescent="0.25">
      <c r="A54">
        <f t="shared" si="0"/>
        <v>0.89791518354496824</v>
      </c>
      <c r="B54">
        <v>53</v>
      </c>
      <c r="C54">
        <v>32</v>
      </c>
    </row>
    <row r="55" spans="1:3" x14ac:dyDescent="0.25">
      <c r="A55">
        <f t="shared" si="0"/>
        <v>0.95720946936442219</v>
      </c>
      <c r="B55">
        <v>54</v>
      </c>
      <c r="C55">
        <v>32</v>
      </c>
    </row>
    <row r="56" spans="1:3" x14ac:dyDescent="0.25">
      <c r="A56">
        <f t="shared" si="0"/>
        <v>1.020076232786199</v>
      </c>
      <c r="B56">
        <v>55</v>
      </c>
      <c r="C56">
        <v>33</v>
      </c>
    </row>
    <row r="57" spans="1:3" x14ac:dyDescent="0.25">
      <c r="A57">
        <f t="shared" si="0"/>
        <v>1.0872573835362354</v>
      </c>
      <c r="B57">
        <v>56</v>
      </c>
      <c r="C57">
        <v>33</v>
      </c>
    </row>
    <row r="58" spans="1:3" x14ac:dyDescent="0.25">
      <c r="A58">
        <f t="shared" si="0"/>
        <v>1.1597420454353515</v>
      </c>
      <c r="B58">
        <v>57</v>
      </c>
      <c r="C58">
        <v>34</v>
      </c>
    </row>
    <row r="59" spans="1:3" x14ac:dyDescent="0.25">
      <c r="A59">
        <f t="shared" si="0"/>
        <v>1.2388943795813614</v>
      </c>
      <c r="B59">
        <v>58</v>
      </c>
      <c r="C59">
        <v>36</v>
      </c>
    </row>
    <row r="60" spans="1:3" x14ac:dyDescent="0.25">
      <c r="A60">
        <f t="shared" si="0"/>
        <v>1.3266775070350314</v>
      </c>
      <c r="B60">
        <v>59</v>
      </c>
      <c r="C60">
        <v>36</v>
      </c>
    </row>
    <row r="61" spans="1:3" x14ac:dyDescent="0.25">
      <c r="A61">
        <f t="shared" si="0"/>
        <v>1.4260768722728485</v>
      </c>
      <c r="B61">
        <v>60</v>
      </c>
      <c r="C61">
        <v>36</v>
      </c>
    </row>
    <row r="62" spans="1:3" x14ac:dyDescent="0.25">
      <c r="A62">
        <f t="shared" si="0"/>
        <v>1.5419862988544459</v>
      </c>
      <c r="B62">
        <v>61</v>
      </c>
      <c r="C62">
        <v>36</v>
      </c>
    </row>
    <row r="63" spans="1:3" x14ac:dyDescent="0.25">
      <c r="A63">
        <f t="shared" si="0"/>
        <v>1.6833482640036077</v>
      </c>
      <c r="B63">
        <v>62</v>
      </c>
      <c r="C63">
        <v>37</v>
      </c>
    </row>
    <row r="64" spans="1:3" x14ac:dyDescent="0.25">
      <c r="A64">
        <f t="shared" si="0"/>
        <v>1.8696066471189026</v>
      </c>
      <c r="B64">
        <v>63</v>
      </c>
      <c r="C64">
        <v>39</v>
      </c>
    </row>
    <row r="65" spans="1:3" x14ac:dyDescent="0.25">
      <c r="A65">
        <f t="shared" si="0"/>
        <v>2.1600444231842837</v>
      </c>
      <c r="B65">
        <v>64</v>
      </c>
      <c r="C65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</vt:lpstr>
      <vt:lpstr>q-q 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 Karthik</dc:creator>
  <cp:lastModifiedBy>James Wan</cp:lastModifiedBy>
  <dcterms:created xsi:type="dcterms:W3CDTF">2014-01-16T00:07:21Z</dcterms:created>
  <dcterms:modified xsi:type="dcterms:W3CDTF">2017-02-03T12:26:40Z</dcterms:modified>
</cp:coreProperties>
</file>