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Sheet1!$A$25:$B$31</definedName>
  </definedNames>
  <calcPr calcId="145621"/>
</workbook>
</file>

<file path=xl/calcChain.xml><?xml version="1.0" encoding="utf-8"?>
<calcChain xmlns="http://schemas.openxmlformats.org/spreadsheetml/2006/main">
  <c r="AD7" i="2" l="1"/>
  <c r="AD6" i="2"/>
  <c r="AD5" i="2"/>
  <c r="AD4" i="2"/>
  <c r="AD3" i="2"/>
  <c r="AD2" i="2"/>
  <c r="AC7" i="2"/>
  <c r="AC6" i="2"/>
  <c r="AC5" i="2"/>
  <c r="AC4" i="2"/>
  <c r="AC3" i="2"/>
  <c r="AC2" i="2"/>
  <c r="AB7" i="2"/>
  <c r="AB6" i="2"/>
  <c r="AB5" i="2"/>
  <c r="AB4" i="2"/>
  <c r="AB3" i="2"/>
  <c r="AB2" i="2"/>
  <c r="J15" i="1"/>
  <c r="J14" i="1"/>
  <c r="I28" i="1"/>
  <c r="I26" i="1"/>
  <c r="J6" i="1"/>
  <c r="J27" i="1" s="1"/>
  <c r="J7" i="1"/>
  <c r="J28" i="1" s="1"/>
  <c r="J8" i="1"/>
  <c r="J29" i="1" s="1"/>
  <c r="J9" i="1"/>
  <c r="J30" i="1" s="1"/>
  <c r="J10" i="1"/>
  <c r="J31" i="1" s="1"/>
  <c r="F31" i="1"/>
  <c r="F29" i="1"/>
  <c r="F28" i="1"/>
  <c r="F27" i="1"/>
  <c r="F14" i="1"/>
  <c r="F15" i="1"/>
  <c r="I30" i="1" s="1"/>
  <c r="J5" i="1"/>
  <c r="J18" i="1" s="1"/>
  <c r="J19" i="1" s="1"/>
  <c r="F18" i="1"/>
  <c r="E30" i="1"/>
  <c r="F12" i="1"/>
  <c r="E27" i="1" s="1"/>
  <c r="F11" i="1"/>
  <c r="I31" i="1" s="1"/>
  <c r="F10" i="1"/>
  <c r="E28" i="1" s="1"/>
  <c r="F9" i="1"/>
  <c r="E26" i="1" s="1"/>
  <c r="F8" i="1"/>
  <c r="E29" i="1" s="1"/>
  <c r="F7" i="1"/>
  <c r="F22" i="1" s="1"/>
  <c r="F6" i="1"/>
  <c r="F23" i="1" s="1"/>
  <c r="F5" i="1"/>
  <c r="I29" i="1" l="1"/>
  <c r="I27" i="1"/>
  <c r="F30" i="1"/>
  <c r="E31" i="1"/>
</calcChain>
</file>

<file path=xl/sharedStrings.xml><?xml version="1.0" encoding="utf-8"?>
<sst xmlns="http://schemas.openxmlformats.org/spreadsheetml/2006/main" count="129" uniqueCount="72">
  <si>
    <t>x</t>
  </si>
  <si>
    <t>(Intercept)</t>
  </si>
  <si>
    <t>revenue</t>
  </si>
  <si>
    <t>state_groupLow</t>
  </si>
  <si>
    <t>variable</t>
  </si>
  <si>
    <t>coefficient</t>
  </si>
  <si>
    <t>States:</t>
  </si>
  <si>
    <t>Low</t>
  </si>
  <si>
    <t>Med</t>
  </si>
  <si>
    <t>High</t>
  </si>
  <si>
    <t>Disciplines:</t>
  </si>
  <si>
    <t>Landscape Architecture</t>
  </si>
  <si>
    <t>Civil Engineer</t>
  </si>
  <si>
    <t>Mechanical Engineering</t>
  </si>
  <si>
    <t>Structural Engineer</t>
  </si>
  <si>
    <t>Surveyor</t>
  </si>
  <si>
    <t>Architect</t>
  </si>
  <si>
    <t>ACTUAL</t>
  </si>
  <si>
    <t>state_group_factorHigh</t>
  </si>
  <si>
    <t>state_group_factorMid</t>
  </si>
  <si>
    <t>discipline_factorSurveyor</t>
  </si>
  <si>
    <t>discipline_factorMechanical Engineering</t>
  </si>
  <si>
    <t>discipline_factorCivil Engineer</t>
  </si>
  <si>
    <t>discipline_factorArchitect</t>
  </si>
  <si>
    <t>discipline_factorStructural Engineer</t>
  </si>
  <si>
    <t>Revenue factor</t>
  </si>
  <si>
    <t>discipline_factorLandscape Architect</t>
  </si>
  <si>
    <t>fit_low</t>
  </si>
  <si>
    <t>fit_high</t>
  </si>
  <si>
    <t>index</t>
  </si>
  <si>
    <t>policy_number</t>
  </si>
  <si>
    <t>policy_year</t>
  </si>
  <si>
    <t>duration_months</t>
  </si>
  <si>
    <t>policy_month</t>
  </si>
  <si>
    <t>inception</t>
  </si>
  <si>
    <t>expiration</t>
  </si>
  <si>
    <t>revenue_bucket</t>
  </si>
  <si>
    <t>state</t>
  </si>
  <si>
    <t>state_group</t>
  </si>
  <si>
    <t>state_relativity</t>
  </si>
  <si>
    <t>discipline</t>
  </si>
  <si>
    <t>discipline_relativity</t>
  </si>
  <si>
    <t>discipline_group</t>
  </si>
  <si>
    <t>revenue_frequency</t>
  </si>
  <si>
    <t>expected_frequency</t>
  </si>
  <si>
    <t>claim_count</t>
  </si>
  <si>
    <t>year_started</t>
  </si>
  <si>
    <t>employee_count</t>
  </si>
  <si>
    <t>use_written_contracts</t>
  </si>
  <si>
    <t>five_year_claims</t>
  </si>
  <si>
    <t>revmillions</t>
  </si>
  <si>
    <t>state_group_factor</t>
  </si>
  <si>
    <t>discipline_factor</t>
  </si>
  <si>
    <t>C1AE00902119</t>
  </si>
  <si>
    <t>Nevada</t>
  </si>
  <si>
    <t>d1</t>
  </si>
  <si>
    <t>Y</t>
  </si>
  <si>
    <t>C1AE00370854</t>
  </si>
  <si>
    <t>Wisconsin</t>
  </si>
  <si>
    <t>d2</t>
  </si>
  <si>
    <t>C1AE00963470</t>
  </si>
  <si>
    <t>West Virginia</t>
  </si>
  <si>
    <t>d6</t>
  </si>
  <si>
    <t>C1AE00066346</t>
  </si>
  <si>
    <t>Washington</t>
  </si>
  <si>
    <t>C1AE00102649</t>
  </si>
  <si>
    <t>Florida</t>
  </si>
  <si>
    <t>N</t>
  </si>
  <si>
    <t>C1AE00321252</t>
  </si>
  <si>
    <t>Texas</t>
  </si>
  <si>
    <t>Mid</t>
  </si>
  <si>
    <t>* Should be 3.5 times the low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</si>
</sst>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_);\(#,##0.00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3" borderId="1" xfId="0" applyFont="1" applyFill="1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workbookViewId="0">
      <selection activeCell="J26" sqref="J26:J31"/>
    </sheetView>
  </sheetViews>
  <sheetFormatPr defaultRowHeight="15" x14ac:dyDescent="0.25"/>
  <cols>
    <col min="1" max="1" width="22.42578125" bestFit="1" customWidth="1"/>
    <col min="4" max="4" width="34.140625" bestFit="1" customWidth="1"/>
    <col min="5" max="5" width="12.7109375" bestFit="1" customWidth="1"/>
    <col min="8" max="8" width="37.5703125" bestFit="1" customWidth="1"/>
    <col min="9" max="9" width="12.7109375" bestFit="1" customWidth="1"/>
  </cols>
  <sheetData>
    <row r="2" spans="1:10" x14ac:dyDescent="0.25">
      <c r="A2" t="s">
        <v>17</v>
      </c>
      <c r="D2" t="s">
        <v>27</v>
      </c>
      <c r="H2" t="s">
        <v>28</v>
      </c>
    </row>
    <row r="4" spans="1:10" x14ac:dyDescent="0.25">
      <c r="D4" t="s">
        <v>4</v>
      </c>
      <c r="E4" t="s">
        <v>5</v>
      </c>
      <c r="H4" t="s">
        <v>4</v>
      </c>
      <c r="I4" t="s">
        <v>5</v>
      </c>
    </row>
    <row r="5" spans="1:10" x14ac:dyDescent="0.25">
      <c r="D5" t="s">
        <v>1</v>
      </c>
      <c r="E5">
        <v>-3.0254152144256299</v>
      </c>
      <c r="F5" s="1">
        <f>EXP(E5)</f>
        <v>4.8537663547319726E-2</v>
      </c>
      <c r="H5" t="s">
        <v>1</v>
      </c>
      <c r="I5">
        <v>-1.67940872610984</v>
      </c>
      <c r="J5" s="1">
        <f>EXP(I5)</f>
        <v>0.18648420669028881</v>
      </c>
    </row>
    <row r="6" spans="1:10" x14ac:dyDescent="0.25">
      <c r="D6" t="s">
        <v>18</v>
      </c>
      <c r="E6">
        <v>0.43496232224907999</v>
      </c>
      <c r="F6" s="1">
        <f t="shared" ref="F6:F15" si="0">EXP(E6)</f>
        <v>1.5449048493146336</v>
      </c>
      <c r="H6" t="s">
        <v>20</v>
      </c>
      <c r="I6">
        <v>0.62294685019541496</v>
      </c>
      <c r="J6" s="1">
        <f>EXP(I6)</f>
        <v>1.8644141036408091</v>
      </c>
    </row>
    <row r="7" spans="1:10" x14ac:dyDescent="0.25">
      <c r="D7" t="s">
        <v>19</v>
      </c>
      <c r="E7">
        <v>0.232530136303502</v>
      </c>
      <c r="F7" s="1">
        <f t="shared" si="0"/>
        <v>1.2617884714263461</v>
      </c>
      <c r="H7" t="s">
        <v>21</v>
      </c>
      <c r="I7">
        <v>0.72986758507147997</v>
      </c>
      <c r="J7" s="1">
        <f>EXP(I7)</f>
        <v>2.0748058542149153</v>
      </c>
    </row>
    <row r="8" spans="1:10" x14ac:dyDescent="0.25">
      <c r="D8" t="s">
        <v>20</v>
      </c>
      <c r="E8">
        <v>0.71103519056324305</v>
      </c>
      <c r="F8" s="1">
        <f t="shared" si="0"/>
        <v>2.0360979174119294</v>
      </c>
      <c r="H8" t="s">
        <v>22</v>
      </c>
      <c r="I8">
        <v>0.91856939314331199</v>
      </c>
      <c r="J8" s="1">
        <f>EXP(I8)</f>
        <v>2.5057031484769623</v>
      </c>
    </row>
    <row r="9" spans="1:10" x14ac:dyDescent="0.25">
      <c r="D9" t="s">
        <v>21</v>
      </c>
      <c r="E9">
        <v>0.76627615982220998</v>
      </c>
      <c r="F9" s="1">
        <f t="shared" si="0"/>
        <v>2.1517385855877467</v>
      </c>
      <c r="H9" t="s">
        <v>23</v>
      </c>
      <c r="I9">
        <v>1.32327556677058</v>
      </c>
      <c r="J9" s="1">
        <f>EXP(I9)</f>
        <v>3.7557033080933406</v>
      </c>
    </row>
    <row r="10" spans="1:10" x14ac:dyDescent="0.25">
      <c r="D10" t="s">
        <v>22</v>
      </c>
      <c r="E10">
        <v>1.0814782879256599</v>
      </c>
      <c r="F10" s="1">
        <f t="shared" si="0"/>
        <v>2.9490358544328039</v>
      </c>
      <c r="H10" t="s">
        <v>24</v>
      </c>
      <c r="I10">
        <v>1.7147894493604301</v>
      </c>
      <c r="J10" s="1">
        <f>EXP(I10)</f>
        <v>5.5555056739378452</v>
      </c>
    </row>
    <row r="11" spans="1:10" x14ac:dyDescent="0.25">
      <c r="D11" t="s">
        <v>23</v>
      </c>
      <c r="E11">
        <v>1.39067046532186</v>
      </c>
      <c r="F11" s="1">
        <f t="shared" si="0"/>
        <v>4.0175427733141298</v>
      </c>
    </row>
    <row r="12" spans="1:10" x14ac:dyDescent="0.25">
      <c r="D12" t="s">
        <v>24</v>
      </c>
      <c r="E12">
        <v>1.8470023253780199</v>
      </c>
      <c r="F12" s="1">
        <f t="shared" si="0"/>
        <v>6.3407833993253435</v>
      </c>
    </row>
    <row r="13" spans="1:10" x14ac:dyDescent="0.25">
      <c r="F13" s="1"/>
    </row>
    <row r="14" spans="1:10" x14ac:dyDescent="0.25">
      <c r="D14" t="s">
        <v>3</v>
      </c>
      <c r="E14">
        <v>0</v>
      </c>
      <c r="F14" s="1">
        <f t="shared" si="0"/>
        <v>1</v>
      </c>
      <c r="H14" t="s">
        <v>3</v>
      </c>
      <c r="I14">
        <v>0</v>
      </c>
      <c r="J14" s="1">
        <f t="shared" ref="J14:J15" si="1">EXP(I14)</f>
        <v>1</v>
      </c>
    </row>
    <row r="15" spans="1:10" x14ac:dyDescent="0.25">
      <c r="D15" t="s">
        <v>26</v>
      </c>
      <c r="E15">
        <v>0</v>
      </c>
      <c r="F15" s="1">
        <f t="shared" si="0"/>
        <v>1</v>
      </c>
      <c r="H15" t="s">
        <v>26</v>
      </c>
      <c r="I15">
        <v>0</v>
      </c>
      <c r="J15" s="1">
        <f t="shared" si="1"/>
        <v>1</v>
      </c>
    </row>
    <row r="18" spans="1:11" x14ac:dyDescent="0.25">
      <c r="D18" s="2" t="s">
        <v>25</v>
      </c>
      <c r="E18" s="2"/>
      <c r="F18" s="3">
        <f>F5</f>
        <v>4.8537663547319726E-2</v>
      </c>
      <c r="H18" s="2" t="s">
        <v>25</v>
      </c>
      <c r="I18" s="2"/>
      <c r="J18" s="3">
        <f>J5</f>
        <v>0.18648420669028881</v>
      </c>
    </row>
    <row r="19" spans="1:11" x14ac:dyDescent="0.25">
      <c r="J19">
        <f>J18/F18</f>
        <v>3.8420515752367024</v>
      </c>
      <c r="K19" s="5" t="s">
        <v>71</v>
      </c>
    </row>
    <row r="20" spans="1:11" x14ac:dyDescent="0.25">
      <c r="D20" t="s">
        <v>6</v>
      </c>
    </row>
    <row r="21" spans="1:11" x14ac:dyDescent="0.25">
      <c r="A21" s="2" t="s">
        <v>7</v>
      </c>
      <c r="B21" s="2">
        <v>1</v>
      </c>
      <c r="D21" s="2" t="s">
        <v>7</v>
      </c>
      <c r="E21" s="2"/>
      <c r="F21" s="3">
        <v>1</v>
      </c>
    </row>
    <row r="22" spans="1:11" x14ac:dyDescent="0.25">
      <c r="A22" s="2" t="s">
        <v>8</v>
      </c>
      <c r="B22" s="2">
        <v>1.25</v>
      </c>
      <c r="D22" s="2" t="s">
        <v>8</v>
      </c>
      <c r="E22" s="2"/>
      <c r="F22" s="3">
        <f>F7</f>
        <v>1.2617884714263461</v>
      </c>
    </row>
    <row r="23" spans="1:11" x14ac:dyDescent="0.25">
      <c r="A23" s="2" t="s">
        <v>9</v>
      </c>
      <c r="B23" s="2">
        <v>1.5</v>
      </c>
      <c r="D23" s="2" t="s">
        <v>9</v>
      </c>
      <c r="E23" s="2"/>
      <c r="F23" s="3">
        <f>F6</f>
        <v>1.5449048493146336</v>
      </c>
    </row>
    <row r="25" spans="1:11" x14ac:dyDescent="0.25">
      <c r="A25" t="s">
        <v>0</v>
      </c>
      <c r="D25" t="s">
        <v>10</v>
      </c>
      <c r="H25" t="s">
        <v>10</v>
      </c>
    </row>
    <row r="26" spans="1:11" x14ac:dyDescent="0.25">
      <c r="A26" s="2" t="s">
        <v>11</v>
      </c>
      <c r="B26" s="2">
        <v>1</v>
      </c>
      <c r="D26" s="2" t="s">
        <v>11</v>
      </c>
      <c r="E26" s="3">
        <f>$F$9</f>
        <v>2.1517385855877467</v>
      </c>
      <c r="F26" s="3">
        <v>1</v>
      </c>
      <c r="H26" s="2" t="s">
        <v>11</v>
      </c>
      <c r="I26" s="3">
        <f>$F$9</f>
        <v>2.1517385855877467</v>
      </c>
      <c r="J26" s="3">
        <v>1</v>
      </c>
    </row>
    <row r="27" spans="1:11" x14ac:dyDescent="0.25">
      <c r="A27" s="2" t="s">
        <v>15</v>
      </c>
      <c r="B27" s="2">
        <v>2</v>
      </c>
      <c r="D27" s="2" t="s">
        <v>15</v>
      </c>
      <c r="E27" s="3">
        <f>$F$12</f>
        <v>6.3407833993253435</v>
      </c>
      <c r="F27" s="3">
        <f>F8</f>
        <v>2.0360979174119294</v>
      </c>
      <c r="H27" s="2" t="s">
        <v>15</v>
      </c>
      <c r="I27" s="3">
        <f>$F$12</f>
        <v>6.3407833993253435</v>
      </c>
      <c r="J27" s="3">
        <f>J6</f>
        <v>1.8644141036408091</v>
      </c>
    </row>
    <row r="28" spans="1:11" x14ac:dyDescent="0.25">
      <c r="A28" s="2" t="s">
        <v>13</v>
      </c>
      <c r="B28" s="2">
        <v>2</v>
      </c>
      <c r="D28" s="2" t="s">
        <v>13</v>
      </c>
      <c r="E28" s="3">
        <f>$F$10</f>
        <v>2.9490358544328039</v>
      </c>
      <c r="F28" s="3">
        <f>F9</f>
        <v>2.1517385855877467</v>
      </c>
      <c r="H28" s="2" t="s">
        <v>13</v>
      </c>
      <c r="I28" s="3">
        <f>$F$10</f>
        <v>2.9490358544328039</v>
      </c>
      <c r="J28" s="3">
        <f>J7</f>
        <v>2.0748058542149153</v>
      </c>
    </row>
    <row r="29" spans="1:11" x14ac:dyDescent="0.25">
      <c r="A29" s="2" t="s">
        <v>12</v>
      </c>
      <c r="B29" s="2">
        <v>3</v>
      </c>
      <c r="D29" s="2" t="s">
        <v>12</v>
      </c>
      <c r="E29" s="3">
        <f>$F$8</f>
        <v>2.0360979174119294</v>
      </c>
      <c r="F29" s="3">
        <f>F10</f>
        <v>2.9490358544328039</v>
      </c>
      <c r="H29" s="2" t="s">
        <v>12</v>
      </c>
      <c r="I29" s="3">
        <f>$F$8</f>
        <v>2.0360979174119294</v>
      </c>
      <c r="J29" s="3">
        <f>J8</f>
        <v>2.5057031484769623</v>
      </c>
    </row>
    <row r="30" spans="1:11" x14ac:dyDescent="0.25">
      <c r="A30" s="2" t="s">
        <v>16</v>
      </c>
      <c r="B30" s="2">
        <v>4</v>
      </c>
      <c r="D30" s="2" t="s">
        <v>16</v>
      </c>
      <c r="E30" s="3">
        <f>$F$15</f>
        <v>1</v>
      </c>
      <c r="F30" s="3">
        <f>F11</f>
        <v>4.0175427733141298</v>
      </c>
      <c r="H30" s="2" t="s">
        <v>16</v>
      </c>
      <c r="I30" s="3">
        <f>$F$15</f>
        <v>1</v>
      </c>
      <c r="J30" s="3">
        <f>J9</f>
        <v>3.7557033080933406</v>
      </c>
    </row>
    <row r="31" spans="1:11" x14ac:dyDescent="0.25">
      <c r="A31" s="2" t="s">
        <v>14</v>
      </c>
      <c r="B31" s="2">
        <v>6</v>
      </c>
      <c r="D31" s="2" t="s">
        <v>14</v>
      </c>
      <c r="E31" s="3">
        <f>$F$11</f>
        <v>4.0175427733141298</v>
      </c>
      <c r="F31" s="3">
        <f>F12</f>
        <v>6.3407833993253435</v>
      </c>
      <c r="H31" s="2" t="s">
        <v>14</v>
      </c>
      <c r="I31" s="3">
        <f>$F$11</f>
        <v>4.0175427733141298</v>
      </c>
      <c r="J31" s="3">
        <f>J10</f>
        <v>5.5555056739378452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activeCell="Q2" sqref="Q2:Q7"/>
    </sheetView>
  </sheetViews>
  <sheetFormatPr defaultRowHeight="15" x14ac:dyDescent="0.25"/>
  <sheetData>
    <row r="1" spans="1:30" ht="45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2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4" t="s">
        <v>45</v>
      </c>
      <c r="S1" s="4" t="s">
        <v>46</v>
      </c>
      <c r="T1" s="4" t="s">
        <v>47</v>
      </c>
      <c r="U1" s="4" t="s">
        <v>48</v>
      </c>
      <c r="V1" s="4" t="s">
        <v>49</v>
      </c>
      <c r="W1" s="4" t="s">
        <v>50</v>
      </c>
      <c r="X1" s="4" t="s">
        <v>51</v>
      </c>
      <c r="Y1" s="4" t="s">
        <v>52</v>
      </c>
    </row>
    <row r="2" spans="1:30" x14ac:dyDescent="0.25">
      <c r="A2">
        <v>8</v>
      </c>
      <c r="B2" t="s">
        <v>53</v>
      </c>
      <c r="C2">
        <v>2013</v>
      </c>
      <c r="D2">
        <v>12</v>
      </c>
      <c r="E2">
        <v>8</v>
      </c>
      <c r="F2">
        <v>201308</v>
      </c>
      <c r="G2">
        <v>201408</v>
      </c>
      <c r="H2">
        <v>6</v>
      </c>
      <c r="I2">
        <v>4392373</v>
      </c>
      <c r="J2" t="s">
        <v>54</v>
      </c>
      <c r="K2" t="s">
        <v>7</v>
      </c>
      <c r="L2">
        <v>3.5</v>
      </c>
      <c r="M2" t="s">
        <v>11</v>
      </c>
      <c r="N2">
        <v>1</v>
      </c>
      <c r="O2" t="s">
        <v>55</v>
      </c>
      <c r="P2">
        <v>0.21961865</v>
      </c>
      <c r="Q2">
        <v>0.76866527500000004</v>
      </c>
      <c r="R2">
        <v>0</v>
      </c>
      <c r="S2">
        <v>2010</v>
      </c>
      <c r="T2">
        <v>28</v>
      </c>
      <c r="U2" t="s">
        <v>56</v>
      </c>
      <c r="V2">
        <v>4</v>
      </c>
      <c r="W2">
        <v>4.3923730000000001</v>
      </c>
      <c r="X2" t="s">
        <v>7</v>
      </c>
      <c r="Y2" t="s">
        <v>11</v>
      </c>
      <c r="AB2">
        <f>P2/W2</f>
        <v>4.9999999999999996E-2</v>
      </c>
      <c r="AC2">
        <f>P2*L2*N2</f>
        <v>0.76866527500000004</v>
      </c>
      <c r="AD2">
        <f>3.5*AB2</f>
        <v>0.17499999999999999</v>
      </c>
    </row>
    <row r="3" spans="1:30" x14ac:dyDescent="0.25">
      <c r="A3">
        <v>54</v>
      </c>
      <c r="B3" t="s">
        <v>57</v>
      </c>
      <c r="C3">
        <v>2009</v>
      </c>
      <c r="D3">
        <v>12</v>
      </c>
      <c r="E3">
        <v>3</v>
      </c>
      <c r="F3">
        <v>200903</v>
      </c>
      <c r="G3">
        <v>201003</v>
      </c>
      <c r="H3">
        <v>6</v>
      </c>
      <c r="I3">
        <v>4400060</v>
      </c>
      <c r="J3" t="s">
        <v>58</v>
      </c>
      <c r="K3" t="s">
        <v>7</v>
      </c>
      <c r="L3">
        <v>3.5</v>
      </c>
      <c r="M3" t="s">
        <v>13</v>
      </c>
      <c r="N3">
        <v>2</v>
      </c>
      <c r="O3" t="s">
        <v>59</v>
      </c>
      <c r="P3">
        <v>0.220003</v>
      </c>
      <c r="Q3">
        <v>1.5400210000000001</v>
      </c>
      <c r="R3">
        <v>0</v>
      </c>
      <c r="S3">
        <v>1999</v>
      </c>
      <c r="T3">
        <v>75</v>
      </c>
      <c r="U3" t="s">
        <v>56</v>
      </c>
      <c r="V3">
        <v>7</v>
      </c>
      <c r="W3">
        <v>4.4000599999999999</v>
      </c>
      <c r="X3" t="s">
        <v>7</v>
      </c>
      <c r="Y3" t="s">
        <v>13</v>
      </c>
      <c r="AB3">
        <f>P3/W3</f>
        <v>0.05</v>
      </c>
      <c r="AC3">
        <f t="shared" ref="AC3:AC7" si="0">P3*L3*N3</f>
        <v>1.5400210000000001</v>
      </c>
      <c r="AD3">
        <f t="shared" ref="AD3:AD7" si="1">3.5*AB3</f>
        <v>0.17500000000000002</v>
      </c>
    </row>
    <row r="4" spans="1:30" x14ac:dyDescent="0.25">
      <c r="A4">
        <v>80</v>
      </c>
      <c r="B4" t="s">
        <v>60</v>
      </c>
      <c r="C4">
        <v>2011</v>
      </c>
      <c r="D4">
        <v>12</v>
      </c>
      <c r="E4">
        <v>5</v>
      </c>
      <c r="F4">
        <v>201105</v>
      </c>
      <c r="G4">
        <v>201205</v>
      </c>
      <c r="H4">
        <v>6</v>
      </c>
      <c r="I4">
        <v>4308712</v>
      </c>
      <c r="J4" t="s">
        <v>61</v>
      </c>
      <c r="K4" t="s">
        <v>7</v>
      </c>
      <c r="L4">
        <v>3.5</v>
      </c>
      <c r="M4" t="s">
        <v>14</v>
      </c>
      <c r="N4">
        <v>6</v>
      </c>
      <c r="O4" t="s">
        <v>62</v>
      </c>
      <c r="P4">
        <v>0.2154356</v>
      </c>
      <c r="Q4">
        <v>4.5241476</v>
      </c>
      <c r="R4">
        <v>3</v>
      </c>
      <c r="S4">
        <v>1997</v>
      </c>
      <c r="T4">
        <v>39</v>
      </c>
      <c r="U4" t="s">
        <v>56</v>
      </c>
      <c r="V4">
        <v>26</v>
      </c>
      <c r="W4">
        <v>4.3087119999999999</v>
      </c>
      <c r="X4" t="s">
        <v>7</v>
      </c>
      <c r="Y4" t="s">
        <v>14</v>
      </c>
      <c r="AB4">
        <f>P4/W4</f>
        <v>0.05</v>
      </c>
      <c r="AC4">
        <f t="shared" si="0"/>
        <v>4.5241476</v>
      </c>
      <c r="AD4">
        <f t="shared" si="1"/>
        <v>0.17500000000000002</v>
      </c>
    </row>
    <row r="5" spans="1:30" x14ac:dyDescent="0.25">
      <c r="A5">
        <v>108</v>
      </c>
      <c r="B5" t="s">
        <v>63</v>
      </c>
      <c r="C5">
        <v>2014</v>
      </c>
      <c r="D5">
        <v>12</v>
      </c>
      <c r="E5">
        <v>8</v>
      </c>
      <c r="F5">
        <v>201408</v>
      </c>
      <c r="G5">
        <v>201508</v>
      </c>
      <c r="H5">
        <v>6</v>
      </c>
      <c r="I5">
        <v>4451179</v>
      </c>
      <c r="J5" t="s">
        <v>64</v>
      </c>
      <c r="K5" t="s">
        <v>7</v>
      </c>
      <c r="L5">
        <v>3.5</v>
      </c>
      <c r="M5" t="s">
        <v>14</v>
      </c>
      <c r="N5">
        <v>6</v>
      </c>
      <c r="O5" t="s">
        <v>62</v>
      </c>
      <c r="P5">
        <v>0.22255895000000001</v>
      </c>
      <c r="Q5">
        <v>4.6737379499999996</v>
      </c>
      <c r="R5">
        <v>5</v>
      </c>
      <c r="S5">
        <v>2000</v>
      </c>
      <c r="T5">
        <v>65</v>
      </c>
      <c r="U5" t="s">
        <v>56</v>
      </c>
      <c r="V5">
        <v>24</v>
      </c>
      <c r="W5">
        <v>4.4511789999999998</v>
      </c>
      <c r="X5" t="s">
        <v>7</v>
      </c>
      <c r="Y5" t="s">
        <v>14</v>
      </c>
      <c r="AB5">
        <f>P5/W5</f>
        <v>0.05</v>
      </c>
      <c r="AC5">
        <f t="shared" si="0"/>
        <v>4.6737379499999996</v>
      </c>
      <c r="AD5">
        <f t="shared" si="1"/>
        <v>0.17500000000000002</v>
      </c>
    </row>
    <row r="6" spans="1:30" x14ac:dyDescent="0.25">
      <c r="A6">
        <v>231</v>
      </c>
      <c r="B6" t="s">
        <v>65</v>
      </c>
      <c r="C6">
        <v>2010</v>
      </c>
      <c r="D6">
        <v>12</v>
      </c>
      <c r="E6">
        <v>12</v>
      </c>
      <c r="F6">
        <v>201012</v>
      </c>
      <c r="G6">
        <v>201112</v>
      </c>
      <c r="H6">
        <v>6</v>
      </c>
      <c r="I6">
        <v>4403109</v>
      </c>
      <c r="J6" t="s">
        <v>66</v>
      </c>
      <c r="K6" t="s">
        <v>9</v>
      </c>
      <c r="L6">
        <v>3.5</v>
      </c>
      <c r="M6" t="s">
        <v>14</v>
      </c>
      <c r="N6">
        <v>6</v>
      </c>
      <c r="O6" t="s">
        <v>62</v>
      </c>
      <c r="P6">
        <v>0.22015545</v>
      </c>
      <c r="Q6">
        <v>4.6232644499999997</v>
      </c>
      <c r="R6">
        <v>7</v>
      </c>
      <c r="S6">
        <v>2002</v>
      </c>
      <c r="T6">
        <v>78</v>
      </c>
      <c r="U6" t="s">
        <v>67</v>
      </c>
      <c r="V6">
        <v>29</v>
      </c>
      <c r="W6">
        <v>4.4031089999999997</v>
      </c>
      <c r="X6" t="s">
        <v>9</v>
      </c>
      <c r="Y6" t="s">
        <v>14</v>
      </c>
      <c r="AB6">
        <f>P6/W6</f>
        <v>0.05</v>
      </c>
      <c r="AC6">
        <f t="shared" si="0"/>
        <v>4.6232644499999997</v>
      </c>
      <c r="AD6">
        <f t="shared" si="1"/>
        <v>0.17500000000000002</v>
      </c>
    </row>
    <row r="7" spans="1:30" x14ac:dyDescent="0.25">
      <c r="A7">
        <v>239</v>
      </c>
      <c r="B7" t="s">
        <v>68</v>
      </c>
      <c r="C7">
        <v>2011</v>
      </c>
      <c r="D7">
        <v>12</v>
      </c>
      <c r="E7">
        <v>3</v>
      </c>
      <c r="F7">
        <v>201103</v>
      </c>
      <c r="G7">
        <v>201203</v>
      </c>
      <c r="H7">
        <v>6</v>
      </c>
      <c r="I7">
        <v>4325360</v>
      </c>
      <c r="J7" t="s">
        <v>69</v>
      </c>
      <c r="K7" t="s">
        <v>70</v>
      </c>
      <c r="L7">
        <v>3.5</v>
      </c>
      <c r="M7" t="s">
        <v>14</v>
      </c>
      <c r="N7">
        <v>6</v>
      </c>
      <c r="O7" t="s">
        <v>62</v>
      </c>
      <c r="P7">
        <v>0.21626799999999999</v>
      </c>
      <c r="Q7">
        <v>4.5416280000000002</v>
      </c>
      <c r="R7">
        <v>1</v>
      </c>
      <c r="S7">
        <v>1991</v>
      </c>
      <c r="T7">
        <v>58</v>
      </c>
      <c r="U7" t="s">
        <v>56</v>
      </c>
      <c r="V7">
        <v>25</v>
      </c>
      <c r="W7">
        <v>4.3253599999999999</v>
      </c>
      <c r="X7" t="s">
        <v>70</v>
      </c>
      <c r="Y7" t="s">
        <v>14</v>
      </c>
      <c r="AB7">
        <f>P7/W7</f>
        <v>4.9999999999999996E-2</v>
      </c>
      <c r="AC7">
        <f t="shared" si="0"/>
        <v>4.5416280000000002</v>
      </c>
      <c r="AD7">
        <f t="shared" si="1"/>
        <v>0.17499999999999999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Beazley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Adam L. Rich</cp:lastModifiedBy>
  <dcterms:created xsi:type="dcterms:W3CDTF">2018-07-27T11:38:48Z</dcterms:created>
  <dcterms:modified xsi:type="dcterms:W3CDTF">2018-07-27T15:37:30Z</dcterms:modified>
</cp:coreProperties>
</file>