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69dc034cc9e09/Desktop/Intelligent Systems and Robotics/Semester Two/Computational Intelligence Optimisation/Coursework/Final/"/>
    </mc:Choice>
  </mc:AlternateContent>
  <xr:revisionPtr revIDLastSave="1211" documentId="13_ncr:1_{3213B88F-07B1-42DC-B01F-2C0B9A71CC10}" xr6:coauthVersionLast="46" xr6:coauthVersionMax="46" xr10:uidLastSave="{3698BA4E-9907-4A3C-B823-7AD8F0AD7D80}"/>
  <bookViews>
    <workbookView xWindow="-16770" yWindow="3780" windowWidth="22860" windowHeight="13710" activeTab="1" xr2:uid="{252B2621-6477-42A7-A4E6-C54334D9EFEA}"/>
  </bookViews>
  <sheets>
    <sheet name="WinsTest" sheetId="1" r:id="rId1"/>
    <sheet name="MeanError" sheetId="5" r:id="rId2"/>
    <sheet name="jDES 10D" sheetId="8" r:id="rId3"/>
    <sheet name="S 10D" sheetId="7" r:id="rId4"/>
    <sheet name="DE 10D" sheetId="6" r:id="rId5"/>
    <sheet name="jDES 50D" sheetId="9" r:id="rId6"/>
    <sheet name="S 50D" sheetId="10" r:id="rId7"/>
    <sheet name="DE 50D" sheetId="11" r:id="rId8"/>
    <sheet name="jDES 100D" sheetId="12" r:id="rId9"/>
    <sheet name="S 100D" sheetId="13" r:id="rId10"/>
    <sheet name="DE 100D" sheetId="14" r:id="rId11"/>
  </sheets>
  <definedNames>
    <definedName name="ExternalData_1" localSheetId="10" hidden="1">'DE 100D'!$A$1:$A$31</definedName>
    <definedName name="ExternalData_1" localSheetId="4" hidden="1">'DE 10D'!$A$1:$A$31</definedName>
    <definedName name="ExternalData_1" localSheetId="7" hidden="1">'DE 50D'!$A$1:$A$31</definedName>
    <definedName name="ExternalData_1" localSheetId="8" hidden="1">'jDES 100D'!$A$1:$A$31</definedName>
    <definedName name="ExternalData_1" localSheetId="2" hidden="1">'jDES 10D'!$A$1:$A$31</definedName>
    <definedName name="ExternalData_1" localSheetId="5" hidden="1">'jDES 50D'!$A$1:$A$31</definedName>
    <definedName name="ExternalData_1" localSheetId="9" hidden="1">'S 100D'!$A$1:$A$32</definedName>
    <definedName name="ExternalData_1" localSheetId="3" hidden="1">'S 10D'!$A$1:$A$31</definedName>
    <definedName name="ExternalData_1" localSheetId="6" hidden="1">'S 50D'!$A$1:$A$31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I123" i="1"/>
  <c r="H123" i="1"/>
  <c r="I119" i="1"/>
  <c r="H119" i="1"/>
  <c r="I115" i="1"/>
  <c r="H115" i="1"/>
  <c r="I81" i="1"/>
  <c r="H81" i="1"/>
  <c r="I45" i="1"/>
  <c r="H45" i="1"/>
  <c r="D6" i="5" l="1"/>
  <c r="D7" i="5"/>
  <c r="F17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5" i="5"/>
  <c r="D8" i="5"/>
  <c r="D9" i="5"/>
  <c r="D10" i="5"/>
  <c r="D11" i="5"/>
  <c r="D12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67" i="5"/>
  <c r="F67" i="5"/>
  <c r="D67" i="5"/>
  <c r="H66" i="5"/>
  <c r="F66" i="5"/>
  <c r="D66" i="5"/>
  <c r="H65" i="5"/>
  <c r="F65" i="5"/>
  <c r="D65" i="5"/>
  <c r="H64" i="5"/>
  <c r="F64" i="5"/>
  <c r="D64" i="5"/>
  <c r="H63" i="5"/>
  <c r="F63" i="5"/>
  <c r="D63" i="5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5" i="5"/>
  <c r="H8" i="1"/>
  <c r="I8" i="1"/>
  <c r="H9" i="1"/>
  <c r="I9" i="1"/>
  <c r="H42" i="1" l="1"/>
  <c r="I42" i="1"/>
  <c r="H43" i="1"/>
  <c r="I43" i="1"/>
  <c r="I122" i="1"/>
  <c r="H122" i="1"/>
  <c r="I121" i="1"/>
  <c r="H121" i="1"/>
  <c r="I120" i="1"/>
  <c r="H120" i="1"/>
  <c r="I118" i="1"/>
  <c r="H118" i="1"/>
  <c r="I117" i="1"/>
  <c r="H117" i="1"/>
  <c r="I116" i="1"/>
  <c r="H116" i="1"/>
  <c r="I114" i="1"/>
  <c r="H114" i="1"/>
  <c r="I113" i="1"/>
  <c r="H113" i="1"/>
  <c r="I112" i="1"/>
  <c r="H112" i="1"/>
  <c r="I80" i="1"/>
  <c r="H80" i="1"/>
  <c r="I79" i="1"/>
  <c r="H79" i="1"/>
  <c r="I78" i="1"/>
  <c r="H78" i="1"/>
  <c r="I44" i="1"/>
  <c r="H44" i="1"/>
  <c r="I10" i="1"/>
  <c r="H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AC0198-D784-4BF9-BAA1-FD4D1FB0A062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E6D6C0ED-EFED-4D72-AACD-89717D309F66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3" xr16:uid="{2ECD08DA-6C94-40F4-A596-ECF0DFD5CC01}" keepAlive="1" name="Query - Table13" description="Connection to the 'Table13' query in the workbook." type="5" refreshedVersion="7" background="1" saveData="1">
    <dbPr connection="Provider=Microsoft.Mashup.OleDb.1;Data Source=$Workbook$;Location=Table13;Extended Properties=&quot;&quot;" command="SELECT * FROM [Table13]"/>
  </connection>
  <connection id="4" xr16:uid="{2899EB4A-EE3C-45E4-A994-3164DA8808D9}" keepAlive="1" name="Query - Table15" description="Connection to the 'Table15' query in the workbook." type="5" refreshedVersion="7" background="1" saveData="1">
    <dbPr connection="Provider=Microsoft.Mashup.OleDb.1;Data Source=$Workbook$;Location=Table15;Extended Properties=&quot;&quot;" command="SELECT * FROM [Table15]"/>
  </connection>
  <connection id="5" xr16:uid="{5229532A-1B73-4298-8AC4-2641E8973008}" keepAlive="1" name="Query - Table17" description="Connection to the 'Table17' query in the workbook." type="5" refreshedVersion="7" background="1" saveData="1">
    <dbPr connection="Provider=Microsoft.Mashup.OleDb.1;Data Source=$Workbook$;Location=Table17;Extended Properties=&quot;&quot;" command="SELECT * FROM [Table17]"/>
  </connection>
  <connection id="6" xr16:uid="{F9B6F143-60F1-4976-962F-D312CA6663B3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7" xr16:uid="{7DCBDCC5-22D7-4ADC-883F-1D6C6CD300F2}" keepAlive="1" name="Query - Table5" description="Connection to the 'Table5' query in the workbook." type="5" refreshedVersion="7" background="1" saveData="1">
    <dbPr connection="Provider=Microsoft.Mashup.OleDb.1;Data Source=$Workbook$;Location=Table5;Extended Properties=&quot;&quot;" command="SELECT * FROM [Table5]"/>
  </connection>
  <connection id="8" xr16:uid="{5C70B4DE-1BBB-445D-B4E7-02A414D2123F}" keepAlive="1" name="Query - Table7" description="Connection to the 'Table7' query in the workbook." type="5" refreshedVersion="7" background="1" saveData="1">
    <dbPr connection="Provider=Microsoft.Mashup.OleDb.1;Data Source=$Workbook$;Location=Table7;Extended Properties=&quot;&quot;" command="SELECT * FROM [Table7]"/>
  </connection>
  <connection id="9" xr16:uid="{D1AF460D-0697-4CE3-AA98-01815515FC03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<sst xmlns="http://schemas.openxmlformats.org/spreadsheetml/2006/main" count="269" uniqueCount="22">
  <si>
    <t>Wins</t>
  </si>
  <si>
    <t>Losses</t>
  </si>
  <si>
    <t>W/L Ratio</t>
  </si>
  <si>
    <t>S</t>
  </si>
  <si>
    <t>DE</t>
  </si>
  <si>
    <t>Pairwise wins</t>
  </si>
  <si>
    <t>Wilcoxon wins</t>
  </si>
  <si>
    <t>+</t>
  </si>
  <si>
    <t>-</t>
  </si>
  <si>
    <t>=</t>
  </si>
  <si>
    <t>10D</t>
  </si>
  <si>
    <t>50D</t>
  </si>
  <si>
    <t>100D</t>
  </si>
  <si>
    <t>Similarity</t>
  </si>
  <si>
    <t>Unimodal</t>
  </si>
  <si>
    <t>Hybrid 1</t>
  </si>
  <si>
    <t>Composition</t>
  </si>
  <si>
    <t>Problem Type</t>
  </si>
  <si>
    <t>D</t>
  </si>
  <si>
    <t>Simple Multimodal</t>
  </si>
  <si>
    <t>Column1.1</t>
  </si>
  <si>
    <t>jDES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</si>
</sst>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rgb="FF7F7F7F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1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 10D</a:t>
            </a:r>
            <a:endParaRPr lang="en-GB" sz="1400">
              <a:solidFill>
                <a:schemeClr val="tx1">
                  <a:lumMod val="50000"/>
                  <a:lumOff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WinsTest!$H$7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WinsTest!$H$8:$H$9</c:f>
              <c:numCache>
                <c:formatCode>General</c:formatCode>
                <c:ptCount val="2"/>
                <c:pt idx="0">
                  <c:v>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36D-B94B-FD0731CF3049}"/>
            </c:ext>
          </c:extLst>
        </c:ser>
        <c:ser>
          <c:idx val="1"/>
          <c:order val="1"/>
          <c:tx>
            <c:strRef>
              <c:f>WinsTest!$I$7</c:f>
              <c:strCache>
                <c:ptCount val="1"/>
                <c:pt idx="0">
                  <c:v>DE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WinsTest!$I$8:$I$9</c:f>
              <c:numCache>
                <c:formatCode>General</c:formatCode>
                <c:ptCount val="2"/>
                <c:pt idx="0">
                  <c:v>22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36D-B94B-FD0731CF3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4660304"/>
        <c:axId val="1604659056"/>
      </c:barChart>
      <c:lineChart>
        <c:grouping val="standard"/>
        <c:varyColors val="0"/>
        <c:ser>
          <c:idx val="2"/>
          <c:order val="2"/>
          <c:tx>
            <c:strRef>
              <c:f>WinsTest!$G$11</c:f>
              <c:strCache>
                <c:ptCount val="1"/>
                <c:pt idx="0">
                  <c:v>W/L Ratio</c:v>
                </c:pt>
              </c:strCache>
            </c:strRef>
          </c:tx>
          <c:spPr>
            <a:ln w="317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S: </a:t>
                    </a:r>
                    <a:fld id="{D0CE4BD7-70E9-496E-8882-A1978DDD2E0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E50-42D3-AD31-0638B8E1DC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DE: </a:t>
                    </a:r>
                    <a:fld id="{01B54767-FCED-43AB-9FE5-2BF25A37CD3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50-42D3-AD31-0638B8E1DCF1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WinsTest!$H$11:$I$11</c:f>
              <c:numCache>
                <c:formatCode>0.00</c:formatCode>
                <c:ptCount val="2"/>
                <c:pt idx="0">
                  <c:v>98.333333333333329</c:v>
                </c:pt>
                <c:pt idx="1">
                  <c:v>73.333333333333329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0-42D3-AD31-0638B8E1D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93407"/>
        <c:axId val="1076748431"/>
      </c:lineChart>
      <c:catAx>
        <c:axId val="16046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9056"/>
        <c:crosses val="autoZero"/>
        <c:auto val="1"/>
        <c:lblAlgn val="ctr"/>
        <c:lblOffset val="100"/>
        <c:noMultiLvlLbl val="0"/>
      </c:catAx>
      <c:valAx>
        <c:axId val="16046590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</a:t>
                </a:r>
                <a:r>
                  <a:rPr lang="en-GB" baseline="0"/>
                  <a:t>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60304"/>
        <c:crosses val="autoZero"/>
        <c:crossBetween val="between"/>
      </c:valAx>
      <c:valAx>
        <c:axId val="1076748431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93407"/>
        <c:crosses val="max"/>
        <c:crossBetween val="between"/>
        <c:minorUnit val="5"/>
      </c:valAx>
      <c:catAx>
        <c:axId val="2944934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76748431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Optimimum Mean Error Comparison: jDES, S and DE within 50D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jDES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tx1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MeanError!$D$38:$D$67</c:f>
              <c:numCache>
                <c:formatCode>0.00E+00</c:formatCode>
                <c:ptCount val="30"/>
                <c:pt idx="0">
                  <c:v>48539900</c:v>
                </c:pt>
                <c:pt idx="1">
                  <c:v>501900</c:v>
                </c:pt>
                <c:pt idx="2">
                  <c:v>18260</c:v>
                </c:pt>
                <c:pt idx="3">
                  <c:v>167.70000000000005</c:v>
                </c:pt>
                <c:pt idx="4">
                  <c:v>20</c:v>
                </c:pt>
                <c:pt idx="5">
                  <c:v>35.799999999999955</c:v>
                </c:pt>
                <c:pt idx="6">
                  <c:v>0.20000000000004547</c:v>
                </c:pt>
                <c:pt idx="7">
                  <c:v>20.100000000000023</c:v>
                </c:pt>
                <c:pt idx="8">
                  <c:v>236</c:v>
                </c:pt>
                <c:pt idx="9">
                  <c:v>1049</c:v>
                </c:pt>
                <c:pt idx="10">
                  <c:v>5792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20</c:v>
                </c:pt>
                <c:pt idx="16">
                  <c:v>5174300</c:v>
                </c:pt>
                <c:pt idx="17">
                  <c:v>23660</c:v>
                </c:pt>
                <c:pt idx="18">
                  <c:v>25</c:v>
                </c:pt>
                <c:pt idx="19">
                  <c:v>11130</c:v>
                </c:pt>
                <c:pt idx="20">
                  <c:v>1054900</c:v>
                </c:pt>
                <c:pt idx="21">
                  <c:v>928</c:v>
                </c:pt>
                <c:pt idx="22">
                  <c:v>341</c:v>
                </c:pt>
                <c:pt idx="23">
                  <c:v>267</c:v>
                </c:pt>
                <c:pt idx="24">
                  <c:v>225</c:v>
                </c:pt>
                <c:pt idx="25">
                  <c:v>100</c:v>
                </c:pt>
                <c:pt idx="26">
                  <c:v>1238</c:v>
                </c:pt>
                <c:pt idx="27">
                  <c:v>2075</c:v>
                </c:pt>
                <c:pt idx="28">
                  <c:v>125000</c:v>
                </c:pt>
                <c:pt idx="29">
                  <c:v>26990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851-A68D-3889040DEE78}"/>
            </c:ext>
          </c:extLst>
        </c:ser>
        <c:ser>
          <c:idx val="1"/>
          <c:order val="1"/>
          <c:tx>
            <c:v>S</c:v>
          </c:tx>
          <c:spPr>
            <a:solidFill>
              <a:schemeClr val="bg1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MeanError!$F$38:$F$67</c:f>
              <c:numCache>
                <c:formatCode>0.00E+00</c:formatCode>
                <c:ptCount val="30"/>
                <c:pt idx="0">
                  <c:v>454200</c:v>
                </c:pt>
                <c:pt idx="1">
                  <c:v>11699999800</c:v>
                </c:pt>
                <c:pt idx="2">
                  <c:v>43430</c:v>
                </c:pt>
                <c:pt idx="3">
                  <c:v>13.199999999999989</c:v>
                </c:pt>
                <c:pt idx="4">
                  <c:v>20</c:v>
                </c:pt>
                <c:pt idx="5">
                  <c:v>34.700000000000045</c:v>
                </c:pt>
                <c:pt idx="6">
                  <c:v>0</c:v>
                </c:pt>
                <c:pt idx="7">
                  <c:v>21.200000000000045</c:v>
                </c:pt>
                <c:pt idx="8">
                  <c:v>252</c:v>
                </c:pt>
                <c:pt idx="9">
                  <c:v>1145</c:v>
                </c:pt>
                <c:pt idx="10">
                  <c:v>5793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20</c:v>
                </c:pt>
                <c:pt idx="15">
                  <c:v>21</c:v>
                </c:pt>
                <c:pt idx="16">
                  <c:v>111600</c:v>
                </c:pt>
                <c:pt idx="17">
                  <c:v>2699</c:v>
                </c:pt>
                <c:pt idx="18">
                  <c:v>15</c:v>
                </c:pt>
                <c:pt idx="19">
                  <c:v>256198000</c:v>
                </c:pt>
                <c:pt idx="20">
                  <c:v>219900</c:v>
                </c:pt>
                <c:pt idx="21">
                  <c:v>1448</c:v>
                </c:pt>
                <c:pt idx="22">
                  <c:v>341</c:v>
                </c:pt>
                <c:pt idx="23">
                  <c:v>277</c:v>
                </c:pt>
                <c:pt idx="24">
                  <c:v>216</c:v>
                </c:pt>
                <c:pt idx="25">
                  <c:v>182</c:v>
                </c:pt>
                <c:pt idx="26">
                  <c:v>1222</c:v>
                </c:pt>
                <c:pt idx="27">
                  <c:v>2506</c:v>
                </c:pt>
                <c:pt idx="28">
                  <c:v>358497100</c:v>
                </c:pt>
                <c:pt idx="29">
                  <c:v>14390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2-4851-A68D-3889040DEE78}"/>
            </c:ext>
          </c:extLst>
        </c:ser>
        <c:ser>
          <c:idx val="2"/>
          <c:order val="2"/>
          <c:tx>
            <c:v>DE</c:v>
          </c:tx>
          <c:spPr>
            <a:solidFill>
              <a:schemeClr val="bg2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MeanError!$H$38:$H$67</c:f>
              <c:numCache>
                <c:formatCode>0.00E+00</c:formatCode>
                <c:ptCount val="30"/>
                <c:pt idx="0">
                  <c:v>827799900</c:v>
                </c:pt>
                <c:pt idx="1">
                  <c:v>11939999800</c:v>
                </c:pt>
                <c:pt idx="2">
                  <c:v>106300</c:v>
                </c:pt>
                <c:pt idx="3">
                  <c:v>3202</c:v>
                </c:pt>
                <c:pt idx="4">
                  <c:v>21.200000000000045</c:v>
                </c:pt>
                <c:pt idx="5">
                  <c:v>69.899999999999977</c:v>
                </c:pt>
                <c:pt idx="6">
                  <c:v>112.89999999999998</c:v>
                </c:pt>
                <c:pt idx="7">
                  <c:v>479</c:v>
                </c:pt>
                <c:pt idx="8">
                  <c:v>508</c:v>
                </c:pt>
                <c:pt idx="9">
                  <c:v>12430</c:v>
                </c:pt>
                <c:pt idx="10">
                  <c:v>13630</c:v>
                </c:pt>
                <c:pt idx="11">
                  <c:v>4</c:v>
                </c:pt>
                <c:pt idx="12">
                  <c:v>1</c:v>
                </c:pt>
                <c:pt idx="13">
                  <c:v>26</c:v>
                </c:pt>
                <c:pt idx="14">
                  <c:v>65330</c:v>
                </c:pt>
                <c:pt idx="15">
                  <c:v>23</c:v>
                </c:pt>
                <c:pt idx="16">
                  <c:v>20448300</c:v>
                </c:pt>
                <c:pt idx="17">
                  <c:v>341400</c:v>
                </c:pt>
                <c:pt idx="18">
                  <c:v>39</c:v>
                </c:pt>
                <c:pt idx="19">
                  <c:v>37320</c:v>
                </c:pt>
                <c:pt idx="20">
                  <c:v>2890900</c:v>
                </c:pt>
                <c:pt idx="21">
                  <c:v>1690</c:v>
                </c:pt>
                <c:pt idx="22">
                  <c:v>362</c:v>
                </c:pt>
                <c:pt idx="23">
                  <c:v>334</c:v>
                </c:pt>
                <c:pt idx="24">
                  <c:v>312</c:v>
                </c:pt>
                <c:pt idx="25">
                  <c:v>107</c:v>
                </c:pt>
                <c:pt idx="26">
                  <c:v>2045</c:v>
                </c:pt>
                <c:pt idx="27">
                  <c:v>7830</c:v>
                </c:pt>
                <c:pt idx="28">
                  <c:v>28677100</c:v>
                </c:pt>
                <c:pt idx="29">
                  <c:v>323000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2-4851-A68D-3889040D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7086495"/>
        <c:axId val="597089823"/>
      </c:barChart>
      <c:catAx>
        <c:axId val="59708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9823"/>
        <c:crosses val="autoZero"/>
        <c:auto val="1"/>
        <c:lblAlgn val="ctr"/>
        <c:lblOffset val="100"/>
        <c:noMultiLvlLbl val="0"/>
      </c:catAx>
      <c:valAx>
        <c:axId val="59708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Optimimum Mean Error Comparison: jDES, S and DE within 100D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jDES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tx1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MeanError!$D$71:$D$100</c:f>
              <c:numCache>
                <c:formatCode>0.00E+00</c:formatCode>
                <c:ptCount val="30"/>
                <c:pt idx="0">
                  <c:v>224399900</c:v>
                </c:pt>
                <c:pt idx="1">
                  <c:v>49119800</c:v>
                </c:pt>
                <c:pt idx="2">
                  <c:v>53740</c:v>
                </c:pt>
                <c:pt idx="3">
                  <c:v>408.9</c:v>
                </c:pt>
                <c:pt idx="4">
                  <c:v>20.100000000000023</c:v>
                </c:pt>
                <c:pt idx="5">
                  <c:v>79.5</c:v>
                </c:pt>
                <c:pt idx="6">
                  <c:v>1.1000000000000227</c:v>
                </c:pt>
                <c:pt idx="7">
                  <c:v>41.5</c:v>
                </c:pt>
                <c:pt idx="8">
                  <c:v>559</c:v>
                </c:pt>
                <c:pt idx="9">
                  <c:v>2647</c:v>
                </c:pt>
                <c:pt idx="10">
                  <c:v>12910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135</c:v>
                </c:pt>
                <c:pt idx="15">
                  <c:v>43</c:v>
                </c:pt>
                <c:pt idx="16">
                  <c:v>49068300</c:v>
                </c:pt>
                <c:pt idx="17">
                  <c:v>102600</c:v>
                </c:pt>
                <c:pt idx="18">
                  <c:v>139</c:v>
                </c:pt>
                <c:pt idx="19">
                  <c:v>179200</c:v>
                </c:pt>
                <c:pt idx="20">
                  <c:v>23647900</c:v>
                </c:pt>
                <c:pt idx="21">
                  <c:v>2932</c:v>
                </c:pt>
                <c:pt idx="22">
                  <c:v>345</c:v>
                </c:pt>
                <c:pt idx="23">
                  <c:v>384</c:v>
                </c:pt>
                <c:pt idx="24">
                  <c:v>281</c:v>
                </c:pt>
                <c:pt idx="25">
                  <c:v>134</c:v>
                </c:pt>
                <c:pt idx="26">
                  <c:v>2412</c:v>
                </c:pt>
                <c:pt idx="27">
                  <c:v>5926</c:v>
                </c:pt>
                <c:pt idx="28">
                  <c:v>228900</c:v>
                </c:pt>
                <c:pt idx="29">
                  <c:v>160700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6-48BD-9679-0C249D1E44C5}"/>
            </c:ext>
          </c:extLst>
        </c:ser>
        <c:ser>
          <c:idx val="1"/>
          <c:order val="1"/>
          <c:tx>
            <c:v>S</c:v>
          </c:tx>
          <c:spPr>
            <a:solidFill>
              <a:schemeClr val="bg1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MeanError!$F$71:$F$100</c:f>
              <c:numCache>
                <c:formatCode>0.00E+00</c:formatCode>
                <c:ptCount val="30"/>
                <c:pt idx="0">
                  <c:v>1329900</c:v>
                </c:pt>
                <c:pt idx="1">
                  <c:v>21720</c:v>
                </c:pt>
                <c:pt idx="2">
                  <c:v>52250</c:v>
                </c:pt>
                <c:pt idx="3">
                  <c:v>15290</c:v>
                </c:pt>
                <c:pt idx="4">
                  <c:v>20</c:v>
                </c:pt>
                <c:pt idx="5">
                  <c:v>77.700000000000045</c:v>
                </c:pt>
                <c:pt idx="6">
                  <c:v>0</c:v>
                </c:pt>
                <c:pt idx="7">
                  <c:v>41.700000000000045</c:v>
                </c:pt>
                <c:pt idx="8">
                  <c:v>585</c:v>
                </c:pt>
                <c:pt idx="9">
                  <c:v>2733</c:v>
                </c:pt>
                <c:pt idx="10">
                  <c:v>13260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46</c:v>
                </c:pt>
                <c:pt idx="15">
                  <c:v>43</c:v>
                </c:pt>
                <c:pt idx="16">
                  <c:v>241800</c:v>
                </c:pt>
                <c:pt idx="17">
                  <c:v>2673</c:v>
                </c:pt>
                <c:pt idx="18">
                  <c:v>754</c:v>
                </c:pt>
                <c:pt idx="19">
                  <c:v>141100</c:v>
                </c:pt>
                <c:pt idx="20">
                  <c:v>207900</c:v>
                </c:pt>
                <c:pt idx="21">
                  <c:v>2921</c:v>
                </c:pt>
                <c:pt idx="22">
                  <c:v>1099</c:v>
                </c:pt>
                <c:pt idx="23">
                  <c:v>383</c:v>
                </c:pt>
                <c:pt idx="24">
                  <c:v>251</c:v>
                </c:pt>
                <c:pt idx="25">
                  <c:v>188</c:v>
                </c:pt>
                <c:pt idx="26">
                  <c:v>2276</c:v>
                </c:pt>
                <c:pt idx="27">
                  <c:v>5231</c:v>
                </c:pt>
                <c:pt idx="28">
                  <c:v>3805</c:v>
                </c:pt>
                <c:pt idx="29">
                  <c:v>15620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6-48BD-9679-0C249D1E44C5}"/>
            </c:ext>
          </c:extLst>
        </c:ser>
        <c:ser>
          <c:idx val="2"/>
          <c:order val="2"/>
          <c:tx>
            <c:v>DE</c:v>
          </c:tx>
          <c:spPr>
            <a:solidFill>
              <a:schemeClr val="bg2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MeanError!$H$71:$H$100</c:f>
              <c:numCache>
                <c:formatCode>0.00E+00</c:formatCode>
                <c:ptCount val="30"/>
                <c:pt idx="0">
                  <c:v>5227999900</c:v>
                </c:pt>
                <c:pt idx="1">
                  <c:v>202799999800</c:v>
                </c:pt>
                <c:pt idx="2">
                  <c:v>445800</c:v>
                </c:pt>
                <c:pt idx="3">
                  <c:v>43790</c:v>
                </c:pt>
                <c:pt idx="4">
                  <c:v>21.299999999999955</c:v>
                </c:pt>
                <c:pt idx="5">
                  <c:v>157.5</c:v>
                </c:pt>
                <c:pt idx="6">
                  <c:v>1866</c:v>
                </c:pt>
                <c:pt idx="7">
                  <c:v>1339</c:v>
                </c:pt>
                <c:pt idx="8">
                  <c:v>1494</c:v>
                </c:pt>
                <c:pt idx="9">
                  <c:v>29200</c:v>
                </c:pt>
                <c:pt idx="10">
                  <c:v>30760</c:v>
                </c:pt>
                <c:pt idx="11">
                  <c:v>4</c:v>
                </c:pt>
                <c:pt idx="12">
                  <c:v>7</c:v>
                </c:pt>
                <c:pt idx="13">
                  <c:v>533</c:v>
                </c:pt>
                <c:pt idx="14">
                  <c:v>17518500</c:v>
                </c:pt>
                <c:pt idx="15">
                  <c:v>47</c:v>
                </c:pt>
                <c:pt idx="16">
                  <c:v>460898300</c:v>
                </c:pt>
                <c:pt idx="17">
                  <c:v>70618200</c:v>
                </c:pt>
                <c:pt idx="18">
                  <c:v>584</c:v>
                </c:pt>
                <c:pt idx="19">
                  <c:v>831600</c:v>
                </c:pt>
                <c:pt idx="20">
                  <c:v>143397900</c:v>
                </c:pt>
                <c:pt idx="21">
                  <c:v>4702</c:v>
                </c:pt>
                <c:pt idx="22">
                  <c:v>630</c:v>
                </c:pt>
                <c:pt idx="23">
                  <c:v>925</c:v>
                </c:pt>
                <c:pt idx="24">
                  <c:v>808</c:v>
                </c:pt>
                <c:pt idx="25">
                  <c:v>638</c:v>
                </c:pt>
                <c:pt idx="26">
                  <c:v>4456</c:v>
                </c:pt>
                <c:pt idx="27">
                  <c:v>22230</c:v>
                </c:pt>
                <c:pt idx="28">
                  <c:v>1089997100</c:v>
                </c:pt>
                <c:pt idx="29">
                  <c:v>7223000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6-48BD-9679-0C249D1E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7086495"/>
        <c:axId val="597089823"/>
      </c:barChart>
      <c:catAx>
        <c:axId val="59708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9823"/>
        <c:crosses val="autoZero"/>
        <c:auto val="1"/>
        <c:lblAlgn val="ctr"/>
        <c:lblOffset val="100"/>
        <c:noMultiLvlLbl val="0"/>
      </c:catAx>
      <c:valAx>
        <c:axId val="59708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 50D</a:t>
            </a:r>
            <a:endParaRPr lang="en-GB" sz="1400">
              <a:solidFill>
                <a:schemeClr val="tx1">
                  <a:lumMod val="50000"/>
                  <a:lumOff val="5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</c:v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WinsTest!$H$42:$H$43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D-497D-BEFC-6881283B01D8}"/>
            </c:ext>
          </c:extLst>
        </c:ser>
        <c:ser>
          <c:idx val="1"/>
          <c:order val="1"/>
          <c:tx>
            <c:v>DE</c:v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WinsTest!$I$42:$I$43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D-497D-BEFC-6881283B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04660304"/>
        <c:axId val="1604659056"/>
      </c:barChart>
      <c:lineChart>
        <c:grouping val="standard"/>
        <c:varyColors val="0"/>
        <c:ser>
          <c:idx val="2"/>
          <c:order val="2"/>
          <c:tx>
            <c:strRef>
              <c:f>WinsTest!$G$45</c:f>
              <c:strCache>
                <c:ptCount val="1"/>
                <c:pt idx="0">
                  <c:v>W/L Ratio</c:v>
                </c:pt>
              </c:strCache>
            </c:strRef>
          </c:tx>
          <c:spPr>
            <a:ln w="317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S: </a:t>
                    </a:r>
                    <a:fld id="{4DD69716-5F10-4C03-83AA-6F02FD58A74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D23-4DC9-B91A-9AFC02F316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DE: </a:t>
                    </a:r>
                    <a:fld id="{D1CFC215-3A4A-4292-B50A-CF14E843195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23-4DC9-B91A-9AFC02F31607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WinsTest!$H$45:$I$45</c:f>
              <c:numCache>
                <c:formatCode>0.00</c:formatCode>
                <c:ptCount val="2"/>
                <c:pt idx="0">
                  <c:v>48.333333333333336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3-4DC9-B91A-9AFC02F3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86239"/>
        <c:axId val="1131501215"/>
      </c:lineChart>
      <c:catAx>
        <c:axId val="16046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9056"/>
        <c:crosses val="autoZero"/>
        <c:auto val="1"/>
        <c:lblAlgn val="ctr"/>
        <c:lblOffset val="100"/>
        <c:noMultiLvlLbl val="0"/>
      </c:catAx>
      <c:valAx>
        <c:axId val="16046590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Loss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60304"/>
        <c:crosses val="autoZero"/>
        <c:crossBetween val="between"/>
      </c:valAx>
      <c:valAx>
        <c:axId val="1131501215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86239"/>
        <c:crosses val="max"/>
        <c:crossBetween val="between"/>
        <c:minorUnit val="5"/>
      </c:valAx>
      <c:catAx>
        <c:axId val="1131486239"/>
        <c:scaling>
          <c:orientation val="minMax"/>
        </c:scaling>
        <c:delete val="1"/>
        <c:axPos val="b"/>
        <c:majorTickMark val="out"/>
        <c:minorTickMark val="none"/>
        <c:tickLblPos val="nextTo"/>
        <c:crossAx val="1131501215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>
                    <a:lumMod val="50000"/>
                    <a:lumOff val="50000"/>
                  </a:schemeClr>
                </a:solidFill>
              </a:rPr>
              <a:t>JDES PAIRWISE WILCOXON RANK-SUM TEST WINS 100D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</c:v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WinsTest!$H$78:$H$79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4AB7-BB11-1925BD605442}"/>
            </c:ext>
          </c:extLst>
        </c:ser>
        <c:ser>
          <c:idx val="1"/>
          <c:order val="1"/>
          <c:tx>
            <c:v>DE</c:v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WinsTest!$G$8:$G$11</c:f>
              <c:strCache>
                <c:ptCount val="4"/>
                <c:pt idx="0">
                  <c:v>Wins</c:v>
                </c:pt>
                <c:pt idx="1">
                  <c:v>Losses</c:v>
                </c:pt>
                <c:pt idx="2">
                  <c:v>Similarity</c:v>
                </c:pt>
                <c:pt idx="3">
                  <c:v>W/L Ratio</c:v>
                </c:pt>
              </c:strCache>
            </c:strRef>
          </c:cat>
          <c:val>
            <c:numRef>
              <c:f>WinsTest!$I$78:$I$79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5-4AB7-BB11-1925BD6054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04660304"/>
        <c:axId val="1604659056"/>
      </c:barChart>
      <c:lineChart>
        <c:grouping val="standard"/>
        <c:varyColors val="0"/>
        <c:ser>
          <c:idx val="2"/>
          <c:order val="2"/>
          <c:tx>
            <c:strRef>
              <c:f>WinsTest!$G$81</c:f>
              <c:strCache>
                <c:ptCount val="1"/>
                <c:pt idx="0">
                  <c:v>W/L Ratio</c:v>
                </c:pt>
              </c:strCache>
            </c:strRef>
          </c:tx>
          <c:spPr>
            <a:ln w="317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7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7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7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S:</a:t>
                    </a:r>
                    <a:r>
                      <a:rPr lang="en-US" baseline="0"/>
                      <a:t> </a:t>
                    </a:r>
                    <a:fld id="{553260DF-CFAD-43DB-9BDC-7A8C2AA3E69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8D-49E5-A373-383487765A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DE: </a:t>
                    </a:r>
                    <a:fld id="{BEE61811-0419-4EBD-8708-7430C3E974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C8D-49E5-A373-383487765A55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WinsTest!$H$81:$I$81</c:f>
              <c:numCache>
                <c:formatCode>0.00</c:formatCode>
                <c:ptCount val="2"/>
                <c:pt idx="0">
                  <c:v>33.333333333333329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9E5-A373-38348776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486655"/>
        <c:axId val="1131485823"/>
      </c:lineChart>
      <c:catAx>
        <c:axId val="16046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9056"/>
        <c:crosses val="autoZero"/>
        <c:auto val="1"/>
        <c:lblAlgn val="ctr"/>
        <c:lblOffset val="100"/>
        <c:noMultiLvlLbl val="0"/>
      </c:catAx>
      <c:valAx>
        <c:axId val="16046590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Loss Frequency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60304"/>
        <c:crosses val="autoZero"/>
        <c:crossBetween val="between"/>
      </c:valAx>
      <c:valAx>
        <c:axId val="1131485823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86655"/>
        <c:crosses val="max"/>
        <c:crossBetween val="between"/>
        <c:minorUnit val="5"/>
      </c:valAx>
      <c:catAx>
        <c:axId val="1131486655"/>
        <c:scaling>
          <c:orientation val="minMax"/>
        </c:scaling>
        <c:delete val="1"/>
        <c:axPos val="b"/>
        <c:majorTickMark val="out"/>
        <c:minorTickMark val="none"/>
        <c:tickLblPos val="nextTo"/>
        <c:crossAx val="1131485823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>
                    <a:lumMod val="50000"/>
                    <a:lumOff val="50000"/>
                  </a:schemeClr>
                </a:solidFill>
              </a:rPr>
              <a:t>JDES pairwise</a:t>
            </a:r>
            <a:r>
              <a:rPr lang="en-GB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r>
              <a:rPr lang="en-GB">
                <a:solidFill>
                  <a:schemeClr val="tx1">
                    <a:lumMod val="50000"/>
                    <a:lumOff val="50000"/>
                  </a:schemeClr>
                </a:solidFill>
              </a:rPr>
              <a:t>WILCoxon</a:t>
            </a:r>
            <a:r>
              <a:rPr lang="en-GB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rank-sum test wins</a:t>
            </a:r>
            <a:endParaRPr lang="en-GB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WinsTest!$H$111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WinsTest!$F$112:$G$123</c:f>
              <c:multiLvlStrCache>
                <c:ptCount val="12"/>
                <c:lvl>
                  <c:pt idx="0">
                    <c:v>Wins</c:v>
                  </c:pt>
                  <c:pt idx="1">
                    <c:v>Losses</c:v>
                  </c:pt>
                  <c:pt idx="2">
                    <c:v>Similarity</c:v>
                  </c:pt>
                  <c:pt idx="3">
                    <c:v>W/L Ratio</c:v>
                  </c:pt>
                  <c:pt idx="4">
                    <c:v>Wins</c:v>
                  </c:pt>
                  <c:pt idx="5">
                    <c:v>Losses</c:v>
                  </c:pt>
                  <c:pt idx="6">
                    <c:v>Similarity</c:v>
                  </c:pt>
                  <c:pt idx="7">
                    <c:v>W/L Ratio</c:v>
                  </c:pt>
                  <c:pt idx="8">
                    <c:v>Wins</c:v>
                  </c:pt>
                  <c:pt idx="9">
                    <c:v>Losses</c:v>
                  </c:pt>
                  <c:pt idx="10">
                    <c:v>Similarity</c:v>
                  </c:pt>
                  <c:pt idx="11">
                    <c:v>W/L Ratio</c:v>
                  </c:pt>
                </c:lvl>
                <c:lvl>
                  <c:pt idx="0">
                    <c:v>10D</c:v>
                  </c:pt>
                  <c:pt idx="4">
                    <c:v>50D</c:v>
                  </c:pt>
                  <c:pt idx="8">
                    <c:v>100D</c:v>
                  </c:pt>
                </c:lvl>
              </c:multiLvlStrCache>
            </c:multiLvlStrRef>
          </c:cat>
          <c:val>
            <c:numRef>
              <c:f>WinsTest!$H$112:$H$123</c:f>
              <c:numCache>
                <c:formatCode>General</c:formatCode>
                <c:ptCount val="12"/>
                <c:pt idx="0">
                  <c:v>29</c:v>
                </c:pt>
                <c:pt idx="1">
                  <c:v>0</c:v>
                </c:pt>
                <c:pt idx="2">
                  <c:v>1</c:v>
                </c:pt>
                <c:pt idx="3" formatCode="0.00">
                  <c:v>98.333333333333329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 formatCode="0.00">
                  <c:v>48.333333333333336</c:v>
                </c:pt>
                <c:pt idx="8">
                  <c:v>5</c:v>
                </c:pt>
                <c:pt idx="9">
                  <c:v>15</c:v>
                </c:pt>
                <c:pt idx="10">
                  <c:v>10</c:v>
                </c:pt>
                <c:pt idx="11" formatCode="0.00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DA4-8C20-B5CD76D3E67D}"/>
            </c:ext>
          </c:extLst>
        </c:ser>
        <c:ser>
          <c:idx val="1"/>
          <c:order val="1"/>
          <c:tx>
            <c:strRef>
              <c:f>WinsTest!$I$111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WinsTest!$F$112:$G$123</c:f>
              <c:multiLvlStrCache>
                <c:ptCount val="12"/>
                <c:lvl>
                  <c:pt idx="0">
                    <c:v>Wins</c:v>
                  </c:pt>
                  <c:pt idx="1">
                    <c:v>Losses</c:v>
                  </c:pt>
                  <c:pt idx="2">
                    <c:v>Similarity</c:v>
                  </c:pt>
                  <c:pt idx="3">
                    <c:v>W/L Ratio</c:v>
                  </c:pt>
                  <c:pt idx="4">
                    <c:v>Wins</c:v>
                  </c:pt>
                  <c:pt idx="5">
                    <c:v>Losses</c:v>
                  </c:pt>
                  <c:pt idx="6">
                    <c:v>Similarity</c:v>
                  </c:pt>
                  <c:pt idx="7">
                    <c:v>W/L Ratio</c:v>
                  </c:pt>
                  <c:pt idx="8">
                    <c:v>Wins</c:v>
                  </c:pt>
                  <c:pt idx="9">
                    <c:v>Losses</c:v>
                  </c:pt>
                  <c:pt idx="10">
                    <c:v>Similarity</c:v>
                  </c:pt>
                  <c:pt idx="11">
                    <c:v>W/L Ratio</c:v>
                  </c:pt>
                </c:lvl>
                <c:lvl>
                  <c:pt idx="0">
                    <c:v>10D</c:v>
                  </c:pt>
                  <c:pt idx="4">
                    <c:v>50D</c:v>
                  </c:pt>
                  <c:pt idx="8">
                    <c:v>100D</c:v>
                  </c:pt>
                </c:lvl>
              </c:multiLvlStrCache>
            </c:multiLvlStrRef>
          </c:cat>
          <c:val>
            <c:numRef>
              <c:f>WinsTest!$I$112:$I$123</c:f>
              <c:numCache>
                <c:formatCode>General</c:formatCode>
                <c:ptCount val="12"/>
                <c:pt idx="0">
                  <c:v>22</c:v>
                </c:pt>
                <c:pt idx="1">
                  <c:v>8</c:v>
                </c:pt>
                <c:pt idx="2">
                  <c:v>0</c:v>
                </c:pt>
                <c:pt idx="3" formatCode="0.00">
                  <c:v>73.333333333333329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 formatCode="0.00">
                  <c:v>100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 formatCode="0.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DA4-8C20-B5CD76D3E6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22247600"/>
        <c:axId val="2022243440"/>
      </c:barChart>
      <c:catAx>
        <c:axId val="2022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43440"/>
        <c:crosses val="autoZero"/>
        <c:auto val="1"/>
        <c:lblAlgn val="ctr"/>
        <c:lblOffset val="100"/>
        <c:noMultiLvlLbl val="0"/>
      </c:catAx>
      <c:valAx>
        <c:axId val="20222434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2224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WINS, unimodal problem functions </a:t>
            </a:r>
            <a:endParaRPr lang="en-GB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WinsTest!$AB$3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WinsTest!$AB$4:$AB$6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4C80-8ECF-9E0B75B9F50F}"/>
            </c:ext>
          </c:extLst>
        </c:ser>
        <c:ser>
          <c:idx val="1"/>
          <c:order val="1"/>
          <c:tx>
            <c:strRef>
              <c:f>WinsTest!$AC$3</c:f>
              <c:strCache>
                <c:ptCount val="1"/>
                <c:pt idx="0">
                  <c:v>DE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WinsTest!$AC$4:$AC$6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5-4C80-8ECF-9E0B75B9F5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554016"/>
        <c:axId val="1059558176"/>
      </c:lineChart>
      <c:catAx>
        <c:axId val="1059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8176"/>
        <c:crosses val="autoZero"/>
        <c:auto val="1"/>
        <c:lblAlgn val="ctr"/>
        <c:lblOffset val="100"/>
        <c:noMultiLvlLbl val="0"/>
      </c:catAx>
      <c:valAx>
        <c:axId val="105955817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4016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WINS, siMPLE multimodal problem functions </a:t>
            </a:r>
            <a:endParaRPr lang="en-GB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307927867188074"/>
          <c:y val="1.3096352373688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WinsTest!$AB$3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WinsTest!$AB$7:$AB$9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B-4CBB-AB71-C7B05C2727BA}"/>
            </c:ext>
          </c:extLst>
        </c:ser>
        <c:ser>
          <c:idx val="1"/>
          <c:order val="1"/>
          <c:tx>
            <c:strRef>
              <c:f>WinsTest!$AC$3</c:f>
              <c:strCache>
                <c:ptCount val="1"/>
                <c:pt idx="0">
                  <c:v>DE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WinsTest!$AC$7:$AC$9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B-4CBB-AB71-C7B05C2727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554016"/>
        <c:axId val="1059558176"/>
      </c:lineChart>
      <c:catAx>
        <c:axId val="1059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8176"/>
        <c:crosses val="autoZero"/>
        <c:auto val="1"/>
        <c:lblAlgn val="ctr"/>
        <c:lblOffset val="100"/>
        <c:noMultiLvlLbl val="0"/>
      </c:catAx>
      <c:valAx>
        <c:axId val="1059558176"/>
        <c:scaling>
          <c:orientation val="minMax"/>
          <c:max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4016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WINS, hybrid 1 problem functions </a:t>
            </a:r>
            <a:endParaRPr lang="en-GB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307927867188074"/>
          <c:y val="1.3096352373688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WinsTest!$AB$3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WinsTest!$AB$10:$AB$12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889-9F13-D095B6E355F4}"/>
            </c:ext>
          </c:extLst>
        </c:ser>
        <c:ser>
          <c:idx val="1"/>
          <c:order val="1"/>
          <c:tx>
            <c:strRef>
              <c:f>WinsTest!$AC$3</c:f>
              <c:strCache>
                <c:ptCount val="1"/>
                <c:pt idx="0">
                  <c:v>DE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WinsTest!$AC$10:$AC$12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4889-9F13-D095B6E355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554016"/>
        <c:axId val="1059558176"/>
      </c:lineChart>
      <c:catAx>
        <c:axId val="1059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8176"/>
        <c:crosses val="autoZero"/>
        <c:auto val="1"/>
        <c:lblAlgn val="ctr"/>
        <c:lblOffset val="100"/>
        <c:noMultiLvlLbl val="0"/>
      </c:catAx>
      <c:valAx>
        <c:axId val="1059558176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4016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JDES PAIRWISE WILCOXON RANK-SUM TEST WINS, Composition problem functions </a:t>
            </a:r>
            <a:endParaRPr lang="en-GB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3307927867188074"/>
          <c:y val="1.3096352373688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WinsTest!$AB$3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WinsTest!$AB$13:$AB$15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B-4C43-8494-6FC43F51B805}"/>
            </c:ext>
          </c:extLst>
        </c:ser>
        <c:ser>
          <c:idx val="1"/>
          <c:order val="1"/>
          <c:tx>
            <c:strRef>
              <c:f>WinsTest!$AC$3</c:f>
              <c:strCache>
                <c:ptCount val="1"/>
                <c:pt idx="0">
                  <c:v>DE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WinsTest!$AA$4:$AA$6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WinsTest!$AC$13:$AC$15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B-4C43-8494-6FC43F51B8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9554016"/>
        <c:axId val="1059558176"/>
      </c:lineChart>
      <c:catAx>
        <c:axId val="1059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8176"/>
        <c:crosses val="autoZero"/>
        <c:auto val="1"/>
        <c:lblAlgn val="ctr"/>
        <c:lblOffset val="100"/>
        <c:noMultiLvlLbl val="0"/>
      </c:catAx>
      <c:valAx>
        <c:axId val="1059558176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4016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Optimimum Mean Error Comparison: jDES, S and DE within 10D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jDES</c:v>
          </c:tx>
          <c:spPr>
            <a:solidFill>
              <a:schemeClr val="tx1"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tx1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MeanError!$D$5:$D$34</c:f>
              <c:numCache>
                <c:formatCode>0.00E+00</c:formatCode>
                <c:ptCount val="30"/>
                <c:pt idx="0">
                  <c:v>1056</c:v>
                </c:pt>
                <c:pt idx="1">
                  <c:v>0</c:v>
                </c:pt>
                <c:pt idx="2">
                  <c:v>0</c:v>
                </c:pt>
                <c:pt idx="3">
                  <c:v>7.8000000000000114</c:v>
                </c:pt>
                <c:pt idx="4">
                  <c:v>18.100000000000023</c:v>
                </c:pt>
                <c:pt idx="5">
                  <c:v>0.10000000000002274</c:v>
                </c:pt>
                <c:pt idx="6">
                  <c:v>0.10000000000002274</c:v>
                </c:pt>
                <c:pt idx="7">
                  <c:v>0</c:v>
                </c:pt>
                <c:pt idx="8">
                  <c:v>10.100000000000023</c:v>
                </c:pt>
                <c:pt idx="9">
                  <c:v>13</c:v>
                </c:pt>
                <c:pt idx="10">
                  <c:v>477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70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329</c:v>
                </c:pt>
                <c:pt idx="23">
                  <c:v>117</c:v>
                </c:pt>
                <c:pt idx="24">
                  <c:v>135</c:v>
                </c:pt>
                <c:pt idx="25">
                  <c:v>100</c:v>
                </c:pt>
                <c:pt idx="26">
                  <c:v>13</c:v>
                </c:pt>
                <c:pt idx="27">
                  <c:v>358</c:v>
                </c:pt>
                <c:pt idx="28">
                  <c:v>224</c:v>
                </c:pt>
                <c:pt idx="29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B84-B6AD-AE973DC2E1BE}"/>
            </c:ext>
          </c:extLst>
        </c:ser>
        <c:ser>
          <c:idx val="1"/>
          <c:order val="1"/>
          <c:tx>
            <c:v>S</c:v>
          </c:tx>
          <c:spPr>
            <a:solidFill>
              <a:schemeClr val="bg1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1">
                    <a:lumMod val="75000"/>
                  </a:schemeClr>
                </a:solidFill>
                <a:prstDash val="dash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MeanError!$F$5:$F$34</c:f>
              <c:numCache>
                <c:formatCode>0.00E+00</c:formatCode>
                <c:ptCount val="30"/>
                <c:pt idx="0">
                  <c:v>155299900</c:v>
                </c:pt>
                <c:pt idx="1">
                  <c:v>2613999800</c:v>
                </c:pt>
                <c:pt idx="2">
                  <c:v>13170</c:v>
                </c:pt>
                <c:pt idx="3">
                  <c:v>20.600000000000023</c:v>
                </c:pt>
                <c:pt idx="4">
                  <c:v>20</c:v>
                </c:pt>
                <c:pt idx="5">
                  <c:v>5.2999999999999545</c:v>
                </c:pt>
                <c:pt idx="6">
                  <c:v>5.2000000000000455</c:v>
                </c:pt>
                <c:pt idx="7">
                  <c:v>4.2000000000000455</c:v>
                </c:pt>
                <c:pt idx="8">
                  <c:v>52.799999999999955</c:v>
                </c:pt>
                <c:pt idx="9">
                  <c:v>236</c:v>
                </c:pt>
                <c:pt idx="10">
                  <c:v>979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787300</c:v>
                </c:pt>
                <c:pt idx="15">
                  <c:v>4</c:v>
                </c:pt>
                <c:pt idx="16">
                  <c:v>2412300</c:v>
                </c:pt>
                <c:pt idx="17">
                  <c:v>14670</c:v>
                </c:pt>
                <c:pt idx="18">
                  <c:v>3</c:v>
                </c:pt>
                <c:pt idx="19">
                  <c:v>70598000</c:v>
                </c:pt>
                <c:pt idx="20">
                  <c:v>22410</c:v>
                </c:pt>
                <c:pt idx="21">
                  <c:v>31740</c:v>
                </c:pt>
                <c:pt idx="22">
                  <c:v>318</c:v>
                </c:pt>
                <c:pt idx="23">
                  <c:v>170</c:v>
                </c:pt>
                <c:pt idx="24">
                  <c:v>200</c:v>
                </c:pt>
                <c:pt idx="25">
                  <c:v>156</c:v>
                </c:pt>
                <c:pt idx="26">
                  <c:v>495</c:v>
                </c:pt>
                <c:pt idx="27">
                  <c:v>637</c:v>
                </c:pt>
                <c:pt idx="28">
                  <c:v>415300</c:v>
                </c:pt>
                <c:pt idx="29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B-4B84-B6AD-AE973DC2E1BE}"/>
            </c:ext>
          </c:extLst>
        </c:ser>
        <c:ser>
          <c:idx val="2"/>
          <c:order val="2"/>
          <c:tx>
            <c:v>DE</c:v>
          </c:tx>
          <c:spPr>
            <a:solidFill>
              <a:schemeClr val="bg2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MeanError!$H$5:$H$34</c:f>
              <c:numCache>
                <c:formatCode>0.00E+00</c:formatCode>
                <c:ptCount val="30"/>
                <c:pt idx="0">
                  <c:v>159.30000000000001</c:v>
                </c:pt>
                <c:pt idx="1">
                  <c:v>0</c:v>
                </c:pt>
                <c:pt idx="2">
                  <c:v>0</c:v>
                </c:pt>
                <c:pt idx="3">
                  <c:v>9.8999999999999773</c:v>
                </c:pt>
                <c:pt idx="4">
                  <c:v>20.299999999999955</c:v>
                </c:pt>
                <c:pt idx="5">
                  <c:v>0</c:v>
                </c:pt>
                <c:pt idx="6">
                  <c:v>0.39999999999997726</c:v>
                </c:pt>
                <c:pt idx="7">
                  <c:v>19.299999999999955</c:v>
                </c:pt>
                <c:pt idx="8">
                  <c:v>29.200000000000045</c:v>
                </c:pt>
                <c:pt idx="9">
                  <c:v>900</c:v>
                </c:pt>
                <c:pt idx="10">
                  <c:v>1348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101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329</c:v>
                </c:pt>
                <c:pt idx="23">
                  <c:v>136</c:v>
                </c:pt>
                <c:pt idx="24">
                  <c:v>162</c:v>
                </c:pt>
                <c:pt idx="25">
                  <c:v>100</c:v>
                </c:pt>
                <c:pt idx="26">
                  <c:v>23</c:v>
                </c:pt>
                <c:pt idx="27">
                  <c:v>373</c:v>
                </c:pt>
                <c:pt idx="28">
                  <c:v>172</c:v>
                </c:pt>
                <c:pt idx="29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B-4B84-B6AD-AE973DC2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7086495"/>
        <c:axId val="597089823"/>
      </c:barChart>
      <c:catAx>
        <c:axId val="59708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problem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9823"/>
        <c:crosses val="autoZero"/>
        <c:auto val="1"/>
        <c:lblAlgn val="ctr"/>
        <c:lblOffset val="100"/>
        <c:noMultiLvlLbl val="0"/>
      </c:catAx>
      <c:valAx>
        <c:axId val="597089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8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1</xdr:row>
      <xdr:rowOff>195261</xdr:rowOff>
    </xdr:from>
    <xdr:to>
      <xdr:col>24</xdr:col>
      <xdr:colOff>333375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20099-767F-46AC-9FE7-D57C9185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37</xdr:row>
      <xdr:rowOff>180975</xdr:rowOff>
    </xdr:from>
    <xdr:to>
      <xdr:col>24</xdr:col>
      <xdr:colOff>371475</xdr:colOff>
      <xdr:row>66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3A3D3-210B-4567-BB93-AD81D4818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295274</xdr:colOff>
      <xdr:row>73</xdr:row>
      <xdr:rowOff>190500</xdr:rowOff>
    </xdr:from>
    <xdr:to>
      <xdr:col>24</xdr:col>
      <xdr:colOff>352425</xdr:colOff>
      <xdr:row>101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B0EB9-21E8-4D4E-BEDF-0ABF6BF81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109</xdr:row>
      <xdr:rowOff>176211</xdr:rowOff>
    </xdr:from>
    <xdr:to>
      <xdr:col>24</xdr:col>
      <xdr:colOff>400050</xdr:colOff>
      <xdr:row>135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03108-468F-4745-8BF0-9FBFC826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253093</xdr:colOff>
      <xdr:row>1</xdr:row>
      <xdr:rowOff>191862</xdr:rowOff>
    </xdr:from>
    <xdr:to>
      <xdr:col>45</xdr:col>
      <xdr:colOff>104775</xdr:colOff>
      <xdr:row>31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E0C11-F021-4BD2-A37E-B337C5743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266700</xdr:colOff>
      <xdr:row>32</xdr:row>
      <xdr:rowOff>176213</xdr:rowOff>
    </xdr:from>
    <xdr:to>
      <xdr:col>45</xdr:col>
      <xdr:colOff>118382</xdr:colOff>
      <xdr:row>62</xdr:row>
      <xdr:rowOff>10546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85AB8F-97BE-4FDF-97DB-1AC6B1C88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257175</xdr:colOff>
      <xdr:row>63</xdr:row>
      <xdr:rowOff>190500</xdr:rowOff>
    </xdr:from>
    <xdr:to>
      <xdr:col>45</xdr:col>
      <xdr:colOff>108857</xdr:colOff>
      <xdr:row>93</xdr:row>
      <xdr:rowOff>27214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505938-BC25-499E-A065-7F8F58868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276225</xdr:colOff>
      <xdr:row>95</xdr:row>
      <xdr:rowOff>16666</xdr:rowOff>
    </xdr:from>
    <xdr:to>
      <xdr:col>45</xdr:col>
      <xdr:colOff>127907</xdr:colOff>
      <xdr:row>124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901364-4A74-493F-9542-55A3439EB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237005</xdr:colOff>
      <xdr:row>2</xdr:row>
      <xdr:rowOff>20172</xdr:rowOff>
    </xdr:from>
    <xdr:to>
      <xdr:col>27</xdr:col>
      <xdr:colOff>228600</xdr:colOff>
      <xdr:row>33</xdr:row>
      <xdr:rowOff>76201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44CD6E-7F73-4473-B009-C2FD3A769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231322</xdr:colOff>
      <xdr:row>34</xdr:row>
      <xdr:rowOff>136071</xdr:rowOff>
    </xdr:from>
    <xdr:to>
      <xdr:col>27</xdr:col>
      <xdr:colOff>222917</xdr:colOff>
      <xdr:row>68</xdr:row>
      <xdr:rowOff>15207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36982C8-9BA6-46D6-9577-1C0D969F3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69</xdr:row>
      <xdr:rowOff>161925</xdr:rowOff>
    </xdr:from>
    <xdr:to>
      <xdr:col>27</xdr:col>
      <xdr:colOff>229720</xdr:colOff>
      <xdr:row>101</xdr:row>
      <xdr:rowOff>136311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5A70C32-EE24-4C7B-B64D-0A99AAFB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B29627-AAA4-4216-AEF4-8FCEF272747F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C81CEA2-72FB-4589-A243-F5E2CD2606D4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AF73FB-6FF4-4E49-8509-79E234FEF2E2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83862F7-C70B-4F4C-86AB-AEDAB347549F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78AA34C-0C5F-4498-AD65-AC15B38F0679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E4E4D4-0525-4023-99B8-96830A9CB412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DBD160C-0CCA-41AC-B448-980D0D428112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2EF2041-7158-48F3-A274-F5167B0E1680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AAD5403-B79D-4197-B2B4-4593893B305B}" autoFormatId="16" applyNumberFormats="0" applyBorderFormats="0" applyFontFormats="0" applyPatternFormats="0" applyAlignmentFormats="0" applyWidthHeightFormats="0">
  <queryTableRefresh nextId="2">
    <queryTableFields count="1">
      <queryTableField id="1" name="Column1.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574E9D-AD9D-458A-830C-66973A698161}" name="Table5_2" displayName="Table5_2" ref="A1:A31" tableType="queryTable" totalsRowShown="0">
  <autoFilter ref="A1:A31" xr:uid="{CEAC9419-5F83-47ED-8A31-138B43579212}"/>
  <tableColumns count="1">
    <tableColumn id="1" xr3:uid="{EFE47A0E-3097-4FF6-9C59-C43E58AEB2F4}" uniqueName="1" name="Column1.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91254-3795-4ABD-8B0B-19569C3D4715}" name="Table3_2" displayName="Table3_2" ref="A1:A31" tableType="queryTable" totalsRowShown="0">
  <autoFilter ref="A1:A31" xr:uid="{2682FFE0-BC97-416D-818E-516EB2BE8971}"/>
  <tableColumns count="1">
    <tableColumn id="1" xr3:uid="{F3936C62-A576-464D-8280-99B3F0457C50}" uniqueName="1" name="Column1.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CDA3D-A3EF-4F11-8A41-D10660CEAB2F}" name="Table1_2" displayName="Table1_2" ref="A1:A31" tableType="queryTable" totalsRowShown="0">
  <autoFilter ref="A1:A31" xr:uid="{6E80CE32-1EDE-4E60-ACA0-F23867AE6E6D}"/>
  <tableColumns count="1">
    <tableColumn id="1" xr3:uid="{3EA69901-7968-4D0A-AB5E-0CEFBDCEDEAF}" uniqueName="1" name="Column1.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5554D1-FE5B-40BB-BB6C-CD1D0C5651FE}" name="Table7_2" displayName="Table7_2" ref="A1:A31" tableType="queryTable" totalsRowShown="0">
  <autoFilter ref="A1:A31" xr:uid="{CA5DE85A-890A-4A9E-B21D-2E99DBF326F5}"/>
  <tableColumns count="1">
    <tableColumn id="1" xr3:uid="{A3C0C78F-7F95-4A49-8342-92F39F224E4B}" uniqueName="1" name="Column1.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74203E-CF61-4982-959F-79F4D3C70686}" name="Table9_2" displayName="Table9_2" ref="A1:A31" tableType="queryTable" totalsRowShown="0">
  <autoFilter ref="A1:A31" xr:uid="{55829835-CA9D-4B0E-B3B4-CA9B41C36C53}"/>
  <tableColumns count="1">
    <tableColumn id="1" xr3:uid="{ACDD783C-F7D1-4EDD-80D9-D0FCB4427D8D}" uniqueName="1" name="Column1.1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A34A49-3697-4FE7-892F-50F19D610D32}" name="Table11_2" displayName="Table11_2" ref="A1:A31" tableType="queryTable" totalsRowShown="0">
  <autoFilter ref="A1:A31" xr:uid="{C33AF553-3329-4893-BA62-BD0A26ED591D}"/>
  <tableColumns count="1">
    <tableColumn id="1" xr3:uid="{CD453BCE-1D9A-4C44-AB3F-BC010929E9D1}" uniqueName="1" name="Column1.1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D75CE5-0D3D-4BF0-8C1D-59BCFDE4621A}" name="Table13_2" displayName="Table13_2" ref="A1:A31" tableType="queryTable" totalsRowShown="0">
  <autoFilter ref="A1:A31" xr:uid="{62FD901E-E00F-427B-92BB-EFAE672482D8}"/>
  <tableColumns count="1">
    <tableColumn id="1" xr3:uid="{CD609E5E-BBF1-4BAB-B3C5-9BC805891EC6}" uniqueName="1" name="Column1.1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7FAC0B3-4CEF-4588-9827-32B07E8424C5}" name="Table15_2" displayName="Table15_2" ref="A1:A32" tableType="queryTable" totalsRowShown="0">
  <autoFilter ref="A1:A32" xr:uid="{8797AE17-B762-4919-8CF4-B4317FF5FF7C}"/>
  <tableColumns count="1">
    <tableColumn id="1" xr3:uid="{2CAB4BCA-455F-4DDE-9203-B693E5F06C76}" uniqueName="1" name="Column1.1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52CBF8-473D-4A06-85C5-C8D3996B838D}" name="Table17_2" displayName="Table17_2" ref="A1:A31" tableType="queryTable" totalsRowShown="0">
  <autoFilter ref="A1:A31" xr:uid="{86925320-D34B-4762-842B-25B1338C5D37}"/>
  <tableColumns count="1">
    <tableColumn id="1" xr3:uid="{39A99C49-BF83-4BAC-AD06-FA8E6EC10E9E}" uniqueName="1" name="Column1.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3EED-B5C7-4DB6-A464-9FC59CB2FF93}">
  <sheetPr>
    <tabColor theme="7"/>
  </sheetPr>
  <dimension ref="B2:AW123"/>
  <sheetViews>
    <sheetView showGridLines="0" topLeftCell="J71" zoomScale="90" zoomScaleNormal="90" workbookViewId="0">
      <selection activeCell="C102" sqref="C102"/>
    </sheetView>
  </sheetViews>
  <sheetFormatPr defaultRowHeight="15"/>
  <cols>
    <col min="2" max="2" width="18.140625" bestFit="1" customWidth="1"/>
    <col min="7" max="7" width="10.140625" bestFit="1" customWidth="1"/>
    <col min="8" max="8" width="9.85546875" bestFit="1" customWidth="1"/>
    <col min="9" max="9" width="10.85546875" bestFit="1" customWidth="1"/>
    <col min="26" max="26" width="18.7109375" bestFit="1" customWidth="1"/>
  </cols>
  <sheetData>
    <row r="2" spans="2:29" ht="15.75" thickBot="1"/>
    <row r="3" spans="2:29" ht="15.75" thickBot="1">
      <c r="C3" s="49" t="s">
        <v>6</v>
      </c>
      <c r="D3" s="50"/>
      <c r="G3" s="49" t="s">
        <v>5</v>
      </c>
      <c r="H3" s="51"/>
      <c r="I3" s="50"/>
      <c r="Z3" s="3" t="s">
        <v>17</v>
      </c>
      <c r="AA3" s="20" t="s">
        <v>18</v>
      </c>
      <c r="AB3" s="3" t="s">
        <v>3</v>
      </c>
      <c r="AC3" s="19" t="s">
        <v>4</v>
      </c>
    </row>
    <row r="4" spans="2:29" ht="15.75" thickBot="1">
      <c r="Z4" s="46" t="s">
        <v>14</v>
      </c>
      <c r="AA4" s="21">
        <v>10</v>
      </c>
      <c r="AB4" s="24">
        <v>3</v>
      </c>
      <c r="AC4" s="24">
        <v>0</v>
      </c>
    </row>
    <row r="5" spans="2:29" ht="15.75" thickBot="1">
      <c r="B5" s="3" t="s">
        <v>17</v>
      </c>
      <c r="C5" s="2" t="s">
        <v>3</v>
      </c>
      <c r="D5" s="3" t="s">
        <v>4</v>
      </c>
      <c r="G5" s="52" t="s">
        <v>10</v>
      </c>
      <c r="H5" s="51"/>
      <c r="I5" s="50"/>
      <c r="Z5" s="47"/>
      <c r="AA5" s="22">
        <v>50</v>
      </c>
      <c r="AB5" s="25">
        <v>2</v>
      </c>
      <c r="AC5" s="25">
        <v>3</v>
      </c>
    </row>
    <row r="6" spans="2:29" ht="15.75" thickBot="1">
      <c r="B6" s="46" t="s">
        <v>14</v>
      </c>
      <c r="C6" s="15" t="s">
        <v>7</v>
      </c>
      <c r="D6" s="26" t="s">
        <v>8</v>
      </c>
      <c r="Z6" s="48"/>
      <c r="AA6" s="23">
        <v>100</v>
      </c>
      <c r="AB6" s="39">
        <v>0</v>
      </c>
      <c r="AC6" s="39">
        <v>3</v>
      </c>
    </row>
    <row r="7" spans="2:29" ht="15.75" thickBot="1">
      <c r="B7" s="47"/>
      <c r="C7" s="16" t="s">
        <v>7</v>
      </c>
      <c r="D7" s="27" t="s">
        <v>8</v>
      </c>
      <c r="G7" s="1"/>
      <c r="H7" s="4" t="s">
        <v>3</v>
      </c>
      <c r="I7" s="5" t="s">
        <v>4</v>
      </c>
      <c r="M7" s="18"/>
      <c r="Z7" s="46" t="s">
        <v>19</v>
      </c>
      <c r="AA7" s="21">
        <v>10</v>
      </c>
      <c r="AB7" s="24">
        <v>13</v>
      </c>
      <c r="AC7" s="24">
        <v>12</v>
      </c>
    </row>
    <row r="8" spans="2:29" ht="15.75" thickBot="1">
      <c r="B8" s="48"/>
      <c r="C8" s="17" t="s">
        <v>7</v>
      </c>
      <c r="D8" s="28" t="s">
        <v>8</v>
      </c>
      <c r="G8" s="7" t="s">
        <v>0</v>
      </c>
      <c r="H8" s="9">
        <f>COUNTIF(C6:C35,"+")</f>
        <v>29</v>
      </c>
      <c r="I8" s="8">
        <f>COUNTIF(D6:D35,"+")</f>
        <v>22</v>
      </c>
      <c r="Z8" s="47"/>
      <c r="AA8" s="22">
        <v>50</v>
      </c>
      <c r="AB8" s="25">
        <v>3</v>
      </c>
      <c r="AC8" s="25">
        <v>13</v>
      </c>
    </row>
    <row r="9" spans="2:29" ht="15.75" thickBot="1">
      <c r="B9" s="46" t="s">
        <v>19</v>
      </c>
      <c r="C9" s="15" t="s">
        <v>7</v>
      </c>
      <c r="D9" s="29" t="s">
        <v>7</v>
      </c>
      <c r="G9" s="11" t="s">
        <v>1</v>
      </c>
      <c r="H9" s="10">
        <f>COUNTIF(C6:C35,"-")</f>
        <v>0</v>
      </c>
      <c r="I9" s="12">
        <f>COUNTIF(D6:D35,"-")</f>
        <v>8</v>
      </c>
      <c r="Z9" s="47"/>
      <c r="AA9" s="23">
        <v>100</v>
      </c>
      <c r="AB9" s="40">
        <v>2</v>
      </c>
      <c r="AC9" s="40">
        <v>13</v>
      </c>
    </row>
    <row r="10" spans="2:29" ht="15.75" thickBot="1">
      <c r="B10" s="47"/>
      <c r="C10" s="17" t="s">
        <v>7</v>
      </c>
      <c r="D10" s="28" t="s">
        <v>7</v>
      </c>
      <c r="G10" s="13" t="s">
        <v>13</v>
      </c>
      <c r="H10" s="10">
        <f>COUNTIF(C6:C35,"==")</f>
        <v>1</v>
      </c>
      <c r="I10" s="12">
        <f>COUNTIF(D6:D35,"==")</f>
        <v>0</v>
      </c>
      <c r="Z10" s="46" t="s">
        <v>15</v>
      </c>
      <c r="AA10" s="21">
        <v>10</v>
      </c>
      <c r="AB10" s="24">
        <v>6</v>
      </c>
      <c r="AC10" s="24">
        <v>4</v>
      </c>
    </row>
    <row r="11" spans="2:29" ht="15.75" thickBot="1">
      <c r="B11" s="47"/>
      <c r="C11" s="15" t="s">
        <v>7</v>
      </c>
      <c r="D11" s="29" t="s">
        <v>8</v>
      </c>
      <c r="G11" s="6" t="s">
        <v>2</v>
      </c>
      <c r="H11" s="53">
        <f>SUM((((2*H8)+H10)/(2*(H8+H9+H10)))*100)</f>
        <v>98.333333333333329</v>
      </c>
      <c r="I11" s="54">
        <f>SUM((((2*I8)+I10)/(2*(I8+I9+I10)))*100)</f>
        <v>73.333333333333329</v>
      </c>
      <c r="Z11" s="47"/>
      <c r="AA11" s="22">
        <v>50</v>
      </c>
      <c r="AB11" s="25">
        <v>2</v>
      </c>
      <c r="AC11" s="25">
        <v>6</v>
      </c>
    </row>
    <row r="12" spans="2:29" ht="15.75" thickBot="1">
      <c r="B12" s="47"/>
      <c r="C12" s="17" t="s">
        <v>7</v>
      </c>
      <c r="D12" s="28" t="s">
        <v>7</v>
      </c>
      <c r="Z12" s="48"/>
      <c r="AA12" s="23">
        <v>100</v>
      </c>
      <c r="AB12" s="39">
        <v>1</v>
      </c>
      <c r="AC12" s="39">
        <v>6</v>
      </c>
    </row>
    <row r="13" spans="2:29" ht="15.75" thickBot="1">
      <c r="B13" s="47"/>
      <c r="C13" s="15" t="s">
        <v>7</v>
      </c>
      <c r="D13" s="29" t="s">
        <v>7</v>
      </c>
      <c r="Z13" s="46" t="s">
        <v>16</v>
      </c>
      <c r="AA13" s="21">
        <v>10</v>
      </c>
      <c r="AB13" s="41">
        <v>7</v>
      </c>
      <c r="AC13" s="41">
        <v>6</v>
      </c>
    </row>
    <row r="14" spans="2:29" ht="15.75" thickBot="1">
      <c r="B14" s="47"/>
      <c r="C14" s="17" t="s">
        <v>7</v>
      </c>
      <c r="D14" s="28" t="s">
        <v>7</v>
      </c>
      <c r="Z14" s="47"/>
      <c r="AA14" s="22">
        <v>50</v>
      </c>
      <c r="AB14" s="40">
        <v>4</v>
      </c>
      <c r="AC14" s="40">
        <v>8</v>
      </c>
    </row>
    <row r="15" spans="2:29" ht="15.75" thickBot="1">
      <c r="B15" s="47"/>
      <c r="C15" s="15" t="s">
        <v>7</v>
      </c>
      <c r="D15" s="29" t="s">
        <v>7</v>
      </c>
      <c r="Z15" s="48"/>
      <c r="AA15" s="23">
        <v>100</v>
      </c>
      <c r="AB15" s="39">
        <v>2</v>
      </c>
      <c r="AC15" s="39">
        <v>8</v>
      </c>
    </row>
    <row r="16" spans="2:29" ht="15.75" thickBot="1">
      <c r="B16" s="47"/>
      <c r="C16" s="17" t="s">
        <v>7</v>
      </c>
      <c r="D16" s="28" t="s">
        <v>7</v>
      </c>
    </row>
    <row r="17" spans="2:4" ht="15.75" thickBot="1">
      <c r="B17" s="47"/>
      <c r="C17" s="15" t="s">
        <v>7</v>
      </c>
      <c r="D17" s="29" t="s">
        <v>7</v>
      </c>
    </row>
    <row r="18" spans="2:4" ht="15.75" thickBot="1">
      <c r="B18" s="47"/>
      <c r="C18" s="17" t="s">
        <v>7</v>
      </c>
      <c r="D18" s="28" t="s">
        <v>7</v>
      </c>
    </row>
    <row r="19" spans="2:4" ht="15.75" thickBot="1">
      <c r="B19" s="47"/>
      <c r="C19" s="15" t="s">
        <v>7</v>
      </c>
      <c r="D19" s="29" t="s">
        <v>7</v>
      </c>
    </row>
    <row r="20" spans="2:4" ht="15.75" thickBot="1">
      <c r="B20" s="47"/>
      <c r="C20" s="17" t="s">
        <v>7</v>
      </c>
      <c r="D20" s="28" t="s">
        <v>7</v>
      </c>
    </row>
    <row r="21" spans="2:4" ht="15.75" thickBot="1">
      <c r="B21" s="48"/>
      <c r="C21" s="15" t="s">
        <v>7</v>
      </c>
      <c r="D21" s="29" t="s">
        <v>7</v>
      </c>
    </row>
    <row r="22" spans="2:4" ht="15.75" thickBot="1">
      <c r="B22" s="47" t="s">
        <v>15</v>
      </c>
      <c r="C22" s="17" t="s">
        <v>7</v>
      </c>
      <c r="D22" s="28" t="s">
        <v>7</v>
      </c>
    </row>
    <row r="23" spans="2:4" ht="15.75" thickBot="1">
      <c r="B23" s="47"/>
      <c r="C23" s="15" t="s">
        <v>7</v>
      </c>
      <c r="D23" s="29" t="s">
        <v>7</v>
      </c>
    </row>
    <row r="24" spans="2:4" ht="15.75" thickBot="1">
      <c r="B24" s="47"/>
      <c r="C24" s="17" t="s">
        <v>7</v>
      </c>
      <c r="D24" s="28" t="s">
        <v>7</v>
      </c>
    </row>
    <row r="25" spans="2:4" ht="15.75" thickBot="1">
      <c r="B25" s="47"/>
      <c r="C25" s="15" t="s">
        <v>7</v>
      </c>
      <c r="D25" s="29" t="s">
        <v>7</v>
      </c>
    </row>
    <row r="26" spans="2:4" ht="15.75" thickBot="1">
      <c r="B26" s="47"/>
      <c r="C26" s="17" t="s">
        <v>7</v>
      </c>
      <c r="D26" s="28" t="s">
        <v>8</v>
      </c>
    </row>
    <row r="27" spans="2:4" ht="15.75" thickBot="1">
      <c r="B27" s="47"/>
      <c r="C27" s="15" t="s">
        <v>7</v>
      </c>
      <c r="D27" s="29" t="s">
        <v>8</v>
      </c>
    </row>
    <row r="28" spans="2:4" ht="15.75" thickBot="1">
      <c r="B28" s="46" t="s">
        <v>16</v>
      </c>
      <c r="C28" s="17" t="s">
        <v>9</v>
      </c>
      <c r="D28" s="28" t="s">
        <v>8</v>
      </c>
    </row>
    <row r="29" spans="2:4" ht="15.75" thickBot="1">
      <c r="B29" s="47"/>
      <c r="C29" s="15" t="s">
        <v>7</v>
      </c>
      <c r="D29" s="29" t="s">
        <v>7</v>
      </c>
    </row>
    <row r="30" spans="2:4" ht="15.75" thickBot="1">
      <c r="B30" s="47"/>
      <c r="C30" s="17" t="s">
        <v>7</v>
      </c>
      <c r="D30" s="28" t="s">
        <v>7</v>
      </c>
    </row>
    <row r="31" spans="2:4" ht="15.75" thickBot="1">
      <c r="B31" s="47"/>
      <c r="C31" s="15" t="s">
        <v>7</v>
      </c>
      <c r="D31" s="29" t="s">
        <v>7</v>
      </c>
    </row>
    <row r="32" spans="2:4" ht="15.75" thickBot="1">
      <c r="B32" s="47"/>
      <c r="C32" s="17" t="s">
        <v>7</v>
      </c>
      <c r="D32" s="28" t="s">
        <v>7</v>
      </c>
    </row>
    <row r="33" spans="2:28" ht="15.75" thickBot="1">
      <c r="B33" s="47"/>
      <c r="C33" s="15" t="s">
        <v>7</v>
      </c>
      <c r="D33" s="29" t="s">
        <v>7</v>
      </c>
      <c r="AA33" s="55"/>
    </row>
    <row r="34" spans="2:28" ht="15.75" thickBot="1">
      <c r="B34" s="47"/>
      <c r="C34" s="17" t="s">
        <v>7</v>
      </c>
      <c r="D34" s="28" t="s">
        <v>8</v>
      </c>
      <c r="AA34" s="55"/>
    </row>
    <row r="35" spans="2:28" ht="15.75" thickBot="1">
      <c r="B35" s="48"/>
      <c r="C35" s="15" t="s">
        <v>7</v>
      </c>
      <c r="D35" s="30" t="s">
        <v>7</v>
      </c>
      <c r="AA35" s="55"/>
    </row>
    <row r="38" spans="2:28" ht="15.75" thickBot="1"/>
    <row r="39" spans="2:28" ht="15.75" thickBot="1">
      <c r="C39" s="49" t="s">
        <v>6</v>
      </c>
      <c r="D39" s="50"/>
      <c r="G39" s="52" t="s">
        <v>11</v>
      </c>
      <c r="H39" s="51"/>
      <c r="I39" s="50"/>
    </row>
    <row r="40" spans="2:28" ht="15.75" thickBot="1"/>
    <row r="41" spans="2:28" ht="15.75" thickBot="1">
      <c r="B41" s="3" t="s">
        <v>17</v>
      </c>
      <c r="C41" s="14" t="s">
        <v>3</v>
      </c>
      <c r="D41" s="3" t="s">
        <v>4</v>
      </c>
      <c r="G41" s="1"/>
      <c r="H41" s="4" t="s">
        <v>3</v>
      </c>
      <c r="I41" s="5" t="s">
        <v>4</v>
      </c>
    </row>
    <row r="42" spans="2:28" ht="15.75" thickBot="1">
      <c r="B42" s="46" t="s">
        <v>14</v>
      </c>
      <c r="C42" s="15" t="s">
        <v>8</v>
      </c>
      <c r="D42" s="26" t="s">
        <v>7</v>
      </c>
      <c r="G42" s="7" t="s">
        <v>0</v>
      </c>
      <c r="H42" s="9">
        <f>COUNTIF(C42:C71,"+")</f>
        <v>11</v>
      </c>
      <c r="I42" s="8">
        <f>COUNTIF(D42:D71,"+")</f>
        <v>30</v>
      </c>
    </row>
    <row r="43" spans="2:28" ht="15.75" thickBot="1">
      <c r="B43" s="47"/>
      <c r="C43" s="16" t="s">
        <v>7</v>
      </c>
      <c r="D43" s="27" t="s">
        <v>7</v>
      </c>
      <c r="G43" s="11" t="s">
        <v>1</v>
      </c>
      <c r="H43" s="10">
        <f>COUNTIF(C42:C71,"-")</f>
        <v>12</v>
      </c>
      <c r="I43" s="12">
        <f>COUNTIF(D42:D71,"-")</f>
        <v>0</v>
      </c>
    </row>
    <row r="44" spans="2:28" ht="15.75" thickBot="1">
      <c r="B44" s="48"/>
      <c r="C44" s="17" t="s">
        <v>7</v>
      </c>
      <c r="D44" s="28" t="s">
        <v>7</v>
      </c>
      <c r="G44" s="13" t="s">
        <v>13</v>
      </c>
      <c r="H44" s="10">
        <f>COUNTIF(C42:C71,"==")</f>
        <v>7</v>
      </c>
      <c r="I44" s="12">
        <f>COUNTIF(D42:D71,"==")</f>
        <v>0</v>
      </c>
    </row>
    <row r="45" spans="2:28" ht="15.75" thickBot="1">
      <c r="B45" s="46" t="s">
        <v>19</v>
      </c>
      <c r="C45" s="15" t="s">
        <v>8</v>
      </c>
      <c r="D45" s="29" t="s">
        <v>7</v>
      </c>
      <c r="G45" s="6" t="s">
        <v>2</v>
      </c>
      <c r="H45" s="53">
        <f>SUM((((2*H42)+H44)/(2*(H42+H43+H44)))*100)</f>
        <v>48.333333333333336</v>
      </c>
      <c r="I45" s="54">
        <f>SUM((((2*I42)+I44)/(2*(I42+I43+I44)))*100)</f>
        <v>100</v>
      </c>
      <c r="AB45" s="18"/>
    </row>
    <row r="46" spans="2:28" ht="15.75" thickBot="1">
      <c r="B46" s="47"/>
      <c r="C46" s="17" t="s">
        <v>8</v>
      </c>
      <c r="D46" s="28" t="s">
        <v>7</v>
      </c>
    </row>
    <row r="47" spans="2:28" ht="15.75" thickBot="1">
      <c r="B47" s="47"/>
      <c r="C47" s="15" t="s">
        <v>9</v>
      </c>
      <c r="D47" s="29" t="s">
        <v>7</v>
      </c>
    </row>
    <row r="48" spans="2:28" ht="15.75" thickBot="1">
      <c r="B48" s="47"/>
      <c r="C48" s="17" t="s">
        <v>8</v>
      </c>
      <c r="D48" s="28" t="s">
        <v>7</v>
      </c>
    </row>
    <row r="49" spans="2:4" ht="15.75" thickBot="1">
      <c r="B49" s="47"/>
      <c r="C49" s="15" t="s">
        <v>9</v>
      </c>
      <c r="D49" s="29" t="s">
        <v>7</v>
      </c>
    </row>
    <row r="50" spans="2:4" ht="15.75" thickBot="1">
      <c r="B50" s="47"/>
      <c r="C50" s="17" t="s">
        <v>9</v>
      </c>
      <c r="D50" s="28" t="s">
        <v>7</v>
      </c>
    </row>
    <row r="51" spans="2:4" ht="15.75" thickBot="1">
      <c r="B51" s="47"/>
      <c r="C51" s="15" t="s">
        <v>9</v>
      </c>
      <c r="D51" s="29" t="s">
        <v>7</v>
      </c>
    </row>
    <row r="52" spans="2:4" ht="15.75" thickBot="1">
      <c r="B52" s="47"/>
      <c r="C52" s="17" t="s">
        <v>9</v>
      </c>
      <c r="D52" s="28" t="s">
        <v>7</v>
      </c>
    </row>
    <row r="53" spans="2:4" ht="15.75" thickBot="1">
      <c r="B53" s="47"/>
      <c r="C53" s="15" t="s">
        <v>9</v>
      </c>
      <c r="D53" s="29" t="s">
        <v>7</v>
      </c>
    </row>
    <row r="54" spans="2:4" ht="15.75" thickBot="1">
      <c r="B54" s="47"/>
      <c r="C54" s="17" t="s">
        <v>7</v>
      </c>
      <c r="D54" s="28" t="s">
        <v>7</v>
      </c>
    </row>
    <row r="55" spans="2:4" ht="15.75" thickBot="1">
      <c r="B55" s="47"/>
      <c r="C55" s="15" t="s">
        <v>7</v>
      </c>
      <c r="D55" s="29" t="s">
        <v>7</v>
      </c>
    </row>
    <row r="56" spans="2:4" ht="15.75" thickBot="1">
      <c r="B56" s="47"/>
      <c r="C56" s="17" t="s">
        <v>8</v>
      </c>
      <c r="D56" s="28" t="s">
        <v>7</v>
      </c>
    </row>
    <row r="57" spans="2:4" ht="15.75" thickBot="1">
      <c r="B57" s="48"/>
      <c r="C57" s="15" t="s">
        <v>7</v>
      </c>
      <c r="D57" s="29" t="s">
        <v>7</v>
      </c>
    </row>
    <row r="58" spans="2:4" ht="15.75" thickBot="1">
      <c r="B58" s="47" t="s">
        <v>15</v>
      </c>
      <c r="C58" s="17" t="s">
        <v>8</v>
      </c>
      <c r="D58" s="28" t="s">
        <v>7</v>
      </c>
    </row>
    <row r="59" spans="2:4" ht="15.75" thickBot="1">
      <c r="B59" s="47"/>
      <c r="C59" s="15" t="s">
        <v>8</v>
      </c>
      <c r="D59" s="29" t="s">
        <v>7</v>
      </c>
    </row>
    <row r="60" spans="2:4" ht="15.75" thickBot="1">
      <c r="B60" s="47"/>
      <c r="C60" s="17" t="s">
        <v>8</v>
      </c>
      <c r="D60" s="28" t="s">
        <v>7</v>
      </c>
    </row>
    <row r="61" spans="2:4" ht="15.75" thickBot="1">
      <c r="B61" s="47"/>
      <c r="C61" s="15" t="s">
        <v>7</v>
      </c>
      <c r="D61" s="29" t="s">
        <v>7</v>
      </c>
    </row>
    <row r="62" spans="2:4" ht="15.75" thickBot="1">
      <c r="B62" s="47"/>
      <c r="C62" s="17" t="s">
        <v>8</v>
      </c>
      <c r="D62" s="28" t="s">
        <v>7</v>
      </c>
    </row>
    <row r="63" spans="2:4" ht="15.75" thickBot="1">
      <c r="B63" s="47"/>
      <c r="C63" s="15" t="s">
        <v>7</v>
      </c>
      <c r="D63" s="29" t="s">
        <v>7</v>
      </c>
    </row>
    <row r="64" spans="2:4" ht="15.75" thickBot="1">
      <c r="B64" s="46" t="s">
        <v>16</v>
      </c>
      <c r="C64" s="17" t="s">
        <v>8</v>
      </c>
      <c r="D64" s="28" t="s">
        <v>7</v>
      </c>
    </row>
    <row r="65" spans="2:49" ht="15.75" thickBot="1">
      <c r="B65" s="47"/>
      <c r="C65" s="15" t="s">
        <v>7</v>
      </c>
      <c r="D65" s="29" t="s">
        <v>7</v>
      </c>
    </row>
    <row r="66" spans="2:49" ht="15.75" thickBot="1">
      <c r="B66" s="47"/>
      <c r="C66" s="17" t="s">
        <v>8</v>
      </c>
      <c r="D66" s="28" t="s">
        <v>7</v>
      </c>
    </row>
    <row r="67" spans="2:49" ht="15.75" thickBot="1">
      <c r="B67" s="47"/>
      <c r="C67" s="15" t="s">
        <v>7</v>
      </c>
      <c r="D67" s="29" t="s">
        <v>7</v>
      </c>
    </row>
    <row r="68" spans="2:49" ht="15.75" thickBot="1">
      <c r="B68" s="47"/>
      <c r="C68" s="17" t="s">
        <v>9</v>
      </c>
      <c r="D68" s="28" t="s">
        <v>7</v>
      </c>
    </row>
    <row r="69" spans="2:49" ht="15.75" thickBot="1">
      <c r="B69" s="47"/>
      <c r="C69" s="15" t="s">
        <v>7</v>
      </c>
      <c r="D69" s="29" t="s">
        <v>7</v>
      </c>
      <c r="AW69" s="18"/>
    </row>
    <row r="70" spans="2:49" ht="15.75" thickBot="1">
      <c r="B70" s="47"/>
      <c r="C70" s="17" t="s">
        <v>7</v>
      </c>
      <c r="D70" s="28" t="s">
        <v>7</v>
      </c>
    </row>
    <row r="71" spans="2:49" ht="15.75" thickBot="1">
      <c r="B71" s="48"/>
      <c r="C71" s="15" t="s">
        <v>8</v>
      </c>
      <c r="D71" s="30" t="s">
        <v>7</v>
      </c>
    </row>
    <row r="74" spans="2:49" ht="15.75" thickBot="1"/>
    <row r="75" spans="2:49" ht="15.75" thickBot="1">
      <c r="C75" s="49" t="s">
        <v>6</v>
      </c>
      <c r="D75" s="50"/>
      <c r="G75" s="52" t="s">
        <v>12</v>
      </c>
      <c r="H75" s="51"/>
      <c r="I75" s="50"/>
    </row>
    <row r="76" spans="2:49" ht="15.75" thickBot="1"/>
    <row r="77" spans="2:49" ht="15.75" thickBot="1">
      <c r="B77" s="3" t="s">
        <v>17</v>
      </c>
      <c r="C77" s="14" t="s">
        <v>3</v>
      </c>
      <c r="D77" s="3" t="s">
        <v>4</v>
      </c>
      <c r="G77" s="1"/>
      <c r="H77" s="4" t="s">
        <v>3</v>
      </c>
      <c r="I77" s="5" t="s">
        <v>4</v>
      </c>
    </row>
    <row r="78" spans="2:49" ht="15.75" thickBot="1">
      <c r="B78" s="46" t="s">
        <v>14</v>
      </c>
      <c r="C78" s="31" t="s">
        <v>8</v>
      </c>
      <c r="D78" s="32" t="s">
        <v>7</v>
      </c>
      <c r="G78" s="7" t="s">
        <v>0</v>
      </c>
      <c r="H78" s="9">
        <f>COUNTIF(C78:C107,"+")</f>
        <v>5</v>
      </c>
      <c r="I78" s="8">
        <f>COUNTIF(D78:D107,"+")</f>
        <v>30</v>
      </c>
    </row>
    <row r="79" spans="2:49" ht="15.75" thickBot="1">
      <c r="B79" s="47"/>
      <c r="C79" s="33" t="s">
        <v>8</v>
      </c>
      <c r="D79" s="34" t="s">
        <v>7</v>
      </c>
      <c r="G79" s="11" t="s">
        <v>1</v>
      </c>
      <c r="H79" s="10">
        <f>COUNTIF(C78:C107,"-")</f>
        <v>15</v>
      </c>
      <c r="I79" s="12">
        <f>COUNTIF(D78:D107,"-")</f>
        <v>0</v>
      </c>
    </row>
    <row r="80" spans="2:49" ht="15.75" thickBot="1">
      <c r="B80" s="48"/>
      <c r="C80" s="35" t="s">
        <v>9</v>
      </c>
      <c r="D80" s="36" t="s">
        <v>7</v>
      </c>
      <c r="G80" s="13" t="s">
        <v>13</v>
      </c>
      <c r="H80" s="10">
        <f>COUNTIF(C78:C107,"==")</f>
        <v>10</v>
      </c>
      <c r="I80" s="12">
        <f>COUNTIF(D78:D107,"==")</f>
        <v>0</v>
      </c>
    </row>
    <row r="81" spans="2:9" ht="15.75" thickBot="1">
      <c r="B81" s="46" t="s">
        <v>19</v>
      </c>
      <c r="C81" s="31" t="s">
        <v>7</v>
      </c>
      <c r="D81" s="37" t="s">
        <v>7</v>
      </c>
      <c r="G81" s="6" t="s">
        <v>2</v>
      </c>
      <c r="H81" s="53">
        <f>SUM((((2*H78)+H80)/(2*(H78+H79+H80)))*100)</f>
        <v>33.333333333333329</v>
      </c>
      <c r="I81" s="54">
        <f>SUM((((2*I78)+I80)/(2*(I78+I79+I80)))*100)</f>
        <v>100</v>
      </c>
    </row>
    <row r="82" spans="2:9" ht="15.75" thickBot="1">
      <c r="B82" s="47"/>
      <c r="C82" s="35" t="s">
        <v>8</v>
      </c>
      <c r="D82" s="36" t="s">
        <v>7</v>
      </c>
    </row>
    <row r="83" spans="2:9" ht="15.75" thickBot="1">
      <c r="B83" s="47"/>
      <c r="C83" s="31" t="s">
        <v>9</v>
      </c>
      <c r="D83" s="37" t="s">
        <v>7</v>
      </c>
    </row>
    <row r="84" spans="2:9" ht="15.75" thickBot="1">
      <c r="B84" s="47"/>
      <c r="C84" s="35" t="s">
        <v>8</v>
      </c>
      <c r="D84" s="36" t="s">
        <v>7</v>
      </c>
    </row>
    <row r="85" spans="2:9" ht="15.75" thickBot="1">
      <c r="B85" s="47"/>
      <c r="C85" s="31" t="s">
        <v>9</v>
      </c>
      <c r="D85" s="37" t="s">
        <v>7</v>
      </c>
    </row>
    <row r="86" spans="2:9" ht="15.75" thickBot="1">
      <c r="B86" s="47"/>
      <c r="C86" s="35" t="s">
        <v>9</v>
      </c>
      <c r="D86" s="36" t="s">
        <v>7</v>
      </c>
    </row>
    <row r="87" spans="2:9" ht="15.75" thickBot="1">
      <c r="B87" s="47"/>
      <c r="C87" s="31" t="s">
        <v>9</v>
      </c>
      <c r="D87" s="37" t="s">
        <v>7</v>
      </c>
    </row>
    <row r="88" spans="2:9" ht="15.75" thickBot="1">
      <c r="B88" s="47"/>
      <c r="C88" s="35" t="s">
        <v>9</v>
      </c>
      <c r="D88" s="36" t="s">
        <v>7</v>
      </c>
    </row>
    <row r="89" spans="2:9" ht="15.75" thickBot="1">
      <c r="B89" s="47"/>
      <c r="C89" s="31" t="s">
        <v>8</v>
      </c>
      <c r="D89" s="37" t="s">
        <v>7</v>
      </c>
    </row>
    <row r="90" spans="2:9" ht="15.75" thickBot="1">
      <c r="B90" s="47"/>
      <c r="C90" s="35" t="s">
        <v>7</v>
      </c>
      <c r="D90" s="36" t="s">
        <v>7</v>
      </c>
    </row>
    <row r="91" spans="2:9" ht="15.75" thickBot="1">
      <c r="B91" s="47"/>
      <c r="C91" s="31" t="s">
        <v>9</v>
      </c>
      <c r="D91" s="37" t="s">
        <v>7</v>
      </c>
    </row>
    <row r="92" spans="2:9" ht="15.75" thickBot="1">
      <c r="B92" s="47"/>
      <c r="C92" s="35" t="s">
        <v>8</v>
      </c>
      <c r="D92" s="36" t="s">
        <v>7</v>
      </c>
    </row>
    <row r="93" spans="2:9" ht="15.75" thickBot="1">
      <c r="B93" s="48"/>
      <c r="C93" s="31" t="s">
        <v>9</v>
      </c>
      <c r="D93" s="37" t="s">
        <v>7</v>
      </c>
    </row>
    <row r="94" spans="2:9" ht="15.75" thickBot="1">
      <c r="B94" s="47" t="s">
        <v>15</v>
      </c>
      <c r="C94" s="35" t="s">
        <v>8</v>
      </c>
      <c r="D94" s="36" t="s">
        <v>7</v>
      </c>
    </row>
    <row r="95" spans="2:9" ht="15.75" thickBot="1">
      <c r="B95" s="47"/>
      <c r="C95" s="31" t="s">
        <v>8</v>
      </c>
      <c r="D95" s="37" t="s">
        <v>7</v>
      </c>
    </row>
    <row r="96" spans="2:9" ht="15.75" thickBot="1">
      <c r="B96" s="47"/>
      <c r="C96" s="35" t="s">
        <v>7</v>
      </c>
      <c r="D96" s="36" t="s">
        <v>7</v>
      </c>
    </row>
    <row r="97" spans="2:9" ht="15.75" thickBot="1">
      <c r="B97" s="47"/>
      <c r="C97" s="31" t="s">
        <v>8</v>
      </c>
      <c r="D97" s="37" t="s">
        <v>7</v>
      </c>
    </row>
    <row r="98" spans="2:9" ht="15.75" thickBot="1">
      <c r="B98" s="47"/>
      <c r="C98" s="35" t="s">
        <v>8</v>
      </c>
      <c r="D98" s="36" t="s">
        <v>7</v>
      </c>
    </row>
    <row r="99" spans="2:9" ht="15.75" thickBot="1">
      <c r="B99" s="47"/>
      <c r="C99" s="31" t="s">
        <v>9</v>
      </c>
      <c r="D99" s="37" t="s">
        <v>7</v>
      </c>
    </row>
    <row r="100" spans="2:9" ht="15.75" thickBot="1">
      <c r="B100" s="46" t="s">
        <v>16</v>
      </c>
      <c r="C100" s="35" t="s">
        <v>7</v>
      </c>
      <c r="D100" s="36" t="s">
        <v>7</v>
      </c>
    </row>
    <row r="101" spans="2:9" ht="15.75" thickBot="1">
      <c r="B101" s="47"/>
      <c r="C101" s="31" t="s">
        <v>9</v>
      </c>
      <c r="D101" s="37" t="s">
        <v>7</v>
      </c>
    </row>
    <row r="102" spans="2:9" ht="15.75" thickBot="1">
      <c r="B102" s="47"/>
      <c r="C102" s="35" t="s">
        <v>8</v>
      </c>
      <c r="D102" s="36" t="s">
        <v>7</v>
      </c>
    </row>
    <row r="103" spans="2:9" ht="15.75" thickBot="1">
      <c r="B103" s="47"/>
      <c r="C103" s="31" t="s">
        <v>7</v>
      </c>
      <c r="D103" s="37" t="s">
        <v>7</v>
      </c>
    </row>
    <row r="104" spans="2:9" ht="15.75" thickBot="1">
      <c r="B104" s="47"/>
      <c r="C104" s="35" t="s">
        <v>8</v>
      </c>
      <c r="D104" s="36" t="s">
        <v>7</v>
      </c>
    </row>
    <row r="105" spans="2:9" ht="15.75" thickBot="1">
      <c r="B105" s="47"/>
      <c r="C105" s="31" t="s">
        <v>8</v>
      </c>
      <c r="D105" s="37" t="s">
        <v>7</v>
      </c>
    </row>
    <row r="106" spans="2:9" ht="15.75" thickBot="1">
      <c r="B106" s="47"/>
      <c r="C106" s="35" t="s">
        <v>8</v>
      </c>
      <c r="D106" s="36" t="s">
        <v>7</v>
      </c>
    </row>
    <row r="107" spans="2:9" ht="15.75" thickBot="1">
      <c r="B107" s="48"/>
      <c r="C107" s="31" t="s">
        <v>8</v>
      </c>
      <c r="D107" s="38" t="s">
        <v>7</v>
      </c>
    </row>
    <row r="110" spans="2:9" ht="15.75" thickBot="1"/>
    <row r="111" spans="2:9" ht="15.75" thickBot="1">
      <c r="G111" s="1"/>
      <c r="H111" s="4" t="s">
        <v>3</v>
      </c>
      <c r="I111" s="5" t="s">
        <v>4</v>
      </c>
    </row>
    <row r="112" spans="2:9">
      <c r="F112" s="46" t="s">
        <v>10</v>
      </c>
      <c r="G112" s="7" t="s">
        <v>0</v>
      </c>
      <c r="H112" s="9">
        <f>COUNTIF(C6:C35,"+")</f>
        <v>29</v>
      </c>
      <c r="I112" s="8">
        <f>COUNTIF(D6:D35,"+")</f>
        <v>22</v>
      </c>
    </row>
    <row r="113" spans="6:9">
      <c r="F113" s="47"/>
      <c r="G113" s="11" t="s">
        <v>1</v>
      </c>
      <c r="H113" s="10">
        <f>COUNTIF(C6:C35,"-")</f>
        <v>0</v>
      </c>
      <c r="I113" s="12">
        <f>COUNTIF(D6:D35,"-")</f>
        <v>8</v>
      </c>
    </row>
    <row r="114" spans="6:9">
      <c r="F114" s="47"/>
      <c r="G114" s="13" t="s">
        <v>13</v>
      </c>
      <c r="H114" s="10">
        <f>COUNTIF(C6:C35,"==")</f>
        <v>1</v>
      </c>
      <c r="I114" s="12">
        <f>COUNTIF(D6:D35,"==")</f>
        <v>0</v>
      </c>
    </row>
    <row r="115" spans="6:9" ht="15.75" thickBot="1">
      <c r="F115" s="48"/>
      <c r="G115" s="6" t="s">
        <v>2</v>
      </c>
      <c r="H115" s="53">
        <f>SUM((((2*H112)+H114)/(2*(H112+H113+H114)))*100)</f>
        <v>98.333333333333329</v>
      </c>
      <c r="I115" s="54">
        <f>SUM((((2*I112)+I114)/(2*(I112+I113+I114)))*100)</f>
        <v>73.333333333333329</v>
      </c>
    </row>
    <row r="116" spans="6:9">
      <c r="F116" s="46" t="s">
        <v>11</v>
      </c>
      <c r="G116" s="7" t="s">
        <v>0</v>
      </c>
      <c r="H116" s="9">
        <f>COUNTIF(C42:C71,"+")</f>
        <v>11</v>
      </c>
      <c r="I116" s="8">
        <f>COUNTIF(D42:D71,"+")</f>
        <v>30</v>
      </c>
    </row>
    <row r="117" spans="6:9">
      <c r="F117" s="47"/>
      <c r="G117" s="11" t="s">
        <v>1</v>
      </c>
      <c r="H117" s="10">
        <f>COUNTIF(C42:C71,"-")</f>
        <v>12</v>
      </c>
      <c r="I117" s="12">
        <f>COUNTIF(D42:D71,"-")</f>
        <v>0</v>
      </c>
    </row>
    <row r="118" spans="6:9">
      <c r="F118" s="47"/>
      <c r="G118" s="13" t="s">
        <v>13</v>
      </c>
      <c r="H118" s="10">
        <f>COUNTIF(C42:C71,"==")</f>
        <v>7</v>
      </c>
      <c r="I118" s="12">
        <f>COUNTIF(D42:D71,"==")</f>
        <v>0</v>
      </c>
    </row>
    <row r="119" spans="6:9" ht="15.75" thickBot="1">
      <c r="F119" s="48"/>
      <c r="G119" s="6" t="s">
        <v>2</v>
      </c>
      <c r="H119" s="53">
        <f>SUM((((2*H116)+H118)/(2*(H116+H117+H118)))*100)</f>
        <v>48.333333333333336</v>
      </c>
      <c r="I119" s="54">
        <f>SUM((((2*I116)+I118)/(2*(I116+I117+I118)))*100)</f>
        <v>100</v>
      </c>
    </row>
    <row r="120" spans="6:9">
      <c r="F120" s="46" t="s">
        <v>12</v>
      </c>
      <c r="G120" s="7" t="s">
        <v>0</v>
      </c>
      <c r="H120" s="9">
        <f>COUNTIF(C78:C107,"+")</f>
        <v>5</v>
      </c>
      <c r="I120" s="8">
        <f>COUNTIF(D78:D107,"+")</f>
        <v>30</v>
      </c>
    </row>
    <row r="121" spans="6:9">
      <c r="F121" s="47"/>
      <c r="G121" s="11" t="s">
        <v>1</v>
      </c>
      <c r="H121" s="10">
        <f>COUNTIF(C78:C107,"-")</f>
        <v>15</v>
      </c>
      <c r="I121" s="12">
        <f>COUNTIF(D78:D107,"-")</f>
        <v>0</v>
      </c>
    </row>
    <row r="122" spans="6:9">
      <c r="F122" s="47"/>
      <c r="G122" s="13" t="s">
        <v>13</v>
      </c>
      <c r="H122" s="10">
        <f>COUNTIF(C78:C107,"==")</f>
        <v>10</v>
      </c>
      <c r="I122" s="12">
        <f>COUNTIF(D78:D107,"==")</f>
        <v>0</v>
      </c>
    </row>
    <row r="123" spans="6:9" ht="15.75" thickBot="1">
      <c r="F123" s="48"/>
      <c r="G123" s="6" t="s">
        <v>2</v>
      </c>
      <c r="H123" s="53">
        <f>SUM((((2*H120)+H122)/(2*(H120+H121+H122)))*100)</f>
        <v>33.333333333333329</v>
      </c>
      <c r="I123" s="54">
        <f>SUM((((2*I120)+I122)/(2*(I120+I121+I122)))*100)</f>
        <v>100</v>
      </c>
    </row>
  </sheetData>
  <mergeCells count="26">
    <mergeCell ref="Z4:Z6"/>
    <mergeCell ref="Z7:Z9"/>
    <mergeCell ref="Z10:Z12"/>
    <mergeCell ref="Z13:Z15"/>
    <mergeCell ref="B6:B8"/>
    <mergeCell ref="B9:B21"/>
    <mergeCell ref="B78:B80"/>
    <mergeCell ref="B22:B27"/>
    <mergeCell ref="B28:B35"/>
    <mergeCell ref="B45:B57"/>
    <mergeCell ref="B58:B63"/>
    <mergeCell ref="B64:B71"/>
    <mergeCell ref="B81:B93"/>
    <mergeCell ref="B42:B44"/>
    <mergeCell ref="B94:B99"/>
    <mergeCell ref="B100:B107"/>
    <mergeCell ref="F112:F115"/>
    <mergeCell ref="F116:F119"/>
    <mergeCell ref="F120:F123"/>
    <mergeCell ref="C3:D3"/>
    <mergeCell ref="G3:I3"/>
    <mergeCell ref="G5:I5"/>
    <mergeCell ref="G39:I39"/>
    <mergeCell ref="G75:I75"/>
    <mergeCell ref="C39:D39"/>
    <mergeCell ref="C75:D7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C159-4891-48D2-9C97-BAAF7C4A7505}">
  <dimension ref="A1:A31"/>
  <sheetViews>
    <sheetView workbookViewId="0">
      <selection activeCell="D8" sqref="D8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1330000</v>
      </c>
    </row>
    <row r="3" spans="1:1">
      <c r="A3">
        <v>21920</v>
      </c>
    </row>
    <row r="4" spans="1:1">
      <c r="A4">
        <v>52550</v>
      </c>
    </row>
    <row r="5" spans="1:1">
      <c r="A5">
        <v>15690</v>
      </c>
    </row>
    <row r="6" spans="1:1">
      <c r="A6">
        <v>520</v>
      </c>
    </row>
    <row r="7" spans="1:1">
      <c r="A7">
        <v>677.7</v>
      </c>
    </row>
    <row r="8" spans="1:1">
      <c r="A8">
        <v>700</v>
      </c>
    </row>
    <row r="9" spans="1:1">
      <c r="A9">
        <v>841.7</v>
      </c>
    </row>
    <row r="10" spans="1:1">
      <c r="A10">
        <v>1485</v>
      </c>
    </row>
    <row r="11" spans="1:1">
      <c r="A11">
        <v>3733</v>
      </c>
    </row>
    <row r="12" spans="1:1">
      <c r="A12">
        <v>14360</v>
      </c>
    </row>
    <row r="13" spans="1:1">
      <c r="A13">
        <v>1200</v>
      </c>
    </row>
    <row r="14" spans="1:1">
      <c r="A14">
        <v>1301</v>
      </c>
    </row>
    <row r="15" spans="1:1">
      <c r="A15">
        <v>1400</v>
      </c>
    </row>
    <row r="16" spans="1:1">
      <c r="A16">
        <v>1546</v>
      </c>
    </row>
    <row r="17" spans="1:1">
      <c r="A17">
        <v>1643</v>
      </c>
    </row>
    <row r="18" spans="1:1">
      <c r="A18">
        <v>243500</v>
      </c>
    </row>
    <row r="19" spans="1:1">
      <c r="A19">
        <v>4473</v>
      </c>
    </row>
    <row r="20" spans="1:1">
      <c r="A20">
        <v>2654</v>
      </c>
    </row>
    <row r="21" spans="1:1">
      <c r="A21">
        <v>143100</v>
      </c>
    </row>
    <row r="22" spans="1:1">
      <c r="A22">
        <v>210000</v>
      </c>
    </row>
    <row r="23" spans="1:1">
      <c r="A23">
        <v>5121</v>
      </c>
    </row>
    <row r="24" spans="1:1">
      <c r="A24">
        <v>3399</v>
      </c>
    </row>
    <row r="25" spans="1:1">
      <c r="A25">
        <v>2783</v>
      </c>
    </row>
    <row r="26" spans="1:1">
      <c r="A26">
        <v>2751</v>
      </c>
    </row>
    <row r="27" spans="1:1">
      <c r="A27">
        <v>2788</v>
      </c>
    </row>
    <row r="28" spans="1:1">
      <c r="A28">
        <v>4976</v>
      </c>
    </row>
    <row r="29" spans="1:1">
      <c r="A29">
        <v>8031</v>
      </c>
    </row>
    <row r="30" spans="1:1">
      <c r="A30">
        <v>6705</v>
      </c>
    </row>
    <row r="31" spans="1:1">
      <c r="A31">
        <v>18620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452D-5D24-4F26-8BB9-FA9EAF820FDB}">
  <dimension ref="A1:A31"/>
  <sheetViews>
    <sheetView workbookViewId="0">
      <selection activeCell="A2" sqref="A2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5228000000</v>
      </c>
    </row>
    <row r="3" spans="1:1">
      <c r="A3">
        <v>202800000000</v>
      </c>
    </row>
    <row r="4" spans="1:1">
      <c r="A4">
        <v>446100</v>
      </c>
    </row>
    <row r="5" spans="1:1">
      <c r="A5">
        <v>44190</v>
      </c>
    </row>
    <row r="6" spans="1:1">
      <c r="A6">
        <v>521.29999999999995</v>
      </c>
    </row>
    <row r="7" spans="1:1">
      <c r="A7">
        <v>757.5</v>
      </c>
    </row>
    <row r="8" spans="1:1">
      <c r="A8">
        <v>2566</v>
      </c>
    </row>
    <row r="9" spans="1:1">
      <c r="A9">
        <v>2139</v>
      </c>
    </row>
    <row r="10" spans="1:1">
      <c r="A10">
        <v>2394</v>
      </c>
    </row>
    <row r="11" spans="1:1">
      <c r="A11">
        <v>30200</v>
      </c>
    </row>
    <row r="12" spans="1:1">
      <c r="A12">
        <v>31860</v>
      </c>
    </row>
    <row r="13" spans="1:1">
      <c r="A13">
        <v>1204</v>
      </c>
    </row>
    <row r="14" spans="1:1">
      <c r="A14">
        <v>1307</v>
      </c>
    </row>
    <row r="15" spans="1:1">
      <c r="A15">
        <v>1933</v>
      </c>
    </row>
    <row r="16" spans="1:1">
      <c r="A16">
        <v>17520000</v>
      </c>
    </row>
    <row r="17" spans="1:1">
      <c r="A17">
        <v>1647</v>
      </c>
    </row>
    <row r="18" spans="1:1">
      <c r="A18">
        <v>460900000</v>
      </c>
    </row>
    <row r="19" spans="1:1">
      <c r="A19">
        <v>70620000</v>
      </c>
    </row>
    <row r="20" spans="1:1">
      <c r="A20">
        <v>2484</v>
      </c>
    </row>
    <row r="21" spans="1:1">
      <c r="A21">
        <v>833600</v>
      </c>
    </row>
    <row r="22" spans="1:1">
      <c r="A22">
        <v>143400000</v>
      </c>
    </row>
    <row r="23" spans="1:1">
      <c r="A23">
        <v>6902</v>
      </c>
    </row>
    <row r="24" spans="1:1">
      <c r="A24">
        <v>2930</v>
      </c>
    </row>
    <row r="25" spans="1:1">
      <c r="A25">
        <v>3325</v>
      </c>
    </row>
    <row r="26" spans="1:1">
      <c r="A26">
        <v>3308</v>
      </c>
    </row>
    <row r="27" spans="1:1">
      <c r="A27">
        <v>3238</v>
      </c>
    </row>
    <row r="28" spans="1:1">
      <c r="A28">
        <v>7156</v>
      </c>
    </row>
    <row r="29" spans="1:1">
      <c r="A29">
        <v>25030</v>
      </c>
    </row>
    <row r="30" spans="1:1">
      <c r="A30">
        <v>1090000000</v>
      </c>
    </row>
    <row r="31" spans="1:1">
      <c r="A31">
        <v>7226000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F53-759C-49F2-A7B9-D62FFB43C50F}">
  <sheetPr>
    <tabColor rgb="FFFF0000"/>
  </sheetPr>
  <dimension ref="B2:U100"/>
  <sheetViews>
    <sheetView showGridLines="0" tabSelected="1" topLeftCell="L60" zoomScale="80" zoomScaleNormal="80" workbookViewId="0">
      <selection activeCell="AC92" sqref="AC92"/>
    </sheetView>
  </sheetViews>
  <sheetFormatPr defaultRowHeight="15"/>
  <cols>
    <col min="3" max="5" width="9.28515625" bestFit="1" customWidth="1"/>
    <col min="7" max="7" width="9.28515625" bestFit="1" customWidth="1"/>
    <col min="9" max="9" width="12.85546875" bestFit="1" customWidth="1"/>
    <col min="10" max="10" width="21" bestFit="1" customWidth="1"/>
    <col min="11" max="11" width="12.42578125" bestFit="1" customWidth="1"/>
  </cols>
  <sheetData>
    <row r="2" spans="2:11">
      <c r="C2" s="43"/>
      <c r="D2" s="43"/>
      <c r="E2" s="42"/>
      <c r="F2" s="42"/>
      <c r="G2" s="43"/>
      <c r="H2" s="43"/>
      <c r="I2" s="18"/>
    </row>
    <row r="3" spans="2:11">
      <c r="C3" s="43"/>
      <c r="D3" s="43"/>
      <c r="E3" s="43"/>
      <c r="F3" s="43"/>
      <c r="G3" s="43"/>
      <c r="H3" s="43"/>
    </row>
    <row r="4" spans="2:11">
      <c r="B4" s="1"/>
      <c r="C4" s="1"/>
      <c r="D4" s="1" t="s">
        <v>21</v>
      </c>
      <c r="E4" s="1"/>
      <c r="F4" s="1" t="s">
        <v>3</v>
      </c>
      <c r="G4" s="1"/>
      <c r="H4" s="1" t="s">
        <v>4</v>
      </c>
    </row>
    <row r="5" spans="2:11" ht="15.75" customHeight="1">
      <c r="B5" s="1">
        <v>100</v>
      </c>
      <c r="C5" s="42">
        <v>1156</v>
      </c>
      <c r="D5" s="42">
        <f t="shared" ref="D5:D11" si="0">ABS(SUM(C5-B5))</f>
        <v>1056</v>
      </c>
      <c r="E5" s="42">
        <v>155300000</v>
      </c>
      <c r="F5" s="42">
        <f>SUM(E5-B5)</f>
        <v>155299900</v>
      </c>
      <c r="G5" s="42">
        <v>259.3</v>
      </c>
      <c r="H5" s="42">
        <f>SUM(G5-B5)</f>
        <v>159.30000000000001</v>
      </c>
      <c r="I5" s="44"/>
      <c r="J5" s="44"/>
      <c r="K5" s="45"/>
    </row>
    <row r="6" spans="2:11" ht="15.75" customHeight="1">
      <c r="B6" s="1">
        <v>200</v>
      </c>
      <c r="C6" s="42">
        <v>200</v>
      </c>
      <c r="D6" s="42">
        <f t="shared" si="0"/>
        <v>0</v>
      </c>
      <c r="E6" s="42">
        <v>2614000000</v>
      </c>
      <c r="F6" s="42">
        <f t="shared" ref="F6:F34" si="1">SUM(E6-B6)</f>
        <v>2613999800</v>
      </c>
      <c r="G6" s="42">
        <v>200</v>
      </c>
      <c r="H6" s="42">
        <f t="shared" ref="H6:H7" si="2">SUM(G6-B6)</f>
        <v>0</v>
      </c>
      <c r="I6" s="44"/>
      <c r="J6" s="44"/>
      <c r="K6" s="45"/>
    </row>
    <row r="7" spans="2:11" ht="15.75" customHeight="1">
      <c r="B7" s="1">
        <v>300</v>
      </c>
      <c r="C7" s="42">
        <v>300</v>
      </c>
      <c r="D7" s="42">
        <f t="shared" si="0"/>
        <v>0</v>
      </c>
      <c r="E7" s="42">
        <v>13470</v>
      </c>
      <c r="F7" s="42">
        <f t="shared" si="1"/>
        <v>13170</v>
      </c>
      <c r="G7" s="42">
        <v>300</v>
      </c>
      <c r="H7" s="42">
        <f t="shared" si="2"/>
        <v>0</v>
      </c>
      <c r="I7" s="44"/>
      <c r="J7" s="44"/>
      <c r="K7" s="45"/>
    </row>
    <row r="8" spans="2:11" ht="15.75" customHeight="1">
      <c r="B8" s="1">
        <v>400</v>
      </c>
      <c r="C8" s="42">
        <v>407.8</v>
      </c>
      <c r="D8" s="42">
        <f t="shared" si="0"/>
        <v>7.8000000000000114</v>
      </c>
      <c r="E8" s="42">
        <v>420.6</v>
      </c>
      <c r="F8" s="42">
        <f t="shared" si="1"/>
        <v>20.600000000000023</v>
      </c>
      <c r="G8" s="42">
        <v>409.9</v>
      </c>
      <c r="H8" s="42">
        <f t="shared" ref="H8:H34" si="3">SUM(G8-B8)</f>
        <v>9.8999999999999773</v>
      </c>
      <c r="I8" s="44"/>
      <c r="J8" s="44"/>
      <c r="K8" s="45"/>
    </row>
    <row r="9" spans="2:11" ht="15.75" customHeight="1">
      <c r="B9" s="1">
        <v>500</v>
      </c>
      <c r="C9" s="42">
        <v>518.1</v>
      </c>
      <c r="D9" s="42">
        <f t="shared" si="0"/>
        <v>18.100000000000023</v>
      </c>
      <c r="E9" s="42">
        <v>520</v>
      </c>
      <c r="F9" s="42">
        <f t="shared" si="1"/>
        <v>20</v>
      </c>
      <c r="G9" s="42">
        <v>520.29999999999995</v>
      </c>
      <c r="H9" s="42">
        <f t="shared" si="3"/>
        <v>20.299999999999955</v>
      </c>
      <c r="I9" s="44"/>
      <c r="J9" s="44"/>
      <c r="K9" s="45"/>
    </row>
    <row r="10" spans="2:11" ht="15.75" customHeight="1">
      <c r="B10" s="1">
        <v>600</v>
      </c>
      <c r="C10" s="42">
        <v>600.1</v>
      </c>
      <c r="D10" s="42">
        <f t="shared" si="0"/>
        <v>0.10000000000002274</v>
      </c>
      <c r="E10" s="42">
        <v>605.29999999999995</v>
      </c>
      <c r="F10" s="42">
        <f t="shared" si="1"/>
        <v>5.2999999999999545</v>
      </c>
      <c r="G10" s="42">
        <v>600</v>
      </c>
      <c r="H10" s="42">
        <f t="shared" si="3"/>
        <v>0</v>
      </c>
      <c r="I10" s="44"/>
      <c r="J10" s="44"/>
      <c r="K10" s="45"/>
    </row>
    <row r="11" spans="2:11" ht="15.75" customHeight="1">
      <c r="B11" s="1">
        <v>700</v>
      </c>
      <c r="C11" s="42">
        <v>700.1</v>
      </c>
      <c r="D11" s="42">
        <f t="shared" si="0"/>
        <v>0.10000000000002274</v>
      </c>
      <c r="E11" s="42">
        <v>705.2</v>
      </c>
      <c r="F11" s="42">
        <f t="shared" si="1"/>
        <v>5.2000000000000455</v>
      </c>
      <c r="G11" s="42">
        <v>700.4</v>
      </c>
      <c r="H11" s="42">
        <f t="shared" si="3"/>
        <v>0.39999999999997726</v>
      </c>
      <c r="I11" s="44"/>
      <c r="J11" s="44"/>
      <c r="K11" s="45"/>
    </row>
    <row r="12" spans="2:11" ht="15.75" customHeight="1">
      <c r="B12" s="1">
        <v>800</v>
      </c>
      <c r="C12" s="42">
        <v>800</v>
      </c>
      <c r="D12" s="42">
        <f>ABS(SUM(C12-B12))</f>
        <v>0</v>
      </c>
      <c r="E12" s="42">
        <v>804.2</v>
      </c>
      <c r="F12" s="42">
        <f t="shared" si="1"/>
        <v>4.2000000000000455</v>
      </c>
      <c r="G12" s="42">
        <v>819.3</v>
      </c>
      <c r="H12" s="42">
        <f t="shared" si="3"/>
        <v>19.299999999999955</v>
      </c>
      <c r="I12" s="44"/>
      <c r="J12" s="44"/>
      <c r="K12" s="45"/>
    </row>
    <row r="13" spans="2:11" ht="15.75" customHeight="1">
      <c r="B13" s="1">
        <v>900</v>
      </c>
      <c r="C13" s="42">
        <v>910.1</v>
      </c>
      <c r="D13" s="42">
        <f t="shared" ref="D13:D34" si="4">ABS(SUM(C13-B13))</f>
        <v>10.100000000000023</v>
      </c>
      <c r="E13" s="42">
        <v>952.8</v>
      </c>
      <c r="F13" s="42">
        <f t="shared" si="1"/>
        <v>52.799999999999955</v>
      </c>
      <c r="G13" s="42">
        <v>929.2</v>
      </c>
      <c r="H13" s="42">
        <f t="shared" si="3"/>
        <v>29.200000000000045</v>
      </c>
      <c r="I13" s="44"/>
      <c r="J13" s="44"/>
      <c r="K13" s="45"/>
    </row>
    <row r="14" spans="2:11" ht="15.75" customHeight="1">
      <c r="B14" s="1">
        <v>1000</v>
      </c>
      <c r="C14" s="42">
        <v>1013</v>
      </c>
      <c r="D14" s="42">
        <f t="shared" si="4"/>
        <v>13</v>
      </c>
      <c r="E14" s="42">
        <v>1236</v>
      </c>
      <c r="F14" s="42">
        <f t="shared" si="1"/>
        <v>236</v>
      </c>
      <c r="G14" s="42">
        <v>1900</v>
      </c>
      <c r="H14" s="42">
        <f t="shared" si="3"/>
        <v>900</v>
      </c>
      <c r="I14" s="44"/>
      <c r="J14" s="44"/>
      <c r="K14" s="45"/>
    </row>
    <row r="15" spans="2:11" ht="15.75" customHeight="1">
      <c r="B15" s="1">
        <v>1100</v>
      </c>
      <c r="C15" s="42">
        <v>1577</v>
      </c>
      <c r="D15" s="42">
        <f t="shared" si="4"/>
        <v>477</v>
      </c>
      <c r="E15" s="42">
        <v>2079</v>
      </c>
      <c r="F15" s="42">
        <f t="shared" si="1"/>
        <v>979</v>
      </c>
      <c r="G15" s="42">
        <v>2448</v>
      </c>
      <c r="H15" s="42">
        <f t="shared" si="3"/>
        <v>1348</v>
      </c>
      <c r="I15" s="44"/>
      <c r="J15" s="44"/>
      <c r="K15" s="45"/>
    </row>
    <row r="16" spans="2:11" ht="15.75" customHeight="1">
      <c r="B16" s="1">
        <v>1200</v>
      </c>
      <c r="C16" s="42">
        <v>1200</v>
      </c>
      <c r="D16" s="42">
        <f t="shared" si="4"/>
        <v>0</v>
      </c>
      <c r="E16" s="42">
        <v>1201</v>
      </c>
      <c r="F16" s="42">
        <f t="shared" si="1"/>
        <v>1</v>
      </c>
      <c r="G16" s="42">
        <v>1201</v>
      </c>
      <c r="H16" s="42">
        <f t="shared" si="3"/>
        <v>1</v>
      </c>
      <c r="I16" s="44"/>
      <c r="J16" s="44"/>
      <c r="K16" s="45"/>
    </row>
    <row r="17" spans="2:11" ht="15.75" customHeight="1">
      <c r="B17" s="1">
        <v>1300</v>
      </c>
      <c r="C17" s="42">
        <v>1300</v>
      </c>
      <c r="D17" s="42">
        <f t="shared" si="4"/>
        <v>0</v>
      </c>
      <c r="E17" s="42">
        <v>1300</v>
      </c>
      <c r="F17" s="42">
        <f t="shared" si="1"/>
        <v>0</v>
      </c>
      <c r="G17" s="42">
        <v>1300</v>
      </c>
      <c r="H17" s="42">
        <f t="shared" si="3"/>
        <v>0</v>
      </c>
      <c r="I17" s="44"/>
      <c r="J17" s="44"/>
      <c r="K17" s="45"/>
    </row>
    <row r="18" spans="2:11" ht="15.75" customHeight="1">
      <c r="B18" s="1">
        <v>1400</v>
      </c>
      <c r="C18" s="42">
        <v>1400</v>
      </c>
      <c r="D18" s="42">
        <f t="shared" si="4"/>
        <v>0</v>
      </c>
      <c r="E18" s="42">
        <v>1404</v>
      </c>
      <c r="F18" s="42">
        <f t="shared" si="1"/>
        <v>4</v>
      </c>
      <c r="G18" s="42">
        <v>1400</v>
      </c>
      <c r="H18" s="42">
        <f t="shared" si="3"/>
        <v>0</v>
      </c>
      <c r="I18" s="44"/>
      <c r="J18" s="44"/>
      <c r="K18" s="45"/>
    </row>
    <row r="19" spans="2:11" ht="15.75" customHeight="1">
      <c r="B19" s="1">
        <v>1500</v>
      </c>
      <c r="C19" s="42">
        <v>1501</v>
      </c>
      <c r="D19" s="42">
        <f t="shared" si="4"/>
        <v>1</v>
      </c>
      <c r="E19" s="42">
        <v>788800</v>
      </c>
      <c r="F19" s="42">
        <f t="shared" si="1"/>
        <v>787300</v>
      </c>
      <c r="G19" s="42">
        <v>1502</v>
      </c>
      <c r="H19" s="42">
        <f t="shared" si="3"/>
        <v>2</v>
      </c>
      <c r="I19" s="44"/>
      <c r="J19" s="44"/>
      <c r="K19" s="45"/>
    </row>
    <row r="20" spans="2:11" ht="15.75" customHeight="1">
      <c r="B20" s="1">
        <v>1600</v>
      </c>
      <c r="C20" s="42">
        <v>1602</v>
      </c>
      <c r="D20" s="42">
        <f t="shared" si="4"/>
        <v>2</v>
      </c>
      <c r="E20" s="42">
        <v>1604</v>
      </c>
      <c r="F20" s="42">
        <f t="shared" si="1"/>
        <v>4</v>
      </c>
      <c r="G20" s="42">
        <v>1603</v>
      </c>
      <c r="H20" s="42">
        <f t="shared" si="3"/>
        <v>3</v>
      </c>
      <c r="I20" s="44"/>
      <c r="J20" s="44"/>
      <c r="K20" s="45"/>
    </row>
    <row r="21" spans="2:11" ht="15.75" customHeight="1">
      <c r="B21" s="1">
        <v>1700</v>
      </c>
      <c r="C21" s="42">
        <v>1770</v>
      </c>
      <c r="D21" s="42">
        <f t="shared" si="4"/>
        <v>70</v>
      </c>
      <c r="E21" s="42">
        <v>2414000</v>
      </c>
      <c r="F21" s="42">
        <f t="shared" si="1"/>
        <v>2412300</v>
      </c>
      <c r="G21" s="42">
        <v>1801</v>
      </c>
      <c r="H21" s="42">
        <f t="shared" si="3"/>
        <v>101</v>
      </c>
      <c r="I21" s="44"/>
      <c r="J21" s="44"/>
      <c r="K21" s="45"/>
    </row>
    <row r="22" spans="2:11" ht="15.75" customHeight="1">
      <c r="B22" s="1">
        <v>1800</v>
      </c>
      <c r="C22" s="42">
        <v>1803</v>
      </c>
      <c r="D22" s="42">
        <f t="shared" si="4"/>
        <v>3</v>
      </c>
      <c r="E22" s="42">
        <v>16470</v>
      </c>
      <c r="F22" s="42">
        <f t="shared" si="1"/>
        <v>14670</v>
      </c>
      <c r="G22" s="42">
        <v>1805</v>
      </c>
      <c r="H22" s="42">
        <f t="shared" si="3"/>
        <v>5</v>
      </c>
      <c r="I22" s="44"/>
      <c r="J22" s="44"/>
      <c r="K22" s="45"/>
    </row>
    <row r="23" spans="2:11" ht="15.75" customHeight="1">
      <c r="B23" s="1">
        <v>1900</v>
      </c>
      <c r="C23" s="42">
        <v>1901</v>
      </c>
      <c r="D23" s="42">
        <f t="shared" si="4"/>
        <v>1</v>
      </c>
      <c r="E23" s="42">
        <v>1903</v>
      </c>
      <c r="F23" s="42">
        <f t="shared" si="1"/>
        <v>3</v>
      </c>
      <c r="G23" s="42">
        <v>1901</v>
      </c>
      <c r="H23" s="42">
        <f t="shared" si="3"/>
        <v>1</v>
      </c>
      <c r="I23" s="44"/>
      <c r="J23" s="44"/>
      <c r="K23" s="45"/>
    </row>
    <row r="24" spans="2:11" ht="15.75" customHeight="1">
      <c r="B24" s="1">
        <v>2000</v>
      </c>
      <c r="C24" s="42">
        <v>2001</v>
      </c>
      <c r="D24" s="42">
        <f t="shared" si="4"/>
        <v>1</v>
      </c>
      <c r="E24" s="42">
        <v>70600000</v>
      </c>
      <c r="F24" s="42">
        <f t="shared" si="1"/>
        <v>70598000</v>
      </c>
      <c r="G24" s="42">
        <v>2001</v>
      </c>
      <c r="H24" s="42">
        <f t="shared" si="3"/>
        <v>1</v>
      </c>
      <c r="I24" s="44"/>
      <c r="J24" s="44"/>
      <c r="K24" s="45"/>
    </row>
    <row r="25" spans="2:11" ht="15.75" customHeight="1">
      <c r="B25" s="1">
        <v>2100</v>
      </c>
      <c r="C25" s="42">
        <v>2108</v>
      </c>
      <c r="D25" s="42">
        <f t="shared" si="4"/>
        <v>8</v>
      </c>
      <c r="E25" s="42">
        <v>24510</v>
      </c>
      <c r="F25" s="42">
        <f t="shared" si="1"/>
        <v>22410</v>
      </c>
      <c r="G25" s="42">
        <v>2105</v>
      </c>
      <c r="H25" s="42">
        <f t="shared" si="3"/>
        <v>5</v>
      </c>
      <c r="I25" s="44"/>
      <c r="J25" s="44"/>
      <c r="K25" s="45"/>
    </row>
    <row r="26" spans="2:11" ht="15.75" customHeight="1">
      <c r="B26" s="1">
        <v>2200</v>
      </c>
      <c r="C26" s="42">
        <v>2208</v>
      </c>
      <c r="D26" s="42">
        <f t="shared" si="4"/>
        <v>8</v>
      </c>
      <c r="E26" s="42">
        <v>33940</v>
      </c>
      <c r="F26" s="42">
        <f t="shared" si="1"/>
        <v>31740</v>
      </c>
      <c r="G26" s="42">
        <v>2204</v>
      </c>
      <c r="H26" s="42">
        <f t="shared" si="3"/>
        <v>4</v>
      </c>
      <c r="I26" s="44"/>
      <c r="J26" s="44"/>
      <c r="K26" s="45"/>
    </row>
    <row r="27" spans="2:11" ht="15.75" customHeight="1">
      <c r="B27" s="1">
        <v>2300</v>
      </c>
      <c r="C27" s="42">
        <v>2629</v>
      </c>
      <c r="D27" s="42">
        <f t="shared" si="4"/>
        <v>329</v>
      </c>
      <c r="E27" s="42">
        <v>2618</v>
      </c>
      <c r="F27" s="42">
        <f t="shared" si="1"/>
        <v>318</v>
      </c>
      <c r="G27" s="42">
        <v>2629</v>
      </c>
      <c r="H27" s="42">
        <f t="shared" si="3"/>
        <v>329</v>
      </c>
      <c r="I27" s="44"/>
      <c r="J27" s="44"/>
      <c r="K27" s="45"/>
    </row>
    <row r="28" spans="2:11" ht="15.75" customHeight="1">
      <c r="B28" s="1">
        <v>2400</v>
      </c>
      <c r="C28" s="42">
        <v>2517</v>
      </c>
      <c r="D28" s="42">
        <f t="shared" si="4"/>
        <v>117</v>
      </c>
      <c r="E28" s="42">
        <v>2570</v>
      </c>
      <c r="F28" s="42">
        <f t="shared" si="1"/>
        <v>170</v>
      </c>
      <c r="G28" s="42">
        <v>2536</v>
      </c>
      <c r="H28" s="42">
        <f t="shared" si="3"/>
        <v>136</v>
      </c>
      <c r="I28" s="44"/>
      <c r="J28" s="44"/>
      <c r="K28" s="45"/>
    </row>
    <row r="29" spans="2:11" ht="15.75" customHeight="1">
      <c r="B29" s="1">
        <v>2500</v>
      </c>
      <c r="C29" s="42">
        <v>2635</v>
      </c>
      <c r="D29" s="42">
        <f t="shared" si="4"/>
        <v>135</v>
      </c>
      <c r="E29" s="42">
        <v>2700</v>
      </c>
      <c r="F29" s="42">
        <f t="shared" si="1"/>
        <v>200</v>
      </c>
      <c r="G29" s="42">
        <v>2662</v>
      </c>
      <c r="H29" s="42">
        <f t="shared" si="3"/>
        <v>162</v>
      </c>
      <c r="I29" s="44"/>
      <c r="J29" s="44"/>
      <c r="K29" s="45"/>
    </row>
    <row r="30" spans="2:11" ht="15.75" customHeight="1">
      <c r="B30" s="1">
        <v>2600</v>
      </c>
      <c r="C30" s="42">
        <v>2700</v>
      </c>
      <c r="D30" s="42">
        <f t="shared" si="4"/>
        <v>100</v>
      </c>
      <c r="E30" s="42">
        <v>2756</v>
      </c>
      <c r="F30" s="42">
        <f t="shared" si="1"/>
        <v>156</v>
      </c>
      <c r="G30" s="42">
        <v>2700</v>
      </c>
      <c r="H30" s="42">
        <f t="shared" si="3"/>
        <v>100</v>
      </c>
      <c r="I30" s="44"/>
      <c r="J30" s="44"/>
      <c r="K30" s="45"/>
    </row>
    <row r="31" spans="2:11" ht="15.75" customHeight="1">
      <c r="B31" s="1">
        <v>2700</v>
      </c>
      <c r="C31" s="42">
        <v>2713</v>
      </c>
      <c r="D31" s="42">
        <f t="shared" si="4"/>
        <v>13</v>
      </c>
      <c r="E31" s="42">
        <v>3195</v>
      </c>
      <c r="F31" s="42">
        <f t="shared" si="1"/>
        <v>495</v>
      </c>
      <c r="G31" s="42">
        <v>2723</v>
      </c>
      <c r="H31" s="42">
        <f t="shared" si="3"/>
        <v>23</v>
      </c>
      <c r="I31" s="44"/>
      <c r="J31" s="44"/>
      <c r="K31" s="45"/>
    </row>
    <row r="32" spans="2:11" ht="15.75" customHeight="1">
      <c r="B32" s="1">
        <v>2800</v>
      </c>
      <c r="C32" s="42">
        <v>3158</v>
      </c>
      <c r="D32" s="42">
        <f t="shared" si="4"/>
        <v>358</v>
      </c>
      <c r="E32" s="42">
        <v>3437</v>
      </c>
      <c r="F32" s="42">
        <f t="shared" si="1"/>
        <v>637</v>
      </c>
      <c r="G32" s="42">
        <v>3173</v>
      </c>
      <c r="H32" s="42">
        <f t="shared" si="3"/>
        <v>373</v>
      </c>
      <c r="I32" s="44"/>
      <c r="J32" s="44"/>
      <c r="K32" s="45"/>
    </row>
    <row r="33" spans="2:21" ht="15.75" customHeight="1">
      <c r="B33" s="1">
        <v>2900</v>
      </c>
      <c r="C33" s="42">
        <v>3124</v>
      </c>
      <c r="D33" s="42">
        <f t="shared" si="4"/>
        <v>224</v>
      </c>
      <c r="E33" s="42">
        <v>418200</v>
      </c>
      <c r="F33" s="42">
        <f t="shared" si="1"/>
        <v>415300</v>
      </c>
      <c r="G33" s="42">
        <v>3072</v>
      </c>
      <c r="H33" s="42">
        <f t="shared" si="3"/>
        <v>172</v>
      </c>
      <c r="I33" s="44"/>
      <c r="J33" s="44"/>
      <c r="K33" s="45"/>
    </row>
    <row r="34" spans="2:21" ht="15.75" customHeight="1">
      <c r="B34" s="1">
        <v>3000</v>
      </c>
      <c r="C34" s="42">
        <v>3545</v>
      </c>
      <c r="D34" s="42">
        <f t="shared" si="4"/>
        <v>545</v>
      </c>
      <c r="E34" s="42">
        <v>4510</v>
      </c>
      <c r="F34" s="42">
        <f t="shared" si="1"/>
        <v>1510</v>
      </c>
      <c r="G34" s="42">
        <v>3583</v>
      </c>
      <c r="H34" s="42">
        <f t="shared" si="3"/>
        <v>583</v>
      </c>
      <c r="I34" s="44"/>
      <c r="J34" s="44"/>
      <c r="K34" s="45"/>
    </row>
    <row r="37" spans="2:21">
      <c r="B37" s="1"/>
      <c r="C37" s="1"/>
      <c r="D37" s="1" t="s">
        <v>21</v>
      </c>
      <c r="E37" s="1"/>
      <c r="F37" s="1" t="s">
        <v>3</v>
      </c>
      <c r="G37" s="1"/>
      <c r="H37" s="1" t="s">
        <v>4</v>
      </c>
    </row>
    <row r="38" spans="2:21">
      <c r="B38" s="1">
        <v>100</v>
      </c>
      <c r="C38" s="42">
        <v>48540000</v>
      </c>
      <c r="D38" s="42">
        <f>SUM(C38-B38)</f>
        <v>48539900</v>
      </c>
      <c r="E38" s="42">
        <v>454300</v>
      </c>
      <c r="F38" s="42">
        <f>SUM(E38-B38)</f>
        <v>454200</v>
      </c>
      <c r="G38" s="42">
        <v>827800000</v>
      </c>
      <c r="H38" s="42">
        <f>SUM(G38-B38)</f>
        <v>827799900</v>
      </c>
      <c r="U38">
        <v>3</v>
      </c>
    </row>
    <row r="39" spans="2:21">
      <c r="B39" s="1">
        <v>200</v>
      </c>
      <c r="C39" s="42">
        <v>502100</v>
      </c>
      <c r="D39" s="42">
        <f t="shared" ref="D39:D67" si="5">SUM(C39-B39)</f>
        <v>501900</v>
      </c>
      <c r="E39" s="42">
        <v>11700000000</v>
      </c>
      <c r="F39" s="42">
        <f t="shared" ref="F39:F67" si="6">SUM(E39-B39)</f>
        <v>11699999800</v>
      </c>
      <c r="G39" s="42">
        <v>11940000000</v>
      </c>
      <c r="H39" s="42">
        <f t="shared" ref="H39:H40" si="7">SUM(G39-B39)</f>
        <v>11939999800</v>
      </c>
    </row>
    <row r="40" spans="2:21">
      <c r="B40" s="1">
        <v>300</v>
      </c>
      <c r="C40" s="42">
        <v>18560</v>
      </c>
      <c r="D40" s="42">
        <f t="shared" si="5"/>
        <v>18260</v>
      </c>
      <c r="E40" s="42">
        <v>43730</v>
      </c>
      <c r="F40" s="42">
        <f t="shared" si="6"/>
        <v>43430</v>
      </c>
      <c r="G40" s="42">
        <v>106600</v>
      </c>
      <c r="H40" s="42">
        <f t="shared" si="7"/>
        <v>106300</v>
      </c>
    </row>
    <row r="41" spans="2:21">
      <c r="B41" s="1">
        <v>400</v>
      </c>
      <c r="C41" s="42">
        <v>567.70000000000005</v>
      </c>
      <c r="D41" s="42">
        <f t="shared" si="5"/>
        <v>167.70000000000005</v>
      </c>
      <c r="E41" s="42">
        <v>413.2</v>
      </c>
      <c r="F41" s="42">
        <f t="shared" si="6"/>
        <v>13.199999999999989</v>
      </c>
      <c r="G41" s="42">
        <v>3602</v>
      </c>
      <c r="H41" s="42">
        <f t="shared" ref="H41:H67" si="8">SUM(G41-B41)</f>
        <v>3202</v>
      </c>
    </row>
    <row r="42" spans="2:21">
      <c r="B42" s="1">
        <v>500</v>
      </c>
      <c r="C42" s="42">
        <v>520</v>
      </c>
      <c r="D42" s="42">
        <f t="shared" si="5"/>
        <v>20</v>
      </c>
      <c r="E42" s="42">
        <v>520</v>
      </c>
      <c r="F42" s="42">
        <f t="shared" si="6"/>
        <v>20</v>
      </c>
      <c r="G42" s="42">
        <v>521.20000000000005</v>
      </c>
      <c r="H42" s="42">
        <f t="shared" si="8"/>
        <v>21.200000000000045</v>
      </c>
    </row>
    <row r="43" spans="2:21">
      <c r="B43" s="1">
        <v>600</v>
      </c>
      <c r="C43" s="42">
        <v>635.79999999999995</v>
      </c>
      <c r="D43" s="42">
        <f t="shared" si="5"/>
        <v>35.799999999999955</v>
      </c>
      <c r="E43" s="42">
        <v>634.70000000000005</v>
      </c>
      <c r="F43" s="42">
        <f t="shared" si="6"/>
        <v>34.700000000000045</v>
      </c>
      <c r="G43" s="42">
        <v>669.9</v>
      </c>
      <c r="H43" s="42">
        <f t="shared" si="8"/>
        <v>69.899999999999977</v>
      </c>
    </row>
    <row r="44" spans="2:21">
      <c r="B44" s="1">
        <v>700</v>
      </c>
      <c r="C44" s="42">
        <v>700.2</v>
      </c>
      <c r="D44" s="42">
        <f t="shared" si="5"/>
        <v>0.20000000000004547</v>
      </c>
      <c r="E44" s="42">
        <v>700</v>
      </c>
      <c r="F44" s="42">
        <f t="shared" si="6"/>
        <v>0</v>
      </c>
      <c r="G44" s="42">
        <v>812.9</v>
      </c>
      <c r="H44" s="42">
        <f t="shared" si="8"/>
        <v>112.89999999999998</v>
      </c>
    </row>
    <row r="45" spans="2:21">
      <c r="B45" s="1">
        <v>800</v>
      </c>
      <c r="C45" s="42">
        <v>820.1</v>
      </c>
      <c r="D45" s="42">
        <f t="shared" si="5"/>
        <v>20.100000000000023</v>
      </c>
      <c r="E45" s="42">
        <v>821.2</v>
      </c>
      <c r="F45" s="42">
        <f t="shared" si="6"/>
        <v>21.200000000000045</v>
      </c>
      <c r="G45" s="42">
        <v>1279</v>
      </c>
      <c r="H45" s="42">
        <f t="shared" si="8"/>
        <v>479</v>
      </c>
    </row>
    <row r="46" spans="2:21">
      <c r="B46" s="1">
        <v>900</v>
      </c>
      <c r="C46" s="42">
        <v>1136</v>
      </c>
      <c r="D46" s="42">
        <f t="shared" si="5"/>
        <v>236</v>
      </c>
      <c r="E46" s="42">
        <v>1152</v>
      </c>
      <c r="F46" s="42">
        <f t="shared" si="6"/>
        <v>252</v>
      </c>
      <c r="G46" s="42">
        <v>1408</v>
      </c>
      <c r="H46" s="42">
        <f t="shared" si="8"/>
        <v>508</v>
      </c>
    </row>
    <row r="47" spans="2:21">
      <c r="B47" s="1">
        <v>1000</v>
      </c>
      <c r="C47" s="42">
        <v>2049</v>
      </c>
      <c r="D47" s="42">
        <f t="shared" si="5"/>
        <v>1049</v>
      </c>
      <c r="E47" s="42">
        <v>2145</v>
      </c>
      <c r="F47" s="42">
        <f t="shared" si="6"/>
        <v>1145</v>
      </c>
      <c r="G47" s="42">
        <v>13430</v>
      </c>
      <c r="H47" s="42">
        <f t="shared" si="8"/>
        <v>12430</v>
      </c>
    </row>
    <row r="48" spans="2:21">
      <c r="B48" s="1">
        <v>1100</v>
      </c>
      <c r="C48" s="42">
        <v>6892</v>
      </c>
      <c r="D48" s="42">
        <f t="shared" si="5"/>
        <v>5792</v>
      </c>
      <c r="E48" s="42">
        <v>6893</v>
      </c>
      <c r="F48" s="42">
        <f t="shared" si="6"/>
        <v>5793</v>
      </c>
      <c r="G48" s="42">
        <v>14730</v>
      </c>
      <c r="H48" s="42">
        <f t="shared" si="8"/>
        <v>13630</v>
      </c>
    </row>
    <row r="49" spans="2:8">
      <c r="B49" s="1">
        <v>1200</v>
      </c>
      <c r="C49" s="42">
        <v>1200</v>
      </c>
      <c r="D49" s="42">
        <f t="shared" si="5"/>
        <v>0</v>
      </c>
      <c r="E49" s="42">
        <v>1200</v>
      </c>
      <c r="F49" s="42">
        <f t="shared" si="6"/>
        <v>0</v>
      </c>
      <c r="G49" s="42">
        <v>1204</v>
      </c>
      <c r="H49" s="42">
        <f t="shared" si="8"/>
        <v>4</v>
      </c>
    </row>
    <row r="50" spans="2:8">
      <c r="B50" s="1">
        <v>1300</v>
      </c>
      <c r="C50" s="42">
        <v>1300</v>
      </c>
      <c r="D50" s="42">
        <f t="shared" si="5"/>
        <v>0</v>
      </c>
      <c r="E50" s="42">
        <v>1301</v>
      </c>
      <c r="F50" s="42">
        <f t="shared" si="6"/>
        <v>1</v>
      </c>
      <c r="G50" s="42">
        <v>1301</v>
      </c>
      <c r="H50" s="42">
        <f t="shared" si="8"/>
        <v>1</v>
      </c>
    </row>
    <row r="51" spans="2:8">
      <c r="B51" s="1">
        <v>1400</v>
      </c>
      <c r="C51" s="42">
        <v>1400</v>
      </c>
      <c r="D51" s="42">
        <f t="shared" si="5"/>
        <v>0</v>
      </c>
      <c r="E51" s="42">
        <v>1401</v>
      </c>
      <c r="F51" s="42">
        <f t="shared" si="6"/>
        <v>1</v>
      </c>
      <c r="G51" s="42">
        <v>1426</v>
      </c>
      <c r="H51" s="42">
        <f t="shared" si="8"/>
        <v>26</v>
      </c>
    </row>
    <row r="52" spans="2:8">
      <c r="B52" s="1">
        <v>1500</v>
      </c>
      <c r="C52" s="42">
        <v>1530</v>
      </c>
      <c r="D52" s="42">
        <f t="shared" si="5"/>
        <v>30</v>
      </c>
      <c r="E52" s="42">
        <v>1520</v>
      </c>
      <c r="F52" s="42">
        <f t="shared" si="6"/>
        <v>20</v>
      </c>
      <c r="G52" s="42">
        <v>66830</v>
      </c>
      <c r="H52" s="42">
        <f t="shared" si="8"/>
        <v>65330</v>
      </c>
    </row>
    <row r="53" spans="2:8">
      <c r="B53" s="1">
        <v>1600</v>
      </c>
      <c r="C53" s="42">
        <v>1620</v>
      </c>
      <c r="D53" s="42">
        <f t="shared" si="5"/>
        <v>20</v>
      </c>
      <c r="E53" s="42">
        <v>1621</v>
      </c>
      <c r="F53" s="42">
        <f t="shared" si="6"/>
        <v>21</v>
      </c>
      <c r="G53" s="42">
        <v>1623</v>
      </c>
      <c r="H53" s="42">
        <f t="shared" si="8"/>
        <v>23</v>
      </c>
    </row>
    <row r="54" spans="2:8">
      <c r="B54" s="1">
        <v>1700</v>
      </c>
      <c r="C54" s="42">
        <v>5176000</v>
      </c>
      <c r="D54" s="42">
        <f t="shared" si="5"/>
        <v>5174300</v>
      </c>
      <c r="E54" s="42">
        <v>113300</v>
      </c>
      <c r="F54" s="42">
        <f t="shared" si="6"/>
        <v>111600</v>
      </c>
      <c r="G54" s="42">
        <v>20450000</v>
      </c>
      <c r="H54" s="42">
        <f t="shared" si="8"/>
        <v>20448300</v>
      </c>
    </row>
    <row r="55" spans="2:8">
      <c r="B55" s="1">
        <v>1800</v>
      </c>
      <c r="C55" s="42">
        <v>25460</v>
      </c>
      <c r="D55" s="42">
        <f t="shared" si="5"/>
        <v>23660</v>
      </c>
      <c r="E55" s="42">
        <v>4499</v>
      </c>
      <c r="F55" s="42">
        <f t="shared" si="6"/>
        <v>2699</v>
      </c>
      <c r="G55" s="42">
        <v>343200</v>
      </c>
      <c r="H55" s="42">
        <f t="shared" si="8"/>
        <v>341400</v>
      </c>
    </row>
    <row r="56" spans="2:8">
      <c r="B56" s="1">
        <v>1900</v>
      </c>
      <c r="C56" s="42">
        <v>1925</v>
      </c>
      <c r="D56" s="42">
        <f t="shared" si="5"/>
        <v>25</v>
      </c>
      <c r="E56" s="42">
        <v>1915</v>
      </c>
      <c r="F56" s="42">
        <f t="shared" si="6"/>
        <v>15</v>
      </c>
      <c r="G56" s="42">
        <v>1939</v>
      </c>
      <c r="H56" s="42">
        <f t="shared" si="8"/>
        <v>39</v>
      </c>
    </row>
    <row r="57" spans="2:8">
      <c r="B57" s="1">
        <v>2000</v>
      </c>
      <c r="C57" s="42">
        <v>13130</v>
      </c>
      <c r="D57" s="42">
        <f t="shared" si="5"/>
        <v>11130</v>
      </c>
      <c r="E57" s="42">
        <v>256200000</v>
      </c>
      <c r="F57" s="42">
        <f t="shared" si="6"/>
        <v>256198000</v>
      </c>
      <c r="G57" s="42">
        <v>39320</v>
      </c>
      <c r="H57" s="42">
        <f t="shared" si="8"/>
        <v>37320</v>
      </c>
    </row>
    <row r="58" spans="2:8">
      <c r="B58" s="1">
        <v>2100</v>
      </c>
      <c r="C58" s="42">
        <v>1057000</v>
      </c>
      <c r="D58" s="42">
        <f t="shared" si="5"/>
        <v>1054900</v>
      </c>
      <c r="E58" s="42">
        <v>222000</v>
      </c>
      <c r="F58" s="42">
        <f t="shared" si="6"/>
        <v>219900</v>
      </c>
      <c r="G58" s="42">
        <v>2893000</v>
      </c>
      <c r="H58" s="42">
        <f t="shared" si="8"/>
        <v>2890900</v>
      </c>
    </row>
    <row r="59" spans="2:8">
      <c r="B59" s="1">
        <v>2200</v>
      </c>
      <c r="C59" s="42">
        <v>3128</v>
      </c>
      <c r="D59" s="42">
        <f t="shared" si="5"/>
        <v>928</v>
      </c>
      <c r="E59" s="42">
        <v>3648</v>
      </c>
      <c r="F59" s="42">
        <f t="shared" si="6"/>
        <v>1448</v>
      </c>
      <c r="G59" s="42">
        <v>3890</v>
      </c>
      <c r="H59" s="42">
        <f t="shared" si="8"/>
        <v>1690</v>
      </c>
    </row>
    <row r="60" spans="2:8">
      <c r="B60" s="1">
        <v>2300</v>
      </c>
      <c r="C60" s="42">
        <v>2641</v>
      </c>
      <c r="D60" s="42">
        <f t="shared" si="5"/>
        <v>341</v>
      </c>
      <c r="E60" s="42">
        <v>2641</v>
      </c>
      <c r="F60" s="42">
        <f t="shared" si="6"/>
        <v>341</v>
      </c>
      <c r="G60" s="42">
        <v>2662</v>
      </c>
      <c r="H60" s="42">
        <f t="shared" si="8"/>
        <v>362</v>
      </c>
    </row>
    <row r="61" spans="2:8">
      <c r="B61" s="1">
        <v>2400</v>
      </c>
      <c r="C61" s="42">
        <v>2667</v>
      </c>
      <c r="D61" s="42">
        <f t="shared" si="5"/>
        <v>267</v>
      </c>
      <c r="E61" s="42">
        <v>2677</v>
      </c>
      <c r="F61" s="42">
        <f t="shared" si="6"/>
        <v>277</v>
      </c>
      <c r="G61" s="42">
        <v>2734</v>
      </c>
      <c r="H61" s="42">
        <f t="shared" si="8"/>
        <v>334</v>
      </c>
    </row>
    <row r="62" spans="2:8">
      <c r="B62" s="1">
        <v>2500</v>
      </c>
      <c r="C62" s="42">
        <v>2725</v>
      </c>
      <c r="D62" s="42">
        <f t="shared" si="5"/>
        <v>225</v>
      </c>
      <c r="E62" s="42">
        <v>2716</v>
      </c>
      <c r="F62" s="42">
        <f t="shared" si="6"/>
        <v>216</v>
      </c>
      <c r="G62" s="42">
        <v>2812</v>
      </c>
      <c r="H62" s="42">
        <f t="shared" si="8"/>
        <v>312</v>
      </c>
    </row>
    <row r="63" spans="2:8">
      <c r="B63" s="1">
        <v>2600</v>
      </c>
      <c r="C63" s="42">
        <v>2700</v>
      </c>
      <c r="D63" s="42">
        <f t="shared" si="5"/>
        <v>100</v>
      </c>
      <c r="E63" s="42">
        <v>2782</v>
      </c>
      <c r="F63" s="42">
        <f t="shared" si="6"/>
        <v>182</v>
      </c>
      <c r="G63" s="42">
        <v>2707</v>
      </c>
      <c r="H63" s="42">
        <f t="shared" si="8"/>
        <v>107</v>
      </c>
    </row>
    <row r="64" spans="2:8">
      <c r="B64" s="1">
        <v>2700</v>
      </c>
      <c r="C64" s="42">
        <v>3938</v>
      </c>
      <c r="D64" s="42">
        <f t="shared" si="5"/>
        <v>1238</v>
      </c>
      <c r="E64" s="42">
        <v>3922</v>
      </c>
      <c r="F64" s="42">
        <f t="shared" si="6"/>
        <v>1222</v>
      </c>
      <c r="G64" s="42">
        <v>4745</v>
      </c>
      <c r="H64" s="42">
        <f t="shared" si="8"/>
        <v>2045</v>
      </c>
    </row>
    <row r="65" spans="2:10">
      <c r="B65" s="1">
        <v>2800</v>
      </c>
      <c r="C65" s="42">
        <v>4875</v>
      </c>
      <c r="D65" s="42">
        <f t="shared" si="5"/>
        <v>2075</v>
      </c>
      <c r="E65" s="42">
        <v>5306</v>
      </c>
      <c r="F65" s="42">
        <f t="shared" si="6"/>
        <v>2506</v>
      </c>
      <c r="G65" s="42">
        <v>10630</v>
      </c>
      <c r="H65" s="42">
        <f t="shared" si="8"/>
        <v>7830</v>
      </c>
    </row>
    <row r="66" spans="2:10">
      <c r="B66" s="1">
        <v>2900</v>
      </c>
      <c r="C66" s="42">
        <v>127900</v>
      </c>
      <c r="D66" s="42">
        <f t="shared" si="5"/>
        <v>125000</v>
      </c>
      <c r="E66" s="42">
        <v>358500000</v>
      </c>
      <c r="F66" s="42">
        <f t="shared" si="6"/>
        <v>358497100</v>
      </c>
      <c r="G66" s="42">
        <v>28680000</v>
      </c>
      <c r="H66" s="42">
        <f t="shared" si="8"/>
        <v>28677100</v>
      </c>
    </row>
    <row r="67" spans="2:10">
      <c r="B67" s="1">
        <v>3000</v>
      </c>
      <c r="C67" s="42">
        <v>29990</v>
      </c>
      <c r="D67" s="42">
        <f t="shared" si="5"/>
        <v>26990</v>
      </c>
      <c r="E67" s="42">
        <v>17390</v>
      </c>
      <c r="F67" s="42">
        <f t="shared" si="6"/>
        <v>14390</v>
      </c>
      <c r="G67" s="42">
        <v>326000</v>
      </c>
      <c r="H67" s="42">
        <f t="shared" si="8"/>
        <v>323000</v>
      </c>
    </row>
    <row r="70" spans="2:10">
      <c r="B70" s="1"/>
      <c r="C70" s="1"/>
      <c r="D70" s="1" t="s">
        <v>21</v>
      </c>
      <c r="E70" s="1"/>
      <c r="F70" s="1" t="s">
        <v>3</v>
      </c>
      <c r="G70" s="1"/>
      <c r="H70" s="1" t="s">
        <v>4</v>
      </c>
    </row>
    <row r="71" spans="2:10" ht="15.75" customHeight="1">
      <c r="B71" s="1">
        <v>100</v>
      </c>
      <c r="C71" s="18">
        <v>224400000</v>
      </c>
      <c r="D71" s="42">
        <f>SUM(C71-B71)</f>
        <v>224399900</v>
      </c>
      <c r="E71" s="18">
        <v>1330000</v>
      </c>
      <c r="F71" s="42">
        <f>SUM(E71-B71)</f>
        <v>1329900</v>
      </c>
      <c r="G71" s="18">
        <v>5228000000</v>
      </c>
      <c r="H71" s="42">
        <f>SUM(G71-B71)</f>
        <v>5227999900</v>
      </c>
    </row>
    <row r="72" spans="2:10" ht="15.75" customHeight="1">
      <c r="B72" s="1">
        <v>200</v>
      </c>
      <c r="C72" s="18">
        <v>49120000</v>
      </c>
      <c r="D72" s="42">
        <f>SUM(C72-B72)</f>
        <v>49119800</v>
      </c>
      <c r="E72" s="18">
        <v>21920</v>
      </c>
      <c r="F72" s="42">
        <f t="shared" ref="F72:F100" si="9">SUM(E72-B72)</f>
        <v>21720</v>
      </c>
      <c r="G72" s="18">
        <v>202800000000</v>
      </c>
      <c r="H72" s="42">
        <f t="shared" ref="H72:H73" si="10">SUM(G72-B72)</f>
        <v>202799999800</v>
      </c>
    </row>
    <row r="73" spans="2:10" ht="15.75" customHeight="1">
      <c r="B73" s="1">
        <v>300</v>
      </c>
      <c r="C73" s="18">
        <v>54040</v>
      </c>
      <c r="D73" s="42">
        <f t="shared" ref="D73:D100" si="11">SUM(C73-B73)</f>
        <v>53740</v>
      </c>
      <c r="E73" s="18">
        <v>52550</v>
      </c>
      <c r="F73" s="42">
        <f t="shared" si="9"/>
        <v>52250</v>
      </c>
      <c r="G73" s="18">
        <v>446100</v>
      </c>
      <c r="H73" s="42">
        <f t="shared" si="10"/>
        <v>445800</v>
      </c>
    </row>
    <row r="74" spans="2:10" ht="15.75" customHeight="1">
      <c r="B74" s="1">
        <v>400</v>
      </c>
      <c r="C74" s="18">
        <v>808.9</v>
      </c>
      <c r="D74" s="42">
        <f t="shared" si="11"/>
        <v>408.9</v>
      </c>
      <c r="E74" s="18">
        <v>15690</v>
      </c>
      <c r="F74" s="42">
        <f t="shared" si="9"/>
        <v>15290</v>
      </c>
      <c r="G74" s="18">
        <v>44190</v>
      </c>
      <c r="H74" s="42">
        <f t="shared" ref="H74:H100" si="12">SUM(G74-B74)</f>
        <v>43790</v>
      </c>
    </row>
    <row r="75" spans="2:10" ht="15.75" customHeight="1">
      <c r="B75" s="1">
        <v>500</v>
      </c>
      <c r="C75" s="18">
        <v>520.1</v>
      </c>
      <c r="D75" s="42">
        <f t="shared" si="11"/>
        <v>20.100000000000023</v>
      </c>
      <c r="E75" s="18">
        <v>520</v>
      </c>
      <c r="F75" s="42">
        <f t="shared" si="9"/>
        <v>20</v>
      </c>
      <c r="G75" s="18">
        <v>521.29999999999995</v>
      </c>
      <c r="H75" s="42">
        <f t="shared" si="12"/>
        <v>21.299999999999955</v>
      </c>
    </row>
    <row r="76" spans="2:10" ht="15.75" customHeight="1">
      <c r="B76" s="1">
        <v>600</v>
      </c>
      <c r="C76" s="18">
        <v>679.5</v>
      </c>
      <c r="D76" s="42">
        <f t="shared" si="11"/>
        <v>79.5</v>
      </c>
      <c r="E76" s="18">
        <v>677.7</v>
      </c>
      <c r="F76" s="42">
        <f t="shared" si="9"/>
        <v>77.700000000000045</v>
      </c>
      <c r="G76" s="18">
        <v>757.5</v>
      </c>
      <c r="H76" s="42">
        <f t="shared" si="12"/>
        <v>157.5</v>
      </c>
    </row>
    <row r="77" spans="2:10" ht="15.75" customHeight="1">
      <c r="B77" s="1">
        <v>700</v>
      </c>
      <c r="C77" s="18">
        <v>701.1</v>
      </c>
      <c r="D77" s="42">
        <f t="shared" si="11"/>
        <v>1.1000000000000227</v>
      </c>
      <c r="E77" s="18">
        <v>700</v>
      </c>
      <c r="F77" s="42">
        <f t="shared" si="9"/>
        <v>0</v>
      </c>
      <c r="G77" s="18">
        <v>2566</v>
      </c>
      <c r="H77" s="42">
        <f t="shared" si="12"/>
        <v>1866</v>
      </c>
    </row>
    <row r="78" spans="2:10" ht="15.75" customHeight="1">
      <c r="B78" s="1">
        <v>800</v>
      </c>
      <c r="C78" s="18">
        <v>841.5</v>
      </c>
      <c r="D78" s="42">
        <f t="shared" si="11"/>
        <v>41.5</v>
      </c>
      <c r="E78" s="18">
        <v>841.7</v>
      </c>
      <c r="F78" s="42">
        <f t="shared" si="9"/>
        <v>41.700000000000045</v>
      </c>
      <c r="G78" s="18">
        <v>2139</v>
      </c>
      <c r="H78" s="42">
        <f t="shared" si="12"/>
        <v>1339</v>
      </c>
    </row>
    <row r="79" spans="2:10" ht="15.75" customHeight="1">
      <c r="B79" s="1">
        <v>900</v>
      </c>
      <c r="C79" s="18">
        <v>1459</v>
      </c>
      <c r="D79" s="42">
        <f t="shared" si="11"/>
        <v>559</v>
      </c>
      <c r="E79" s="18">
        <v>1485</v>
      </c>
      <c r="F79" s="42">
        <f t="shared" si="9"/>
        <v>585</v>
      </c>
      <c r="G79" s="18">
        <v>2394</v>
      </c>
      <c r="H79" s="42">
        <f t="shared" si="12"/>
        <v>1494</v>
      </c>
    </row>
    <row r="80" spans="2:10" ht="15.75" customHeight="1">
      <c r="B80" s="1">
        <v>1000</v>
      </c>
      <c r="C80" s="18">
        <v>3647</v>
      </c>
      <c r="D80" s="42">
        <f t="shared" si="11"/>
        <v>2647</v>
      </c>
      <c r="E80" s="18">
        <v>3733</v>
      </c>
      <c r="F80" s="42">
        <f t="shared" si="9"/>
        <v>2733</v>
      </c>
      <c r="G80" s="18">
        <v>30200</v>
      </c>
      <c r="H80" s="42">
        <f t="shared" si="12"/>
        <v>29200</v>
      </c>
      <c r="J80" s="1"/>
    </row>
    <row r="81" spans="2:8" ht="15.75" customHeight="1">
      <c r="B81" s="1">
        <v>1100</v>
      </c>
      <c r="C81" s="18">
        <v>14010</v>
      </c>
      <c r="D81" s="42">
        <f t="shared" si="11"/>
        <v>12910</v>
      </c>
      <c r="E81" s="18">
        <v>14360</v>
      </c>
      <c r="F81" s="42">
        <f t="shared" si="9"/>
        <v>13260</v>
      </c>
      <c r="G81" s="18">
        <v>31860</v>
      </c>
      <c r="H81" s="42">
        <f t="shared" si="12"/>
        <v>30760</v>
      </c>
    </row>
    <row r="82" spans="2:8" ht="15.75" customHeight="1">
      <c r="B82" s="1">
        <v>1200</v>
      </c>
      <c r="C82" s="18">
        <v>1200</v>
      </c>
      <c r="D82" s="42">
        <f t="shared" si="11"/>
        <v>0</v>
      </c>
      <c r="E82" s="18">
        <v>1200</v>
      </c>
      <c r="F82" s="42">
        <f t="shared" si="9"/>
        <v>0</v>
      </c>
      <c r="G82" s="18">
        <v>1204</v>
      </c>
      <c r="H82" s="42">
        <f t="shared" si="12"/>
        <v>4</v>
      </c>
    </row>
    <row r="83" spans="2:8" ht="15.75" customHeight="1">
      <c r="B83" s="1">
        <v>1300</v>
      </c>
      <c r="C83" s="18">
        <v>1301</v>
      </c>
      <c r="D83" s="42">
        <f t="shared" si="11"/>
        <v>1</v>
      </c>
      <c r="E83" s="18">
        <v>1301</v>
      </c>
      <c r="F83" s="42">
        <f t="shared" si="9"/>
        <v>1</v>
      </c>
      <c r="G83" s="18">
        <v>1307</v>
      </c>
      <c r="H83" s="42">
        <f t="shared" si="12"/>
        <v>7</v>
      </c>
    </row>
    <row r="84" spans="2:8" ht="15.75" customHeight="1">
      <c r="B84" s="1">
        <v>1400</v>
      </c>
      <c r="C84" s="18">
        <v>1400</v>
      </c>
      <c r="D84" s="42">
        <f t="shared" si="11"/>
        <v>0</v>
      </c>
      <c r="E84" s="18">
        <v>1400</v>
      </c>
      <c r="F84" s="42">
        <f t="shared" si="9"/>
        <v>0</v>
      </c>
      <c r="G84" s="18">
        <v>1933</v>
      </c>
      <c r="H84" s="42">
        <f t="shared" si="12"/>
        <v>533</v>
      </c>
    </row>
    <row r="85" spans="2:8" ht="15.75" customHeight="1">
      <c r="B85" s="1">
        <v>1500</v>
      </c>
      <c r="C85" s="18">
        <v>1635</v>
      </c>
      <c r="D85" s="42">
        <f t="shared" si="11"/>
        <v>135</v>
      </c>
      <c r="E85" s="18">
        <v>1546</v>
      </c>
      <c r="F85" s="42">
        <f t="shared" si="9"/>
        <v>46</v>
      </c>
      <c r="G85" s="18">
        <v>17520000</v>
      </c>
      <c r="H85" s="42">
        <f t="shared" si="12"/>
        <v>17518500</v>
      </c>
    </row>
    <row r="86" spans="2:8" ht="15.75" customHeight="1">
      <c r="B86" s="1">
        <v>1600</v>
      </c>
      <c r="C86" s="18">
        <v>1643</v>
      </c>
      <c r="D86" s="42">
        <f t="shared" si="11"/>
        <v>43</v>
      </c>
      <c r="E86" s="18">
        <v>1643</v>
      </c>
      <c r="F86" s="42">
        <f t="shared" si="9"/>
        <v>43</v>
      </c>
      <c r="G86" s="18">
        <v>1647</v>
      </c>
      <c r="H86" s="42">
        <f t="shared" si="12"/>
        <v>47</v>
      </c>
    </row>
    <row r="87" spans="2:8" ht="15.75" customHeight="1">
      <c r="B87" s="1">
        <v>1700</v>
      </c>
      <c r="C87" s="18">
        <v>49070000</v>
      </c>
      <c r="D87" s="42">
        <f t="shared" si="11"/>
        <v>49068300</v>
      </c>
      <c r="E87" s="18">
        <v>243500</v>
      </c>
      <c r="F87" s="42">
        <f t="shared" si="9"/>
        <v>241800</v>
      </c>
      <c r="G87" s="18">
        <v>460900000</v>
      </c>
      <c r="H87" s="42">
        <f t="shared" si="12"/>
        <v>460898300</v>
      </c>
    </row>
    <row r="88" spans="2:8" ht="15.75" customHeight="1">
      <c r="B88" s="1">
        <v>1800</v>
      </c>
      <c r="C88" s="18">
        <v>104400</v>
      </c>
      <c r="D88" s="42">
        <f t="shared" si="11"/>
        <v>102600</v>
      </c>
      <c r="E88" s="18">
        <v>4473</v>
      </c>
      <c r="F88" s="42">
        <f t="shared" si="9"/>
        <v>2673</v>
      </c>
      <c r="G88" s="18">
        <v>70620000</v>
      </c>
      <c r="H88" s="42">
        <f t="shared" si="12"/>
        <v>70618200</v>
      </c>
    </row>
    <row r="89" spans="2:8" ht="15.75" customHeight="1">
      <c r="B89" s="1">
        <v>1900</v>
      </c>
      <c r="C89" s="18">
        <v>2039</v>
      </c>
      <c r="D89" s="42">
        <f t="shared" si="11"/>
        <v>139</v>
      </c>
      <c r="E89" s="18">
        <v>2654</v>
      </c>
      <c r="F89" s="42">
        <f t="shared" si="9"/>
        <v>754</v>
      </c>
      <c r="G89" s="18">
        <v>2484</v>
      </c>
      <c r="H89" s="42">
        <f t="shared" si="12"/>
        <v>584</v>
      </c>
    </row>
    <row r="90" spans="2:8" ht="15.75" customHeight="1">
      <c r="B90" s="1">
        <v>2000</v>
      </c>
      <c r="C90" s="18">
        <v>181200</v>
      </c>
      <c r="D90" s="42">
        <f t="shared" si="11"/>
        <v>179200</v>
      </c>
      <c r="E90" s="18">
        <v>143100</v>
      </c>
      <c r="F90" s="42">
        <f t="shared" si="9"/>
        <v>141100</v>
      </c>
      <c r="G90" s="18">
        <v>833600</v>
      </c>
      <c r="H90" s="42">
        <f t="shared" si="12"/>
        <v>831600</v>
      </c>
    </row>
    <row r="91" spans="2:8" ht="15.75" customHeight="1">
      <c r="B91" s="1">
        <v>2100</v>
      </c>
      <c r="C91" s="18">
        <v>23650000</v>
      </c>
      <c r="D91" s="42">
        <f t="shared" si="11"/>
        <v>23647900</v>
      </c>
      <c r="E91" s="18">
        <v>210000</v>
      </c>
      <c r="F91" s="42">
        <f t="shared" si="9"/>
        <v>207900</v>
      </c>
      <c r="G91" s="18">
        <v>143400000</v>
      </c>
      <c r="H91" s="42">
        <f t="shared" si="12"/>
        <v>143397900</v>
      </c>
    </row>
    <row r="92" spans="2:8" ht="15.75" customHeight="1">
      <c r="B92" s="1">
        <v>2200</v>
      </c>
      <c r="C92" s="18">
        <v>5132</v>
      </c>
      <c r="D92" s="42">
        <f t="shared" si="11"/>
        <v>2932</v>
      </c>
      <c r="E92" s="18">
        <v>5121</v>
      </c>
      <c r="F92" s="42">
        <f t="shared" si="9"/>
        <v>2921</v>
      </c>
      <c r="G92" s="18">
        <v>6902</v>
      </c>
      <c r="H92" s="42">
        <f t="shared" si="12"/>
        <v>4702</v>
      </c>
    </row>
    <row r="93" spans="2:8" ht="15.75" customHeight="1">
      <c r="B93" s="1">
        <v>2300</v>
      </c>
      <c r="C93" s="18">
        <v>2645</v>
      </c>
      <c r="D93" s="42">
        <f t="shared" si="11"/>
        <v>345</v>
      </c>
      <c r="E93" s="18">
        <v>3399</v>
      </c>
      <c r="F93" s="42">
        <f t="shared" si="9"/>
        <v>1099</v>
      </c>
      <c r="G93" s="18">
        <v>2930</v>
      </c>
      <c r="H93" s="42">
        <f t="shared" si="12"/>
        <v>630</v>
      </c>
    </row>
    <row r="94" spans="2:8" ht="15.75" customHeight="1">
      <c r="B94" s="1">
        <v>2400</v>
      </c>
      <c r="C94" s="18">
        <v>2784</v>
      </c>
      <c r="D94" s="42">
        <f t="shared" si="11"/>
        <v>384</v>
      </c>
      <c r="E94" s="18">
        <v>2783</v>
      </c>
      <c r="F94" s="42">
        <f t="shared" si="9"/>
        <v>383</v>
      </c>
      <c r="G94" s="18">
        <v>3325</v>
      </c>
      <c r="H94" s="42">
        <f t="shared" si="12"/>
        <v>925</v>
      </c>
    </row>
    <row r="95" spans="2:8" ht="15.75" customHeight="1">
      <c r="B95" s="1">
        <v>2500</v>
      </c>
      <c r="C95" s="18">
        <v>2781</v>
      </c>
      <c r="D95" s="42">
        <f t="shared" si="11"/>
        <v>281</v>
      </c>
      <c r="E95" s="18">
        <v>2751</v>
      </c>
      <c r="F95" s="42">
        <f t="shared" si="9"/>
        <v>251</v>
      </c>
      <c r="G95" s="18">
        <v>3308</v>
      </c>
      <c r="H95" s="42">
        <f t="shared" si="12"/>
        <v>808</v>
      </c>
    </row>
    <row r="96" spans="2:8" ht="15.75" customHeight="1">
      <c r="B96" s="1">
        <v>2600</v>
      </c>
      <c r="C96" s="18">
        <v>2734</v>
      </c>
      <c r="D96" s="42">
        <f t="shared" si="11"/>
        <v>134</v>
      </c>
      <c r="E96" s="18">
        <v>2788</v>
      </c>
      <c r="F96" s="42">
        <f t="shared" si="9"/>
        <v>188</v>
      </c>
      <c r="G96" s="18">
        <v>3238</v>
      </c>
      <c r="H96" s="42">
        <f t="shared" si="12"/>
        <v>638</v>
      </c>
    </row>
    <row r="97" spans="2:8" ht="15.75" customHeight="1">
      <c r="B97" s="1">
        <v>2700</v>
      </c>
      <c r="C97" s="18">
        <v>5112</v>
      </c>
      <c r="D97" s="42">
        <f t="shared" si="11"/>
        <v>2412</v>
      </c>
      <c r="E97" s="18">
        <v>4976</v>
      </c>
      <c r="F97" s="42">
        <f t="shared" si="9"/>
        <v>2276</v>
      </c>
      <c r="G97" s="18">
        <v>7156</v>
      </c>
      <c r="H97" s="42">
        <f t="shared" si="12"/>
        <v>4456</v>
      </c>
    </row>
    <row r="98" spans="2:8" ht="15.75" customHeight="1">
      <c r="B98" s="1">
        <v>2800</v>
      </c>
      <c r="C98" s="18">
        <v>8726</v>
      </c>
      <c r="D98" s="42">
        <f t="shared" si="11"/>
        <v>5926</v>
      </c>
      <c r="E98" s="18">
        <v>8031</v>
      </c>
      <c r="F98" s="42">
        <f t="shared" si="9"/>
        <v>5231</v>
      </c>
      <c r="G98" s="18">
        <v>25030</v>
      </c>
      <c r="H98" s="42">
        <f t="shared" si="12"/>
        <v>22230</v>
      </c>
    </row>
    <row r="99" spans="2:8" ht="15.75" customHeight="1">
      <c r="B99" s="1">
        <v>2900</v>
      </c>
      <c r="C99" s="18">
        <v>231800</v>
      </c>
      <c r="D99" s="42">
        <f t="shared" si="11"/>
        <v>228900</v>
      </c>
      <c r="E99" s="18">
        <v>6705</v>
      </c>
      <c r="F99" s="42">
        <f t="shared" si="9"/>
        <v>3805</v>
      </c>
      <c r="G99" s="18">
        <v>1090000000</v>
      </c>
      <c r="H99" s="42">
        <f t="shared" si="12"/>
        <v>1089997100</v>
      </c>
    </row>
    <row r="100" spans="2:8" ht="15.75" customHeight="1">
      <c r="B100" s="1">
        <v>3000</v>
      </c>
      <c r="C100" s="18">
        <v>163700</v>
      </c>
      <c r="D100" s="42">
        <f t="shared" si="11"/>
        <v>160700</v>
      </c>
      <c r="E100" s="18">
        <v>18620</v>
      </c>
      <c r="F100" s="42">
        <f t="shared" si="9"/>
        <v>15620</v>
      </c>
      <c r="G100" s="18">
        <v>7226000</v>
      </c>
      <c r="H100" s="42">
        <f t="shared" si="12"/>
        <v>7223000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E40B-5FEC-4B3C-BCE2-11AB3F9C3F6D}">
  <dimension ref="A1:A31"/>
  <sheetViews>
    <sheetView workbookViewId="0">
      <selection activeCell="A2" sqref="A2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155300000</v>
      </c>
    </row>
    <row r="3" spans="1:1">
      <c r="A3">
        <v>2614000000</v>
      </c>
    </row>
    <row r="4" spans="1:1">
      <c r="A4">
        <v>13470</v>
      </c>
    </row>
    <row r="5" spans="1:1">
      <c r="A5">
        <v>420.6</v>
      </c>
    </row>
    <row r="6" spans="1:1">
      <c r="A6">
        <v>520</v>
      </c>
    </row>
    <row r="7" spans="1:1">
      <c r="A7">
        <v>605.29999999999995</v>
      </c>
    </row>
    <row r="8" spans="1:1">
      <c r="A8">
        <v>705.2</v>
      </c>
    </row>
    <row r="9" spans="1:1">
      <c r="A9">
        <v>804.2</v>
      </c>
    </row>
    <row r="10" spans="1:1">
      <c r="A10">
        <v>952.8</v>
      </c>
    </row>
    <row r="11" spans="1:1">
      <c r="A11">
        <v>1236</v>
      </c>
    </row>
    <row r="12" spans="1:1">
      <c r="A12">
        <v>2079</v>
      </c>
    </row>
    <row r="13" spans="1:1">
      <c r="A13">
        <v>1201</v>
      </c>
    </row>
    <row r="14" spans="1:1">
      <c r="A14">
        <v>1300</v>
      </c>
    </row>
    <row r="15" spans="1:1">
      <c r="A15">
        <v>1404</v>
      </c>
    </row>
    <row r="16" spans="1:1">
      <c r="A16">
        <v>788800</v>
      </c>
    </row>
    <row r="17" spans="1:1">
      <c r="A17">
        <v>1604</v>
      </c>
    </row>
    <row r="18" spans="1:1">
      <c r="A18">
        <v>2414000</v>
      </c>
    </row>
    <row r="19" spans="1:1">
      <c r="A19">
        <v>16470</v>
      </c>
    </row>
    <row r="20" spans="1:1">
      <c r="A20">
        <v>1903</v>
      </c>
    </row>
    <row r="21" spans="1:1">
      <c r="A21">
        <v>70600000</v>
      </c>
    </row>
    <row r="22" spans="1:1">
      <c r="A22">
        <v>24510</v>
      </c>
    </row>
    <row r="23" spans="1:1">
      <c r="A23">
        <v>33940</v>
      </c>
    </row>
    <row r="24" spans="1:1">
      <c r="A24">
        <v>2618</v>
      </c>
    </row>
    <row r="25" spans="1:1">
      <c r="A25">
        <v>2570</v>
      </c>
    </row>
    <row r="26" spans="1:1">
      <c r="A26">
        <v>2700</v>
      </c>
    </row>
    <row r="27" spans="1:1">
      <c r="A27">
        <v>2756</v>
      </c>
    </row>
    <row r="28" spans="1:1">
      <c r="A28">
        <v>3195</v>
      </c>
    </row>
    <row r="29" spans="1:1">
      <c r="A29">
        <v>3437</v>
      </c>
    </row>
    <row r="30" spans="1:1">
      <c r="A30">
        <v>418200</v>
      </c>
    </row>
    <row r="31" spans="1:1">
      <c r="A31">
        <v>4510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8EDC-79BF-4AEA-9601-11E6A043325A}">
  <dimension ref="A1:A31"/>
  <sheetViews>
    <sheetView workbookViewId="0">
      <selection activeCell="F15" sqref="F15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1156</v>
      </c>
    </row>
    <row r="3" spans="1:1">
      <c r="A3">
        <v>200</v>
      </c>
    </row>
    <row r="4" spans="1:1">
      <c r="A4">
        <v>300</v>
      </c>
    </row>
    <row r="5" spans="1:1">
      <c r="A5">
        <v>407.8</v>
      </c>
    </row>
    <row r="6" spans="1:1">
      <c r="A6">
        <v>518.1</v>
      </c>
    </row>
    <row r="7" spans="1:1">
      <c r="A7">
        <v>600.1</v>
      </c>
    </row>
    <row r="8" spans="1:1">
      <c r="A8">
        <v>700.1</v>
      </c>
    </row>
    <row r="9" spans="1:1">
      <c r="A9">
        <v>800</v>
      </c>
    </row>
    <row r="10" spans="1:1">
      <c r="A10">
        <v>910.1</v>
      </c>
    </row>
    <row r="11" spans="1:1">
      <c r="A11">
        <v>1013</v>
      </c>
    </row>
    <row r="12" spans="1:1">
      <c r="A12">
        <v>1577</v>
      </c>
    </row>
    <row r="13" spans="1:1">
      <c r="A13">
        <v>1200</v>
      </c>
    </row>
    <row r="14" spans="1:1">
      <c r="A14">
        <v>1300</v>
      </c>
    </row>
    <row r="15" spans="1:1">
      <c r="A15">
        <v>1400</v>
      </c>
    </row>
    <row r="16" spans="1:1">
      <c r="A16">
        <v>1501</v>
      </c>
    </row>
    <row r="17" spans="1:1">
      <c r="A17">
        <v>1602</v>
      </c>
    </row>
    <row r="18" spans="1:1">
      <c r="A18">
        <v>1770</v>
      </c>
    </row>
    <row r="19" spans="1:1">
      <c r="A19">
        <v>1803</v>
      </c>
    </row>
    <row r="20" spans="1:1">
      <c r="A20">
        <v>1901</v>
      </c>
    </row>
    <row r="21" spans="1:1">
      <c r="A21">
        <v>2001</v>
      </c>
    </row>
    <row r="22" spans="1:1">
      <c r="A22">
        <v>2108</v>
      </c>
    </row>
    <row r="23" spans="1:1">
      <c r="A23">
        <v>2208</v>
      </c>
    </row>
    <row r="24" spans="1:1">
      <c r="A24">
        <v>2629</v>
      </c>
    </row>
    <row r="25" spans="1:1">
      <c r="A25">
        <v>2517</v>
      </c>
    </row>
    <row r="26" spans="1:1">
      <c r="A26">
        <v>2635</v>
      </c>
    </row>
    <row r="27" spans="1:1">
      <c r="A27">
        <v>2700</v>
      </c>
    </row>
    <row r="28" spans="1:1">
      <c r="A28">
        <v>2713</v>
      </c>
    </row>
    <row r="29" spans="1:1">
      <c r="A29">
        <v>3158</v>
      </c>
    </row>
    <row r="30" spans="1:1">
      <c r="A30">
        <v>3124</v>
      </c>
    </row>
    <row r="31" spans="1:1">
      <c r="A31">
        <v>3545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E9D4-EC47-4CDD-ADC8-F2B8EAF67E75}">
  <dimension ref="A1:A31"/>
  <sheetViews>
    <sheetView workbookViewId="0">
      <selection activeCell="A2" sqref="A2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259.3</v>
      </c>
    </row>
    <row r="3" spans="1:1">
      <c r="A3">
        <v>200</v>
      </c>
    </row>
    <row r="4" spans="1:1">
      <c r="A4">
        <v>300</v>
      </c>
    </row>
    <row r="5" spans="1:1">
      <c r="A5">
        <v>409.9</v>
      </c>
    </row>
    <row r="6" spans="1:1">
      <c r="A6">
        <v>520.29999999999995</v>
      </c>
    </row>
    <row r="7" spans="1:1">
      <c r="A7">
        <v>600</v>
      </c>
    </row>
    <row r="8" spans="1:1">
      <c r="A8">
        <v>700.4</v>
      </c>
    </row>
    <row r="9" spans="1:1">
      <c r="A9">
        <v>819.3</v>
      </c>
    </row>
    <row r="10" spans="1:1">
      <c r="A10">
        <v>929.2</v>
      </c>
    </row>
    <row r="11" spans="1:1">
      <c r="A11">
        <v>1900</v>
      </c>
    </row>
    <row r="12" spans="1:1">
      <c r="A12">
        <v>2448</v>
      </c>
    </row>
    <row r="13" spans="1:1">
      <c r="A13">
        <v>1201</v>
      </c>
    </row>
    <row r="14" spans="1:1">
      <c r="A14">
        <v>1300</v>
      </c>
    </row>
    <row r="15" spans="1:1">
      <c r="A15">
        <v>1400</v>
      </c>
    </row>
    <row r="16" spans="1:1">
      <c r="A16">
        <v>1502</v>
      </c>
    </row>
    <row r="17" spans="1:1">
      <c r="A17">
        <v>1603</v>
      </c>
    </row>
    <row r="18" spans="1:1">
      <c r="A18">
        <v>1801</v>
      </c>
    </row>
    <row r="19" spans="1:1">
      <c r="A19">
        <v>1805</v>
      </c>
    </row>
    <row r="20" spans="1:1">
      <c r="A20">
        <v>1901</v>
      </c>
    </row>
    <row r="21" spans="1:1">
      <c r="A21">
        <v>2001</v>
      </c>
    </row>
    <row r="22" spans="1:1">
      <c r="A22">
        <v>2105</v>
      </c>
    </row>
    <row r="23" spans="1:1">
      <c r="A23">
        <v>2204</v>
      </c>
    </row>
    <row r="24" spans="1:1">
      <c r="A24">
        <v>2629</v>
      </c>
    </row>
    <row r="25" spans="1:1">
      <c r="A25">
        <v>2536</v>
      </c>
    </row>
    <row r="26" spans="1:1">
      <c r="A26">
        <v>2662</v>
      </c>
    </row>
    <row r="27" spans="1:1">
      <c r="A27">
        <v>2700</v>
      </c>
    </row>
    <row r="28" spans="1:1">
      <c r="A28">
        <v>2723</v>
      </c>
    </row>
    <row r="29" spans="1:1">
      <c r="A29">
        <v>3173</v>
      </c>
    </row>
    <row r="30" spans="1:1">
      <c r="A30">
        <v>3072</v>
      </c>
    </row>
    <row r="31" spans="1:1">
      <c r="A31">
        <v>3583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4073-7EDD-4EBB-B7BE-8D4B88680FDF}">
  <dimension ref="A1:A31"/>
  <sheetViews>
    <sheetView workbookViewId="0">
      <selection activeCell="A2" sqref="A2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48540000</v>
      </c>
    </row>
    <row r="3" spans="1:1">
      <c r="A3">
        <v>502100</v>
      </c>
    </row>
    <row r="4" spans="1:1">
      <c r="A4">
        <v>18560</v>
      </c>
    </row>
    <row r="5" spans="1:1">
      <c r="A5">
        <v>567.70000000000005</v>
      </c>
    </row>
    <row r="6" spans="1:1">
      <c r="A6">
        <v>520</v>
      </c>
    </row>
    <row r="7" spans="1:1">
      <c r="A7">
        <v>635.79999999999995</v>
      </c>
    </row>
    <row r="8" spans="1:1">
      <c r="A8">
        <v>700.2</v>
      </c>
    </row>
    <row r="9" spans="1:1">
      <c r="A9">
        <v>820.1</v>
      </c>
    </row>
    <row r="10" spans="1:1">
      <c r="A10">
        <v>1136</v>
      </c>
    </row>
    <row r="11" spans="1:1">
      <c r="A11">
        <v>2049</v>
      </c>
    </row>
    <row r="12" spans="1:1">
      <c r="A12">
        <v>6892</v>
      </c>
    </row>
    <row r="13" spans="1:1">
      <c r="A13">
        <v>1200</v>
      </c>
    </row>
    <row r="14" spans="1:1">
      <c r="A14">
        <v>1300</v>
      </c>
    </row>
    <row r="15" spans="1:1">
      <c r="A15">
        <v>1400</v>
      </c>
    </row>
    <row r="16" spans="1:1">
      <c r="A16">
        <v>1530</v>
      </c>
    </row>
    <row r="17" spans="1:1">
      <c r="A17">
        <v>1620</v>
      </c>
    </row>
    <row r="18" spans="1:1">
      <c r="A18">
        <v>5176000</v>
      </c>
    </row>
    <row r="19" spans="1:1">
      <c r="A19">
        <v>25460</v>
      </c>
    </row>
    <row r="20" spans="1:1">
      <c r="A20">
        <v>1925</v>
      </c>
    </row>
    <row r="21" spans="1:1">
      <c r="A21">
        <v>13130</v>
      </c>
    </row>
    <row r="22" spans="1:1">
      <c r="A22">
        <v>1057000</v>
      </c>
    </row>
    <row r="23" spans="1:1">
      <c r="A23">
        <v>3128</v>
      </c>
    </row>
    <row r="24" spans="1:1">
      <c r="A24">
        <v>2641</v>
      </c>
    </row>
    <row r="25" spans="1:1">
      <c r="A25">
        <v>2667</v>
      </c>
    </row>
    <row r="26" spans="1:1">
      <c r="A26">
        <v>2725</v>
      </c>
    </row>
    <row r="27" spans="1:1">
      <c r="A27">
        <v>2700</v>
      </c>
    </row>
    <row r="28" spans="1:1">
      <c r="A28">
        <v>3938</v>
      </c>
    </row>
    <row r="29" spans="1:1">
      <c r="A29">
        <v>4875</v>
      </c>
    </row>
    <row r="30" spans="1:1">
      <c r="A30">
        <v>127900</v>
      </c>
    </row>
    <row r="31" spans="1:1">
      <c r="A31">
        <v>29990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C8FE-70B0-4CB2-B21E-69FAE40A2981}">
  <dimension ref="A1:A31"/>
  <sheetViews>
    <sheetView workbookViewId="0">
      <selection sqref="A1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454300</v>
      </c>
    </row>
    <row r="3" spans="1:1">
      <c r="A3">
        <v>11700000000</v>
      </c>
    </row>
    <row r="4" spans="1:1">
      <c r="A4">
        <v>43730</v>
      </c>
    </row>
    <row r="5" spans="1:1">
      <c r="A5">
        <v>413.2</v>
      </c>
    </row>
    <row r="6" spans="1:1">
      <c r="A6">
        <v>520</v>
      </c>
    </row>
    <row r="7" spans="1:1">
      <c r="A7">
        <v>634.70000000000005</v>
      </c>
    </row>
    <row r="8" spans="1:1">
      <c r="A8">
        <v>700</v>
      </c>
    </row>
    <row r="9" spans="1:1">
      <c r="A9">
        <v>821.2</v>
      </c>
    </row>
    <row r="10" spans="1:1">
      <c r="A10">
        <v>1152</v>
      </c>
    </row>
    <row r="11" spans="1:1">
      <c r="A11">
        <v>2145</v>
      </c>
    </row>
    <row r="12" spans="1:1">
      <c r="A12">
        <v>6893</v>
      </c>
    </row>
    <row r="13" spans="1:1">
      <c r="A13">
        <v>1200</v>
      </c>
    </row>
    <row r="14" spans="1:1">
      <c r="A14">
        <v>1301</v>
      </c>
    </row>
    <row r="15" spans="1:1">
      <c r="A15">
        <v>1401</v>
      </c>
    </row>
    <row r="16" spans="1:1">
      <c r="A16">
        <v>1520</v>
      </c>
    </row>
    <row r="17" spans="1:1">
      <c r="A17">
        <v>1621</v>
      </c>
    </row>
    <row r="18" spans="1:1">
      <c r="A18">
        <v>113300</v>
      </c>
    </row>
    <row r="19" spans="1:1">
      <c r="A19">
        <v>4499</v>
      </c>
    </row>
    <row r="20" spans="1:1">
      <c r="A20">
        <v>1915</v>
      </c>
    </row>
    <row r="21" spans="1:1">
      <c r="A21">
        <v>256200000</v>
      </c>
    </row>
    <row r="22" spans="1:1">
      <c r="A22">
        <v>222000</v>
      </c>
    </row>
    <row r="23" spans="1:1">
      <c r="A23">
        <v>3648</v>
      </c>
    </row>
    <row r="24" spans="1:1">
      <c r="A24">
        <v>2641</v>
      </c>
    </row>
    <row r="25" spans="1:1">
      <c r="A25">
        <v>2677</v>
      </c>
    </row>
    <row r="26" spans="1:1">
      <c r="A26">
        <v>2716</v>
      </c>
    </row>
    <row r="27" spans="1:1">
      <c r="A27">
        <v>2782</v>
      </c>
    </row>
    <row r="28" spans="1:1">
      <c r="A28">
        <v>3922</v>
      </c>
    </row>
    <row r="29" spans="1:1">
      <c r="A29">
        <v>5306</v>
      </c>
    </row>
    <row r="30" spans="1:1">
      <c r="A30">
        <v>358500000</v>
      </c>
    </row>
    <row r="31" spans="1:1">
      <c r="A31">
        <v>17390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1A1B-5105-45C8-A642-996990795E1E}">
  <dimension ref="A1:A31"/>
  <sheetViews>
    <sheetView workbookViewId="0">
      <selection activeCell="A2" sqref="A2:A3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827800000</v>
      </c>
    </row>
    <row r="3" spans="1:1">
      <c r="A3">
        <v>11940000000</v>
      </c>
    </row>
    <row r="4" spans="1:1">
      <c r="A4">
        <v>106600</v>
      </c>
    </row>
    <row r="5" spans="1:1">
      <c r="A5">
        <v>3602</v>
      </c>
    </row>
    <row r="6" spans="1:1">
      <c r="A6">
        <v>521.20000000000005</v>
      </c>
    </row>
    <row r="7" spans="1:1">
      <c r="A7">
        <v>669.9</v>
      </c>
    </row>
    <row r="8" spans="1:1">
      <c r="A8">
        <v>812.9</v>
      </c>
    </row>
    <row r="9" spans="1:1">
      <c r="A9">
        <v>1279</v>
      </c>
    </row>
    <row r="10" spans="1:1">
      <c r="A10">
        <v>1408</v>
      </c>
    </row>
    <row r="11" spans="1:1">
      <c r="A11">
        <v>13430</v>
      </c>
    </row>
    <row r="12" spans="1:1">
      <c r="A12">
        <v>14730</v>
      </c>
    </row>
    <row r="13" spans="1:1">
      <c r="A13">
        <v>1204</v>
      </c>
    </row>
    <row r="14" spans="1:1">
      <c r="A14">
        <v>1301</v>
      </c>
    </row>
    <row r="15" spans="1:1">
      <c r="A15">
        <v>1426</v>
      </c>
    </row>
    <row r="16" spans="1:1">
      <c r="A16">
        <v>66830</v>
      </c>
    </row>
    <row r="17" spans="1:1">
      <c r="A17">
        <v>1623</v>
      </c>
    </row>
    <row r="18" spans="1:1">
      <c r="A18">
        <v>20450000</v>
      </c>
    </row>
    <row r="19" spans="1:1">
      <c r="A19">
        <v>343200</v>
      </c>
    </row>
    <row r="20" spans="1:1">
      <c r="A20">
        <v>1939</v>
      </c>
    </row>
    <row r="21" spans="1:1">
      <c r="A21">
        <v>39320</v>
      </c>
    </row>
    <row r="22" spans="1:1">
      <c r="A22">
        <v>2893000</v>
      </c>
    </row>
    <row r="23" spans="1:1">
      <c r="A23">
        <v>3890</v>
      </c>
    </row>
    <row r="24" spans="1:1">
      <c r="A24">
        <v>2662</v>
      </c>
    </row>
    <row r="25" spans="1:1">
      <c r="A25">
        <v>2734</v>
      </c>
    </row>
    <row r="26" spans="1:1">
      <c r="A26">
        <v>2812</v>
      </c>
    </row>
    <row r="27" spans="1:1">
      <c r="A27">
        <v>2707</v>
      </c>
    </row>
    <row r="28" spans="1:1">
      <c r="A28">
        <v>4745</v>
      </c>
    </row>
    <row r="29" spans="1:1">
      <c r="A29">
        <v>10630</v>
      </c>
    </row>
    <row r="30" spans="1:1">
      <c r="A30">
        <v>28680000</v>
      </c>
    </row>
    <row r="31" spans="1:1">
      <c r="A31">
        <v>326000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0B51-473F-4AE2-AE8C-8620D0E282A9}">
  <dimension ref="A1:A31"/>
  <sheetViews>
    <sheetView workbookViewId="0">
      <selection activeCell="G11" sqref="G11"/>
    </sheetView>
  </sheetViews>
  <sheetFormatPr defaultRowHeight="15"/>
  <cols>
    <col min="1" max="1" width="12.7109375" bestFit="1" customWidth="1"/>
  </cols>
  <sheetData>
    <row r="1" spans="1:1">
      <c r="A1" t="s">
        <v>20</v>
      </c>
    </row>
    <row r="2" spans="1:1">
      <c r="A2">
        <v>224400000</v>
      </c>
    </row>
    <row r="3" spans="1:1">
      <c r="A3">
        <v>49120000</v>
      </c>
    </row>
    <row r="4" spans="1:1">
      <c r="A4">
        <v>54040</v>
      </c>
    </row>
    <row r="5" spans="1:1">
      <c r="A5">
        <v>808.9</v>
      </c>
    </row>
    <row r="6" spans="1:1">
      <c r="A6">
        <v>520.1</v>
      </c>
    </row>
    <row r="7" spans="1:1">
      <c r="A7">
        <v>679.5</v>
      </c>
    </row>
    <row r="8" spans="1:1">
      <c r="A8">
        <v>701.1</v>
      </c>
    </row>
    <row r="9" spans="1:1">
      <c r="A9">
        <v>841.5</v>
      </c>
    </row>
    <row r="10" spans="1:1">
      <c r="A10">
        <v>1459</v>
      </c>
    </row>
    <row r="11" spans="1:1">
      <c r="A11">
        <v>3647</v>
      </c>
    </row>
    <row r="12" spans="1:1">
      <c r="A12">
        <v>14010</v>
      </c>
    </row>
    <row r="13" spans="1:1">
      <c r="A13">
        <v>1200</v>
      </c>
    </row>
    <row r="14" spans="1:1">
      <c r="A14">
        <v>1301</v>
      </c>
    </row>
    <row r="15" spans="1:1">
      <c r="A15">
        <v>1400</v>
      </c>
    </row>
    <row r="16" spans="1:1">
      <c r="A16">
        <v>1635</v>
      </c>
    </row>
    <row r="17" spans="1:1">
      <c r="A17">
        <v>1643</v>
      </c>
    </row>
    <row r="18" spans="1:1">
      <c r="A18">
        <v>49070000</v>
      </c>
    </row>
    <row r="19" spans="1:1">
      <c r="A19">
        <v>104400</v>
      </c>
    </row>
    <row r="20" spans="1:1">
      <c r="A20">
        <v>2039</v>
      </c>
    </row>
    <row r="21" spans="1:1">
      <c r="A21">
        <v>181200</v>
      </c>
    </row>
    <row r="22" spans="1:1">
      <c r="A22">
        <v>23650000</v>
      </c>
    </row>
    <row r="23" spans="1:1">
      <c r="A23">
        <v>5132</v>
      </c>
    </row>
    <row r="24" spans="1:1">
      <c r="A24">
        <v>2645</v>
      </c>
    </row>
    <row r="25" spans="1:1">
      <c r="A25">
        <v>2784</v>
      </c>
    </row>
    <row r="26" spans="1:1">
      <c r="A26">
        <v>2781</v>
      </c>
    </row>
    <row r="27" spans="1:1">
      <c r="A27">
        <v>2734</v>
      </c>
    </row>
    <row r="28" spans="1:1">
      <c r="A28">
        <v>5112</v>
      </c>
    </row>
    <row r="29" spans="1:1">
      <c r="A29">
        <v>8726</v>
      </c>
    </row>
    <row r="30" spans="1:1">
      <c r="A30">
        <v>231800</v>
      </c>
    </row>
    <row r="31" spans="1:1">
      <c r="A31">
        <v>163700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3 H y c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3 H y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8 n F J C P G P q g Q E A A F o W A A A T A B w A R m 9 y b X V s Y X M v U 2 V j d G l v b j E u b S C i G A A o o B Q A A A A A A A A A A A A A A A A A A A A A A A A A A A D t l 0 F r g z A U x + + C 3 y F k F w s i p F J K G b 3 M 7 T r Y L O x Q e t D u b Z V q U m I s F f G 7 L 2 2 G T V u 6 0 X h s v I h 5 7 / 3 f y + O H 8 C 9 h K T J G U a z e 5 N F 1 X K d c J R w + 0 S x J c y B o i n I Q r o P k E 7 O K L 0 G e v O y W k A d R x T l Q 8 c H 4 O m V s 7 Q 2 a + W t S w B S r S r x o 5 x G j Q q Y s f C X w g K N V Q r / 3 4 v U G s F Q 6 p A Y z n t D y i / E i Y n l V 0 H 2 w 9 F Q 3 v 2 m w O i X Y R 0 J G k I C d a N t B p x l v 8 k w g l Y T S G j 1 D n h W Z A H 5 s c E h R G d 7 Z E D 7 S 9 A 9 5 s l I V z G S j p 7 q T 8 z C S K W 8 V E x C L W q p G 5 X b g o 2 6 + g G h i w V D / C L E 2 r 9 6 e / L O E v 2 6 n r S b o l k O r I g X e 6 m M N T x a n R 8 K z K m 3 I d y j Y V g 6 p U s v j m C r w e + y d 3 8 Z v r i / A d T J 6 T f 4 C v N A Y v N C C Z 8 E z B 2 9 k D N 7 I g m f B M w d v b A z e 2 I J 3 3 + C F p 9 u 4 E b y J M X g T C 9 5 9 g 9 f v j 0 d 6 u A t r L y x 6 f d A z 9 x f E G g y L X h / 0 z B 0 G s R b D o t c H P X O P Q a z J s O j d g N 4 P U E s B A i 0 A F A A C A A g A 3 H y c U p S U g 7 G k A A A A 9 Q A A A B I A A A A A A A A A A A A A A A A A A A A A A E N v b m Z p Z y 9 Q Y W N r Y W d l L n h t b F B L A Q I t A B Q A A g A I A N x 8 n F I P y u m r p A A A A O k A A A A T A A A A A A A A A A A A A A A A A P A A A A B b Q 2 9 u d G V u d F 9 U e X B l c 1 0 u e G 1 s U E s B A i 0 A F A A C A A g A 3 H y c U k I 8 Y + q B A Q A A W h Y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0 w A A A A A A A B B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j o y N j o 0 M C 4 3 M j A x M z Q w W i I g L z 4 8 R W 5 0 c n k g V H l w Z T 0 i R m l s b E N v b H V t b l R 5 c G V z I i B W Y W x 1 Z T 0 i c 0 J R P T 0 i I C 8 + P E V u d H J 5 I F R 5 c G U 9 I k Z p b G x D b 2 x 1 b W 5 O Y W 1 l c y I g V m F s d W U 9 I n N b J n F 1 b 3 Q 7 Q 2 9 s d W 1 u M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j o y O T o z M S 4 0 M j Y x M D U z W i I g L z 4 8 R W 5 0 c n k g V H l w Z T 0 i R m l s b E N v b H V t b l R 5 c G V z I i B W Y W x 1 Z T 0 i c 0 J R P T 0 i I C 8 + P E V u d H J 5 I F R 5 c G U 9 I k Z p b G x D b 2 x 1 b W 5 O Y W 1 l c y I g V m F s d W U 9 I n N b J n F 1 b 3 Q 7 Q 2 9 s d W 1 u M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M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M j o z M T o 1 M S 4 1 O D M x O T Q 5 W i I g L z 4 8 R W 5 0 c n k g V H l w Z T 0 i R m l s b E N v b H V t b l R 5 c G V z I i B W Y W x 1 Z T 0 i c 0 J R P T 0 i I C 8 + P E V u d H J 5 I F R 5 c G U 9 I k Z p b G x D b 2 x 1 b W 5 O Y W 1 l c y I g V m F s d W U 9 I n N b J n F 1 b 3 Q 7 Q 2 9 s d W 1 u M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N D o x M D o z O C 4 3 N D A 0 N z g x W i I g L z 4 8 R W 5 0 c n k g V H l w Z T 0 i R m l s b E N v b H V t b l R 5 c G V z I i B W Y W x 1 Z T 0 i c 0 J R P T 0 i I C 8 + P E V u d H J 5 I F R 5 c G U 9 I k Z p b G x D b 2 x 1 b W 5 O Y W 1 l c y I g V m F s d W U 9 I n N b J n F 1 b 3 Q 7 Q 2 9 s d W 1 u M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x N D o x M j o w M y 4 4 N j U 1 N z k 3 W i I g L z 4 8 R W 5 0 c n k g V H l w Z T 0 i R m l s b E N v b H V t b l R 5 c G V z I i B W Y W x 1 Z T 0 i c 0 J R P T 0 i I C 8 + P E V u d H J 5 I F R 5 c G U 9 I k Z p b G x D b 2 x 1 b W 5 O Y W 1 l c y I g V m F s d W U 9 I n N b J n F 1 b 3 Q 7 Q 2 9 s d W 1 u M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5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k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0 O j I x O j E y L j k 5 M D Y z O D B a I i A v P j x F b n R y e S B U e X B l P S J G a W x s Q 2 9 s d W 1 u V H l w Z X M i I F Z h b H V l P S J z Q l E 9 P S I g L z 4 8 R W 5 0 c n k g V H l w Z T 0 i R m l s b E N v b H V t b k 5 h b W V z I i B W Y W x 1 Z T 0 i c 1 s m c X V v d D t D b 2 x 1 b W 4 x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x L 0 F 1 d G 9 S Z W 1 v d m V k Q 2 9 s d W 1 u c z E u e 0 N v b H V t b j E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0 O j M 2 O j U 0 L j I 0 M j I y M T d a I i A v P j x F b n R y e S B U e X B l P S J G a W x s Q 2 9 s d W 1 u V H l w Z X M i I F Z h b H V l P S J z Q l E 9 P S I g L z 4 8 R W 5 0 c n k g V H l w Z T 0 i R m l s b E N v b H V t b k 5 h b W V z I i B W Y W x 1 Z T 0 i c 1 s m c X V v d D t D b 2 x 1 b W 4 x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z L 0 F 1 d G 9 S Z W 1 v d m V k Q 2 9 s d W 1 u c z E u e 0 N v b H V t b j E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x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E 0 O j M 4 O j A w L j E x N T E 1 N j J a I i A v P j x F b n R y e S B U e X B l P S J G a W x s Q 2 9 s d W 1 u V H l w Z X M i I F Z h b H V l P S J z Q l E 9 P S I g L z 4 8 R W 5 0 c n k g V H l w Z T 0 i R m l s b E N v b H V t b k 5 h b W V z I i B W Y W x 1 Z T 0 i c 1 s m c X V v d D t D b 2 x 1 b W 4 x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0 F 1 d G 9 S Z W 1 v d m V k Q 2 9 s d W 1 u c z E u e 0 N v b H V t b j E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1 L 0 F 1 d G 9 S Z W 1 v d m V k Q 2 9 s d W 1 u c z E u e 0 N v b H V t b j E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h U M T Q 6 M z g 6 N T Y u M D A 1 M j g 1 M F o i I C 8 + P E V u d H J 5 I F R 5 c G U 9 I k Z p b G x D b 2 x 1 b W 5 U e X B l c y I g V m F s d W U 9 I n N C U T 0 9 I i A v P j x F b n R y e S B U e X B l P S J G a W x s Q 2 9 s d W 1 u T m F t Z X M i I F Z h b H V l P S J z W y Z x d W 9 0 O 0 N v b H V t b j E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X V 0 b 1 J l b W 9 2 Z W R D b 2 x 1 b W 5 z M S 5 7 Q 2 9 s d W 1 u M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T c v Q X V 0 b 1 J l b W 9 2 Z W R D b 2 x 1 b W 5 z M S 5 7 Q 2 9 s d W 1 u M S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8 m l 5 e s d d k u A O V h D a F d a w w A A A A A C A A A A A A A Q Z g A A A A E A A C A A A A C F u P 7 t Z G T M p x F K n n O 7 g x 7 8 Y O 3 N 7 e r B h K C j n b k / v u 7 Q / Q A A A A A O g A A A A A I A A C A A A A A a f F d g 4 N F 5 f m W g r R A n e P T G x C m G p b h r o F P 6 x k N l A 0 4 w 5 1 A A A A B S c e e H 4 y q o 6 G y R Q S K X t P H G 2 s 8 C w U C A g b e 9 J o J E s s B j k H w 3 + B 7 I z 9 v n / Q l 8 J R 7 y i p c T Z 5 2 f I o f d b Y z S J 1 7 N q 9 U Z h h v i r X 4 Q E b y o e z w + 6 T 5 d G E A A A A C n E p u F N c I 8 D G A c p i 4 6 p G b T U M 1 Z K P Z l V 1 N X A M u k Y W x A 5 h d H m 4 n S v n Q G 0 n Z D G 0 O a 9 X w R j m V k 6 P 9 y X t G n P y f B j M T p < / D a t a M a s h u p > 
</file>

<file path=customXml/itemProps1.xml><?xml version="1.0" encoding="utf-8"?>
<ds:datastoreItem xmlns:ds="http://schemas.openxmlformats.org/officeDocument/2006/customXml" ds:itemID="{79A5B872-E8B0-4093-9024-4B97E044B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WinsTest</vt:lpstr>
      <vt:lpstr>MeanError</vt:lpstr>
      <vt:lpstr>jDES 10D</vt:lpstr>
      <vt:lpstr>S 10D</vt:lpstr>
      <vt:lpstr>DE 10D</vt:lpstr>
      <vt:lpstr>jDES 50D</vt:lpstr>
      <vt:lpstr>S 50D</vt:lpstr>
      <vt:lpstr>DE 50D</vt:lpstr>
      <vt:lpstr>jDES 100D</vt:lpstr>
      <vt:lpstr>S 100D</vt:lpstr>
      <vt:lpstr>DE 100D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Hubble</dc:creator>
  <cp:lastModifiedBy>Adam Hubble</cp:lastModifiedBy>
  <dcterms:created xsi:type="dcterms:W3CDTF">2021-04-16T09:02:12Z</dcterms:created>
  <dcterms:modified xsi:type="dcterms:W3CDTF">2021-05-05T10:53:46Z</dcterms:modified>
</cp:coreProperties>
</file>