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104" windowHeight="1093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H409" i="1" l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13" i="1"/>
  <c r="K13" i="1" s="1"/>
  <c r="H12" i="1"/>
  <c r="K12" i="1" s="1"/>
  <c r="H11" i="1"/>
  <c r="K11" i="1" s="1"/>
  <c r="H10" i="1"/>
  <c r="K10" i="1" s="1"/>
  <c r="H9" i="1"/>
  <c r="S409" i="1" l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R26" i="1"/>
  <c r="R25" i="1"/>
  <c r="F26" i="1"/>
  <c r="E26" i="1"/>
  <c r="E25" i="1"/>
  <c r="D26" i="1"/>
  <c r="D25" i="1"/>
  <c r="C24" i="1"/>
  <c r="C23" i="1"/>
  <c r="J400" i="1"/>
  <c r="Q397" i="1"/>
  <c r="Q373" i="1"/>
  <c r="J343" i="1"/>
  <c r="J328" i="1"/>
  <c r="Q325" i="1"/>
  <c r="Q319" i="1"/>
  <c r="Q263" i="1"/>
  <c r="Q244" i="1"/>
  <c r="Q225" i="1"/>
  <c r="Q209" i="1"/>
  <c r="Q199" i="1"/>
  <c r="Q183" i="1"/>
  <c r="Q180" i="1"/>
  <c r="Q172" i="1"/>
  <c r="J157" i="1"/>
  <c r="J151" i="1"/>
  <c r="Q148" i="1"/>
  <c r="Q137" i="1"/>
  <c r="K127" i="1"/>
  <c r="Q125" i="1"/>
  <c r="J121" i="1"/>
  <c r="Q111" i="1"/>
  <c r="Q105" i="1"/>
  <c r="Q103" i="1"/>
  <c r="Q100" i="1"/>
  <c r="Q95" i="1"/>
  <c r="K93" i="1"/>
  <c r="Q92" i="1"/>
  <c r="K85" i="1"/>
  <c r="J79" i="1"/>
  <c r="Q77" i="1"/>
  <c r="Q76" i="1"/>
  <c r="Q71" i="1"/>
  <c r="Q69" i="1"/>
  <c r="K69" i="1"/>
  <c r="Q68" i="1"/>
  <c r="Q51" i="1"/>
  <c r="F57" i="1"/>
  <c r="Q57" i="1" s="1"/>
  <c r="F58" i="1"/>
  <c r="Q58" i="1" s="1"/>
  <c r="F59" i="1"/>
  <c r="Q59" i="1" s="1"/>
  <c r="F60" i="1"/>
  <c r="Q60" i="1" s="1"/>
  <c r="F61" i="1"/>
  <c r="Q61" i="1" s="1"/>
  <c r="F62" i="1"/>
  <c r="F63" i="1"/>
  <c r="Q63" i="1" s="1"/>
  <c r="F64" i="1"/>
  <c r="Q64" i="1" s="1"/>
  <c r="F65" i="1"/>
  <c r="Q65" i="1" s="1"/>
  <c r="F66" i="1"/>
  <c r="F67" i="1"/>
  <c r="Q67" i="1" s="1"/>
  <c r="F68" i="1"/>
  <c r="F69" i="1"/>
  <c r="F70" i="1"/>
  <c r="F71" i="1"/>
  <c r="F72" i="1"/>
  <c r="F73" i="1"/>
  <c r="J73" i="1" s="1"/>
  <c r="F74" i="1"/>
  <c r="F75" i="1"/>
  <c r="Q75" i="1" s="1"/>
  <c r="F76" i="1"/>
  <c r="F77" i="1"/>
  <c r="F78" i="1"/>
  <c r="F79" i="1"/>
  <c r="K79" i="1" s="1"/>
  <c r="F80" i="1"/>
  <c r="F81" i="1"/>
  <c r="Q81" i="1" s="1"/>
  <c r="F82" i="1"/>
  <c r="J82" i="1" s="1"/>
  <c r="F83" i="1"/>
  <c r="Q83" i="1" s="1"/>
  <c r="F84" i="1"/>
  <c r="Q84" i="1" s="1"/>
  <c r="F85" i="1"/>
  <c r="Q85" i="1" s="1"/>
  <c r="F86" i="1"/>
  <c r="F87" i="1"/>
  <c r="Q87" i="1" s="1"/>
  <c r="F88" i="1"/>
  <c r="F89" i="1"/>
  <c r="J89" i="1" s="1"/>
  <c r="F90" i="1"/>
  <c r="F91" i="1"/>
  <c r="K91" i="1" s="1"/>
  <c r="F92" i="1"/>
  <c r="F93" i="1"/>
  <c r="Q93" i="1" s="1"/>
  <c r="F94" i="1"/>
  <c r="Q94" i="1" s="1"/>
  <c r="F95" i="1"/>
  <c r="F96" i="1"/>
  <c r="F97" i="1"/>
  <c r="J97" i="1" s="1"/>
  <c r="F98" i="1"/>
  <c r="F99" i="1"/>
  <c r="Q99" i="1" s="1"/>
  <c r="F100" i="1"/>
  <c r="F101" i="1"/>
  <c r="F102" i="1"/>
  <c r="F103" i="1"/>
  <c r="K103" i="1" s="1"/>
  <c r="F104" i="1"/>
  <c r="Q104" i="1" s="1"/>
  <c r="F105" i="1"/>
  <c r="F106" i="1"/>
  <c r="J106" i="1" s="1"/>
  <c r="F107" i="1"/>
  <c r="K107" i="1" s="1"/>
  <c r="F108" i="1"/>
  <c r="Q108" i="1" s="1"/>
  <c r="F109" i="1"/>
  <c r="Q109" i="1" s="1"/>
  <c r="F110" i="1"/>
  <c r="F111" i="1"/>
  <c r="F112" i="1"/>
  <c r="Q112" i="1" s="1"/>
  <c r="F113" i="1"/>
  <c r="Q113" i="1" s="1"/>
  <c r="F114" i="1"/>
  <c r="F115" i="1"/>
  <c r="K115" i="1" s="1"/>
  <c r="F116" i="1"/>
  <c r="Q116" i="1" s="1"/>
  <c r="F117" i="1"/>
  <c r="Q117" i="1" s="1"/>
  <c r="F118" i="1"/>
  <c r="F119" i="1"/>
  <c r="F120" i="1"/>
  <c r="Q120" i="1" s="1"/>
  <c r="F121" i="1"/>
  <c r="Q121" i="1" s="1"/>
  <c r="F122" i="1"/>
  <c r="J122" i="1" s="1"/>
  <c r="F123" i="1"/>
  <c r="Q123" i="1" s="1"/>
  <c r="F124" i="1"/>
  <c r="Q124" i="1" s="1"/>
  <c r="F125" i="1"/>
  <c r="F126" i="1"/>
  <c r="F127" i="1"/>
  <c r="Q127" i="1" s="1"/>
  <c r="F128" i="1"/>
  <c r="F129" i="1"/>
  <c r="Q129" i="1" s="1"/>
  <c r="F130" i="1"/>
  <c r="Q130" i="1" s="1"/>
  <c r="F131" i="1"/>
  <c r="F132" i="1"/>
  <c r="Q132" i="1" s="1"/>
  <c r="F133" i="1"/>
  <c r="Q133" i="1" s="1"/>
  <c r="F134" i="1"/>
  <c r="F135" i="1"/>
  <c r="Q135" i="1" s="1"/>
  <c r="F136" i="1"/>
  <c r="Q136" i="1" s="1"/>
  <c r="F137" i="1"/>
  <c r="J137" i="1" s="1"/>
  <c r="F138" i="1"/>
  <c r="Q138" i="1" s="1"/>
  <c r="F139" i="1"/>
  <c r="K139" i="1" s="1"/>
  <c r="F140" i="1"/>
  <c r="Q140" i="1" s="1"/>
  <c r="F141" i="1"/>
  <c r="Q141" i="1" s="1"/>
  <c r="F142" i="1"/>
  <c r="F143" i="1"/>
  <c r="Q143" i="1" s="1"/>
  <c r="F144" i="1"/>
  <c r="F145" i="1"/>
  <c r="Q145" i="1" s="1"/>
  <c r="F146" i="1"/>
  <c r="Q146" i="1" s="1"/>
  <c r="F147" i="1"/>
  <c r="Q147" i="1" s="1"/>
  <c r="F148" i="1"/>
  <c r="F149" i="1"/>
  <c r="Q149" i="1" s="1"/>
  <c r="F150" i="1"/>
  <c r="Q150" i="1" s="1"/>
  <c r="F151" i="1"/>
  <c r="K151" i="1" s="1"/>
  <c r="F152" i="1"/>
  <c r="F153" i="1"/>
  <c r="J153" i="1" s="1"/>
  <c r="F154" i="1"/>
  <c r="F155" i="1"/>
  <c r="Q155" i="1" s="1"/>
  <c r="F156" i="1"/>
  <c r="Q156" i="1" s="1"/>
  <c r="F157" i="1"/>
  <c r="K157" i="1" s="1"/>
  <c r="F158" i="1"/>
  <c r="F159" i="1"/>
  <c r="Q159" i="1" s="1"/>
  <c r="F160" i="1"/>
  <c r="F161" i="1"/>
  <c r="Q161" i="1" s="1"/>
  <c r="F162" i="1"/>
  <c r="Q162" i="1" s="1"/>
  <c r="F163" i="1"/>
  <c r="Q163" i="1" s="1"/>
  <c r="F164" i="1"/>
  <c r="Q164" i="1" s="1"/>
  <c r="F165" i="1"/>
  <c r="Q165" i="1" s="1"/>
  <c r="F166" i="1"/>
  <c r="F167" i="1"/>
  <c r="Q167" i="1" s="1"/>
  <c r="F168" i="1"/>
  <c r="Q168" i="1" s="1"/>
  <c r="F169" i="1"/>
  <c r="Q169" i="1" s="1"/>
  <c r="F170" i="1"/>
  <c r="Q170" i="1" s="1"/>
  <c r="F171" i="1"/>
  <c r="Q171" i="1" s="1"/>
  <c r="F172" i="1"/>
  <c r="F173" i="1"/>
  <c r="Q173" i="1" s="1"/>
  <c r="F174" i="1"/>
  <c r="F175" i="1"/>
  <c r="K175" i="1" s="1"/>
  <c r="F176" i="1"/>
  <c r="Q176" i="1" s="1"/>
  <c r="F177" i="1"/>
  <c r="Q177" i="1" s="1"/>
  <c r="F178" i="1"/>
  <c r="F179" i="1"/>
  <c r="Q179" i="1" s="1"/>
  <c r="F180" i="1"/>
  <c r="F181" i="1"/>
  <c r="Q181" i="1" s="1"/>
  <c r="F182" i="1"/>
  <c r="F183" i="1"/>
  <c r="K183" i="1" s="1"/>
  <c r="F184" i="1"/>
  <c r="Q184" i="1" s="1"/>
  <c r="F185" i="1"/>
  <c r="Q185" i="1" s="1"/>
  <c r="F186" i="1"/>
  <c r="F187" i="1"/>
  <c r="Q187" i="1" s="1"/>
  <c r="F188" i="1"/>
  <c r="F189" i="1"/>
  <c r="Q189" i="1" s="1"/>
  <c r="F190" i="1"/>
  <c r="Q190" i="1" s="1"/>
  <c r="F191" i="1"/>
  <c r="F192" i="1"/>
  <c r="Q192" i="1" s="1"/>
  <c r="F193" i="1"/>
  <c r="Q193" i="1" s="1"/>
  <c r="F194" i="1"/>
  <c r="Q194" i="1" s="1"/>
  <c r="F195" i="1"/>
  <c r="Q195" i="1" s="1"/>
  <c r="F196" i="1"/>
  <c r="Q196" i="1" s="1"/>
  <c r="F197" i="1"/>
  <c r="F198" i="1"/>
  <c r="F199" i="1"/>
  <c r="F200" i="1"/>
  <c r="Q200" i="1" s="1"/>
  <c r="F201" i="1"/>
  <c r="F202" i="1"/>
  <c r="F203" i="1"/>
  <c r="Q203" i="1" s="1"/>
  <c r="F204" i="1"/>
  <c r="F205" i="1"/>
  <c r="Q205" i="1" s="1"/>
  <c r="F206" i="1"/>
  <c r="F207" i="1"/>
  <c r="Q207" i="1" s="1"/>
  <c r="F208" i="1"/>
  <c r="F209" i="1"/>
  <c r="F210" i="1"/>
  <c r="Q210" i="1" s="1"/>
  <c r="F211" i="1"/>
  <c r="Q211" i="1" s="1"/>
  <c r="F212" i="1"/>
  <c r="Q212" i="1" s="1"/>
  <c r="F213" i="1"/>
  <c r="Q213" i="1" s="1"/>
  <c r="F214" i="1"/>
  <c r="F215" i="1"/>
  <c r="F216" i="1"/>
  <c r="F217" i="1"/>
  <c r="F218" i="1"/>
  <c r="F219" i="1"/>
  <c r="F220" i="1"/>
  <c r="Q220" i="1" s="1"/>
  <c r="F221" i="1"/>
  <c r="F222" i="1"/>
  <c r="F223" i="1"/>
  <c r="Q223" i="1" s="1"/>
  <c r="F224" i="1"/>
  <c r="Q224" i="1" s="1"/>
  <c r="F225" i="1"/>
  <c r="K225" i="1" s="1"/>
  <c r="F226" i="1"/>
  <c r="F227" i="1"/>
  <c r="F228" i="1"/>
  <c r="F229" i="1"/>
  <c r="Q229" i="1" s="1"/>
  <c r="F230" i="1"/>
  <c r="F231" i="1"/>
  <c r="F232" i="1"/>
  <c r="F233" i="1"/>
  <c r="F234" i="1"/>
  <c r="F235" i="1"/>
  <c r="K235" i="1" s="1"/>
  <c r="F236" i="1"/>
  <c r="F237" i="1"/>
  <c r="F238" i="1"/>
  <c r="F239" i="1"/>
  <c r="Q239" i="1" s="1"/>
  <c r="F240" i="1"/>
  <c r="F241" i="1"/>
  <c r="Q241" i="1" s="1"/>
  <c r="F242" i="1"/>
  <c r="F243" i="1"/>
  <c r="Q243" i="1" s="1"/>
  <c r="F244" i="1"/>
  <c r="F245" i="1"/>
  <c r="Q245" i="1" s="1"/>
  <c r="F246" i="1"/>
  <c r="K246" i="1" s="1"/>
  <c r="F247" i="1"/>
  <c r="F248" i="1"/>
  <c r="F249" i="1"/>
  <c r="Q249" i="1" s="1"/>
  <c r="F250" i="1"/>
  <c r="Q250" i="1" s="1"/>
  <c r="F251" i="1"/>
  <c r="Q251" i="1" s="1"/>
  <c r="F252" i="1"/>
  <c r="Q252" i="1" s="1"/>
  <c r="F253" i="1"/>
  <c r="Q253" i="1" s="1"/>
  <c r="F254" i="1"/>
  <c r="F255" i="1"/>
  <c r="Q255" i="1" s="1"/>
  <c r="F256" i="1"/>
  <c r="F257" i="1"/>
  <c r="F258" i="1"/>
  <c r="F259" i="1"/>
  <c r="K259" i="1" s="1"/>
  <c r="F260" i="1"/>
  <c r="F261" i="1"/>
  <c r="Q261" i="1" s="1"/>
  <c r="F262" i="1"/>
  <c r="K262" i="1" s="1"/>
  <c r="F263" i="1"/>
  <c r="F264" i="1"/>
  <c r="J264" i="1" s="1"/>
  <c r="F265" i="1"/>
  <c r="Q265" i="1" s="1"/>
  <c r="F266" i="1"/>
  <c r="Q266" i="1" s="1"/>
  <c r="F267" i="1"/>
  <c r="K267" i="1" s="1"/>
  <c r="F268" i="1"/>
  <c r="F269" i="1"/>
  <c r="F270" i="1"/>
  <c r="F271" i="1"/>
  <c r="F272" i="1"/>
  <c r="Q272" i="1" s="1"/>
  <c r="F273" i="1"/>
  <c r="Q273" i="1" s="1"/>
  <c r="F274" i="1"/>
  <c r="F275" i="1"/>
  <c r="F276" i="1"/>
  <c r="Q276" i="1" s="1"/>
  <c r="F277" i="1"/>
  <c r="Q277" i="1" s="1"/>
  <c r="F278" i="1"/>
  <c r="Q278" i="1" s="1"/>
  <c r="F279" i="1"/>
  <c r="Q279" i="1" s="1"/>
  <c r="F280" i="1"/>
  <c r="Q280" i="1" s="1"/>
  <c r="F281" i="1"/>
  <c r="Q281" i="1" s="1"/>
  <c r="F282" i="1"/>
  <c r="Q282" i="1" s="1"/>
  <c r="F283" i="1"/>
  <c r="Q283" i="1" s="1"/>
  <c r="F284" i="1"/>
  <c r="F285" i="1"/>
  <c r="Q285" i="1" s="1"/>
  <c r="F286" i="1"/>
  <c r="F287" i="1"/>
  <c r="F288" i="1"/>
  <c r="F289" i="1"/>
  <c r="Q289" i="1" s="1"/>
  <c r="F290" i="1"/>
  <c r="F291" i="1"/>
  <c r="F292" i="1"/>
  <c r="F293" i="1"/>
  <c r="Q293" i="1" s="1"/>
  <c r="F294" i="1"/>
  <c r="F295" i="1"/>
  <c r="Q295" i="1" s="1"/>
  <c r="F296" i="1"/>
  <c r="F297" i="1"/>
  <c r="F298" i="1"/>
  <c r="F299" i="1"/>
  <c r="Q299" i="1" s="1"/>
  <c r="F300" i="1"/>
  <c r="Q300" i="1" s="1"/>
  <c r="F301" i="1"/>
  <c r="F302" i="1"/>
  <c r="F303" i="1"/>
  <c r="Q303" i="1" s="1"/>
  <c r="F304" i="1"/>
  <c r="Q304" i="1" s="1"/>
  <c r="F305" i="1"/>
  <c r="Q305" i="1" s="1"/>
  <c r="F306" i="1"/>
  <c r="F307" i="1"/>
  <c r="F308" i="1"/>
  <c r="Q308" i="1" s="1"/>
  <c r="F309" i="1"/>
  <c r="Q309" i="1" s="1"/>
  <c r="F310" i="1"/>
  <c r="F311" i="1"/>
  <c r="Q311" i="1" s="1"/>
  <c r="F312" i="1"/>
  <c r="F313" i="1"/>
  <c r="F314" i="1"/>
  <c r="F315" i="1"/>
  <c r="J315" i="1" s="1"/>
  <c r="F316" i="1"/>
  <c r="F317" i="1"/>
  <c r="Q317" i="1" s="1"/>
  <c r="F318" i="1"/>
  <c r="F319" i="1"/>
  <c r="F320" i="1"/>
  <c r="F321" i="1"/>
  <c r="F322" i="1"/>
  <c r="Q322" i="1" s="1"/>
  <c r="F323" i="1"/>
  <c r="Q323" i="1" s="1"/>
  <c r="F324" i="1"/>
  <c r="F325" i="1"/>
  <c r="F326" i="1"/>
  <c r="F327" i="1"/>
  <c r="Q327" i="1" s="1"/>
  <c r="F328" i="1"/>
  <c r="Q328" i="1" s="1"/>
  <c r="F329" i="1"/>
  <c r="F330" i="1"/>
  <c r="Q330" i="1" s="1"/>
  <c r="F331" i="1"/>
  <c r="F332" i="1"/>
  <c r="F333" i="1"/>
  <c r="F334" i="1"/>
  <c r="F335" i="1"/>
  <c r="J335" i="1" s="1"/>
  <c r="F336" i="1"/>
  <c r="Q336" i="1" s="1"/>
  <c r="F337" i="1"/>
  <c r="F338" i="1"/>
  <c r="F339" i="1"/>
  <c r="Q339" i="1" s="1"/>
  <c r="F340" i="1"/>
  <c r="Q340" i="1" s="1"/>
  <c r="F341" i="1"/>
  <c r="J341" i="1" s="1"/>
  <c r="F342" i="1"/>
  <c r="F343" i="1"/>
  <c r="Q343" i="1" s="1"/>
  <c r="F344" i="1"/>
  <c r="Q344" i="1" s="1"/>
  <c r="F345" i="1"/>
  <c r="F346" i="1"/>
  <c r="F347" i="1"/>
  <c r="K347" i="1" s="1"/>
  <c r="F348" i="1"/>
  <c r="F349" i="1"/>
  <c r="F350" i="1"/>
  <c r="F351" i="1"/>
  <c r="Q351" i="1" s="1"/>
  <c r="F352" i="1"/>
  <c r="Q352" i="1" s="1"/>
  <c r="F353" i="1"/>
  <c r="F354" i="1"/>
  <c r="F355" i="1"/>
  <c r="K355" i="1" s="1"/>
  <c r="F356" i="1"/>
  <c r="F357" i="1"/>
  <c r="K357" i="1" s="1"/>
  <c r="F358" i="1"/>
  <c r="F359" i="1"/>
  <c r="Q359" i="1" s="1"/>
  <c r="F360" i="1"/>
  <c r="K360" i="1" s="1"/>
  <c r="F361" i="1"/>
  <c r="F362" i="1"/>
  <c r="F363" i="1"/>
  <c r="F364" i="1"/>
  <c r="F365" i="1"/>
  <c r="F366" i="1"/>
  <c r="F367" i="1"/>
  <c r="Q367" i="1" s="1"/>
  <c r="F368" i="1"/>
  <c r="F369" i="1"/>
  <c r="Q369" i="1" s="1"/>
  <c r="F370" i="1"/>
  <c r="F371" i="1"/>
  <c r="Q371" i="1" s="1"/>
  <c r="F372" i="1"/>
  <c r="F373" i="1"/>
  <c r="F374" i="1"/>
  <c r="F375" i="1"/>
  <c r="Q375" i="1" s="1"/>
  <c r="F376" i="1"/>
  <c r="F377" i="1"/>
  <c r="F378" i="1"/>
  <c r="F379" i="1"/>
  <c r="Q379" i="1" s="1"/>
  <c r="F380" i="1"/>
  <c r="F381" i="1"/>
  <c r="F382" i="1"/>
  <c r="F383" i="1"/>
  <c r="Q383" i="1" s="1"/>
  <c r="F384" i="1"/>
  <c r="F385" i="1"/>
  <c r="Q385" i="1" s="1"/>
  <c r="F386" i="1"/>
  <c r="F387" i="1"/>
  <c r="Q387" i="1" s="1"/>
  <c r="F388" i="1"/>
  <c r="F389" i="1"/>
  <c r="F390" i="1"/>
  <c r="F391" i="1"/>
  <c r="Q391" i="1" s="1"/>
  <c r="F392" i="1"/>
  <c r="F393" i="1"/>
  <c r="F394" i="1"/>
  <c r="F395" i="1"/>
  <c r="F396" i="1"/>
  <c r="F397" i="1"/>
  <c r="F398" i="1"/>
  <c r="F399" i="1"/>
  <c r="Q399" i="1" s="1"/>
  <c r="F400" i="1"/>
  <c r="Q400" i="1" s="1"/>
  <c r="F401" i="1"/>
  <c r="F402" i="1"/>
  <c r="F403" i="1"/>
  <c r="Q403" i="1" s="1"/>
  <c r="F404" i="1"/>
  <c r="F405" i="1"/>
  <c r="Q405" i="1" s="1"/>
  <c r="F406" i="1"/>
  <c r="F407" i="1"/>
  <c r="J407" i="1" s="1"/>
  <c r="F408" i="1"/>
  <c r="F409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F56" i="1"/>
  <c r="Q56" i="1" s="1"/>
  <c r="F55" i="1"/>
  <c r="Q55" i="1" s="1"/>
  <c r="F54" i="1"/>
  <c r="F53" i="1"/>
  <c r="Q53" i="1" s="1"/>
  <c r="F52" i="1"/>
  <c r="Q52" i="1" s="1"/>
  <c r="F51" i="1"/>
  <c r="F50" i="1"/>
  <c r="F49" i="1"/>
  <c r="F48" i="1"/>
  <c r="Q48" i="1" s="1"/>
  <c r="F47" i="1"/>
  <c r="Q47" i="1" s="1"/>
  <c r="F46" i="1"/>
  <c r="F45" i="1"/>
  <c r="K131" i="1" l="1"/>
  <c r="J131" i="1"/>
  <c r="J217" i="1"/>
  <c r="K217" i="1"/>
  <c r="Q91" i="1"/>
  <c r="K371" i="1"/>
  <c r="Q131" i="1"/>
  <c r="Q50" i="1"/>
  <c r="K67" i="1"/>
  <c r="Q73" i="1"/>
  <c r="Q89" i="1"/>
  <c r="Q115" i="1"/>
  <c r="K130" i="1"/>
  <c r="K145" i="1"/>
  <c r="Q153" i="1"/>
  <c r="J161" i="1"/>
  <c r="J195" i="1"/>
  <c r="K224" i="1"/>
  <c r="Q275" i="1"/>
  <c r="Q365" i="1"/>
  <c r="J387" i="1"/>
  <c r="J91" i="1"/>
  <c r="Q97" i="1"/>
  <c r="Q119" i="1"/>
  <c r="J179" i="1"/>
  <c r="Q237" i="1"/>
  <c r="Q257" i="1"/>
  <c r="J323" i="1"/>
  <c r="Q389" i="1"/>
  <c r="Q347" i="1"/>
  <c r="K147" i="1"/>
  <c r="Q259" i="1"/>
  <c r="Q106" i="1"/>
  <c r="J127" i="1"/>
  <c r="Q291" i="1"/>
  <c r="J107" i="1"/>
  <c r="J113" i="1"/>
  <c r="Q128" i="1"/>
  <c r="Q227" i="1"/>
  <c r="Q269" i="1"/>
  <c r="K315" i="1"/>
  <c r="Q331" i="1"/>
  <c r="Q357" i="1"/>
  <c r="K400" i="1"/>
  <c r="J57" i="1"/>
  <c r="Q72" i="1"/>
  <c r="Q79" i="1"/>
  <c r="Q88" i="1"/>
  <c r="Q96" i="1"/>
  <c r="Q101" i="1"/>
  <c r="Q107" i="1"/>
  <c r="K135" i="1"/>
  <c r="Q151" i="1"/>
  <c r="J167" i="1"/>
  <c r="Q175" i="1"/>
  <c r="J185" i="1"/>
  <c r="Q204" i="1"/>
  <c r="Q217" i="1"/>
  <c r="Q228" i="1"/>
  <c r="K251" i="1"/>
  <c r="Q316" i="1"/>
  <c r="Q333" i="1"/>
  <c r="J360" i="1"/>
  <c r="Q381" i="1"/>
  <c r="Q407" i="1"/>
  <c r="K83" i="1"/>
  <c r="K99" i="1"/>
  <c r="K163" i="1"/>
  <c r="Q139" i="1"/>
  <c r="Q201" i="1"/>
  <c r="Q267" i="1"/>
  <c r="K330" i="1"/>
  <c r="Q355" i="1"/>
  <c r="J379" i="1"/>
  <c r="K141" i="1"/>
  <c r="Q157" i="1"/>
  <c r="K173" i="1"/>
  <c r="J249" i="1"/>
  <c r="Q80" i="1"/>
  <c r="J103" i="1"/>
  <c r="J115" i="1"/>
  <c r="J220" i="1"/>
  <c r="Q233" i="1"/>
  <c r="Q335" i="1"/>
  <c r="Q363" i="1"/>
  <c r="Q382" i="1"/>
  <c r="Q342" i="1"/>
  <c r="J342" i="1"/>
  <c r="Q310" i="1"/>
  <c r="Q230" i="1"/>
  <c r="J206" i="1"/>
  <c r="Q206" i="1"/>
  <c r="Q110" i="1"/>
  <c r="K110" i="1"/>
  <c r="Q262" i="1"/>
  <c r="Q402" i="1"/>
  <c r="Q386" i="1"/>
  <c r="Q378" i="1"/>
  <c r="Q370" i="1"/>
  <c r="Q354" i="1"/>
  <c r="Q338" i="1"/>
  <c r="Q306" i="1"/>
  <c r="Q298" i="1"/>
  <c r="Q290" i="1"/>
  <c r="Q274" i="1"/>
  <c r="Q202" i="1"/>
  <c r="J202" i="1"/>
  <c r="Q186" i="1"/>
  <c r="J186" i="1"/>
  <c r="Q114" i="1"/>
  <c r="K114" i="1"/>
  <c r="Q98" i="1"/>
  <c r="Q90" i="1"/>
  <c r="J90" i="1"/>
  <c r="Q74" i="1"/>
  <c r="K74" i="1"/>
  <c r="J58" i="1"/>
  <c r="J210" i="1"/>
  <c r="Q409" i="1"/>
  <c r="J409" i="1"/>
  <c r="Q377" i="1"/>
  <c r="Q345" i="1"/>
  <c r="Q321" i="1"/>
  <c r="K321" i="1"/>
  <c r="J233" i="1"/>
  <c r="K233" i="1"/>
  <c r="Q70" i="1"/>
  <c r="J94" i="1"/>
  <c r="K111" i="1"/>
  <c r="J111" i="1"/>
  <c r="Q122" i="1"/>
  <c r="K133" i="1"/>
  <c r="J133" i="1"/>
  <c r="J146" i="1"/>
  <c r="J170" i="1"/>
  <c r="K220" i="1"/>
  <c r="J244" i="1"/>
  <c r="K244" i="1"/>
  <c r="Q337" i="1"/>
  <c r="J374" i="1"/>
  <c r="Q374" i="1"/>
  <c r="J350" i="1"/>
  <c r="Q350" i="1"/>
  <c r="Q318" i="1"/>
  <c r="K318" i="1"/>
  <c r="J302" i="1"/>
  <c r="Q302" i="1"/>
  <c r="Q294" i="1"/>
  <c r="Q286" i="1"/>
  <c r="J286" i="1"/>
  <c r="Q270" i="1"/>
  <c r="K270" i="1"/>
  <c r="J238" i="1"/>
  <c r="Q238" i="1"/>
  <c r="Q214" i="1"/>
  <c r="K214" i="1"/>
  <c r="Q158" i="1"/>
  <c r="K158" i="1"/>
  <c r="Q142" i="1"/>
  <c r="Q126" i="1"/>
  <c r="K126" i="1"/>
  <c r="J102" i="1"/>
  <c r="Q102" i="1"/>
  <c r="J86" i="1"/>
  <c r="Q86" i="1"/>
  <c r="Q78" i="1"/>
  <c r="K55" i="1"/>
  <c r="J55" i="1"/>
  <c r="Q394" i="1"/>
  <c r="K362" i="1"/>
  <c r="J362" i="1"/>
  <c r="Q346" i="1"/>
  <c r="Q314" i="1"/>
  <c r="Q258" i="1"/>
  <c r="J258" i="1"/>
  <c r="J242" i="1"/>
  <c r="Q242" i="1"/>
  <c r="Q234" i="1"/>
  <c r="Q226" i="1"/>
  <c r="J218" i="1"/>
  <c r="Q218" i="1"/>
  <c r="Q178" i="1"/>
  <c r="K178" i="1"/>
  <c r="Q154" i="1"/>
  <c r="J154" i="1"/>
  <c r="Q66" i="1"/>
  <c r="J66" i="1"/>
  <c r="K138" i="1"/>
  <c r="Q362" i="1"/>
  <c r="K51" i="1"/>
  <c r="J51" i="1"/>
  <c r="Q401" i="1"/>
  <c r="K401" i="1"/>
  <c r="Q393" i="1"/>
  <c r="J393" i="1"/>
  <c r="Q361" i="1"/>
  <c r="J337" i="1"/>
  <c r="K337" i="1"/>
  <c r="Q329" i="1"/>
  <c r="Q313" i="1"/>
  <c r="J313" i="1"/>
  <c r="K53" i="1"/>
  <c r="J53" i="1"/>
  <c r="K59" i="1"/>
  <c r="J59" i="1"/>
  <c r="Q82" i="1"/>
  <c r="Q118" i="1"/>
  <c r="K159" i="1"/>
  <c r="J159" i="1"/>
  <c r="K171" i="1"/>
  <c r="J171" i="1"/>
  <c r="J272" i="1"/>
  <c r="K272" i="1"/>
  <c r="J299" i="1"/>
  <c r="K299" i="1"/>
  <c r="K119" i="1"/>
  <c r="J119" i="1"/>
  <c r="K95" i="1"/>
  <c r="J95" i="1"/>
  <c r="K71" i="1"/>
  <c r="J71" i="1"/>
  <c r="J135" i="1"/>
  <c r="J141" i="1"/>
  <c r="K165" i="1"/>
  <c r="J165" i="1"/>
  <c r="J194" i="1"/>
  <c r="Q246" i="1"/>
  <c r="J300" i="1"/>
  <c r="K300" i="1"/>
  <c r="K328" i="1"/>
  <c r="Q353" i="1"/>
  <c r="Q398" i="1"/>
  <c r="K398" i="1"/>
  <c r="Q358" i="1"/>
  <c r="J358" i="1"/>
  <c r="Q326" i="1"/>
  <c r="J326" i="1"/>
  <c r="Q222" i="1"/>
  <c r="Q198" i="1"/>
  <c r="J198" i="1"/>
  <c r="Q174" i="1"/>
  <c r="J174" i="1"/>
  <c r="K125" i="1"/>
  <c r="J125" i="1"/>
  <c r="K77" i="1"/>
  <c r="J77" i="1"/>
  <c r="K61" i="1"/>
  <c r="J61" i="1"/>
  <c r="K143" i="1"/>
  <c r="J143" i="1"/>
  <c r="K167" i="1"/>
  <c r="J173" i="1"/>
  <c r="K250" i="1"/>
  <c r="J276" i="1"/>
  <c r="K276" i="1"/>
  <c r="J385" i="1"/>
  <c r="K385" i="1"/>
  <c r="Q404" i="1"/>
  <c r="K404" i="1"/>
  <c r="Q388" i="1"/>
  <c r="Q380" i="1"/>
  <c r="Q364" i="1"/>
  <c r="Q356" i="1"/>
  <c r="Q348" i="1"/>
  <c r="Q324" i="1"/>
  <c r="J324" i="1"/>
  <c r="Q62" i="1"/>
  <c r="J85" i="1"/>
  <c r="K150" i="1"/>
  <c r="K278" i="1"/>
  <c r="Q406" i="1"/>
  <c r="Q390" i="1"/>
  <c r="J390" i="1"/>
  <c r="Q366" i="1"/>
  <c r="K366" i="1"/>
  <c r="Q334" i="1"/>
  <c r="K254" i="1"/>
  <c r="Q254" i="1"/>
  <c r="Q166" i="1"/>
  <c r="K166" i="1"/>
  <c r="Q134" i="1"/>
  <c r="J330" i="1"/>
  <c r="J369" i="1"/>
  <c r="K369" i="1"/>
  <c r="K101" i="1"/>
  <c r="J101" i="1"/>
  <c r="K343" i="1"/>
  <c r="J371" i="1"/>
  <c r="Q396" i="1"/>
  <c r="Q372" i="1"/>
  <c r="Q332" i="1"/>
  <c r="Q49" i="1"/>
  <c r="J49" i="1"/>
  <c r="J291" i="1"/>
  <c r="K291" i="1"/>
  <c r="J162" i="1"/>
  <c r="Q182" i="1"/>
  <c r="J190" i="1"/>
  <c r="J308" i="1"/>
  <c r="K308" i="1"/>
  <c r="Q301" i="1"/>
  <c r="J301" i="1"/>
  <c r="J221" i="1"/>
  <c r="Q221" i="1"/>
  <c r="J99" i="1"/>
  <c r="J108" i="1"/>
  <c r="K120" i="1"/>
  <c r="K132" i="1"/>
  <c r="Q144" i="1"/>
  <c r="K156" i="1"/>
  <c r="J184" i="1"/>
  <c r="Q197" i="1"/>
  <c r="J213" i="1"/>
  <c r="K229" i="1"/>
  <c r="Q247" i="1"/>
  <c r="Q260" i="1"/>
  <c r="K279" i="1"/>
  <c r="J285" i="1"/>
  <c r="K303" i="1"/>
  <c r="Q360" i="1"/>
  <c r="J403" i="1"/>
  <c r="J316" i="1"/>
  <c r="K316" i="1"/>
  <c r="Q292" i="1"/>
  <c r="Q284" i="1"/>
  <c r="Q268" i="1"/>
  <c r="J260" i="1"/>
  <c r="K260" i="1"/>
  <c r="Q236" i="1"/>
  <c r="J228" i="1"/>
  <c r="K228" i="1"/>
  <c r="K60" i="1"/>
  <c r="Q188" i="1"/>
  <c r="J309" i="1"/>
  <c r="K341" i="1"/>
  <c r="J367" i="1"/>
  <c r="Q395" i="1"/>
  <c r="Q307" i="1"/>
  <c r="Q54" i="1"/>
  <c r="J69" i="1"/>
  <c r="J93" i="1"/>
  <c r="K136" i="1"/>
  <c r="J139" i="1"/>
  <c r="Q160" i="1"/>
  <c r="J163" i="1"/>
  <c r="J175" i="1"/>
  <c r="J189" i="1"/>
  <c r="K203" i="1"/>
  <c r="Q219" i="1"/>
  <c r="Q235" i="1"/>
  <c r="K243" i="1"/>
  <c r="J255" i="1"/>
  <c r="Q315" i="1"/>
  <c r="Q341" i="1"/>
  <c r="J405" i="1"/>
  <c r="Q408" i="1"/>
  <c r="K408" i="1"/>
  <c r="Q392" i="1"/>
  <c r="Q384" i="1"/>
  <c r="Q376" i="1"/>
  <c r="Q368" i="1"/>
  <c r="Q320" i="1"/>
  <c r="Q312" i="1"/>
  <c r="Q296" i="1"/>
  <c r="Q288" i="1"/>
  <c r="Q256" i="1"/>
  <c r="Q248" i="1"/>
  <c r="Q240" i="1"/>
  <c r="J240" i="1"/>
  <c r="J232" i="1"/>
  <c r="K232" i="1"/>
  <c r="J216" i="1"/>
  <c r="K216" i="1"/>
  <c r="Q208" i="1"/>
  <c r="J208" i="1"/>
  <c r="K116" i="1"/>
  <c r="Q152" i="1"/>
  <c r="K176" i="1"/>
  <c r="J211" i="1"/>
  <c r="K211" i="1"/>
  <c r="Q216" i="1"/>
  <c r="J227" i="1"/>
  <c r="K227" i="1"/>
  <c r="Q232" i="1"/>
  <c r="K264" i="1"/>
  <c r="K295" i="1"/>
  <c r="K339" i="1"/>
  <c r="K359" i="1"/>
  <c r="K375" i="1"/>
  <c r="Q287" i="1"/>
  <c r="Q271" i="1"/>
  <c r="J271" i="1"/>
  <c r="K231" i="1"/>
  <c r="Q231" i="1"/>
  <c r="Q215" i="1"/>
  <c r="K215" i="1"/>
  <c r="J83" i="1"/>
  <c r="K104" i="1"/>
  <c r="J183" i="1"/>
  <c r="Q191" i="1"/>
  <c r="J196" i="1"/>
  <c r="J223" i="1"/>
  <c r="Q264" i="1"/>
  <c r="K277" i="1"/>
  <c r="Q349" i="1"/>
  <c r="K273" i="1"/>
  <c r="Q297" i="1"/>
  <c r="K265" i="1"/>
  <c r="K50" i="1"/>
  <c r="J50" i="1"/>
  <c r="K52" i="1"/>
  <c r="J52" i="1"/>
  <c r="K68" i="1"/>
  <c r="J68" i="1"/>
  <c r="K72" i="1"/>
  <c r="J72" i="1"/>
  <c r="K76" i="1"/>
  <c r="J76" i="1"/>
  <c r="K98" i="1"/>
  <c r="J98" i="1"/>
  <c r="K140" i="1"/>
  <c r="J140" i="1"/>
  <c r="K182" i="1"/>
  <c r="J182" i="1"/>
  <c r="K56" i="1"/>
  <c r="J56" i="1"/>
  <c r="K195" i="1"/>
  <c r="K57" i="1"/>
  <c r="J74" i="1"/>
  <c r="K108" i="1"/>
  <c r="J114" i="1"/>
  <c r="J120" i="1"/>
  <c r="J136" i="1"/>
  <c r="J150" i="1"/>
  <c r="K177" i="1"/>
  <c r="J177" i="1"/>
  <c r="K192" i="1"/>
  <c r="J192" i="1"/>
  <c r="K70" i="1"/>
  <c r="J70" i="1"/>
  <c r="K80" i="1"/>
  <c r="J80" i="1"/>
  <c r="K92" i="1"/>
  <c r="J92" i="1"/>
  <c r="K118" i="1"/>
  <c r="J118" i="1"/>
  <c r="J130" i="1"/>
  <c r="K144" i="1"/>
  <c r="J144" i="1"/>
  <c r="K168" i="1"/>
  <c r="J168" i="1"/>
  <c r="K172" i="1"/>
  <c r="J172" i="1"/>
  <c r="K201" i="1"/>
  <c r="J201" i="1"/>
  <c r="K207" i="1"/>
  <c r="J207" i="1"/>
  <c r="K134" i="1"/>
  <c r="J134" i="1"/>
  <c r="K199" i="1"/>
  <c r="J199" i="1"/>
  <c r="J365" i="1"/>
  <c r="K365" i="1"/>
  <c r="K81" i="1"/>
  <c r="J81" i="1"/>
  <c r="K97" i="1"/>
  <c r="J178" i="1"/>
  <c r="K191" i="1"/>
  <c r="J191" i="1"/>
  <c r="K208" i="1"/>
  <c r="K54" i="1"/>
  <c r="J54" i="1"/>
  <c r="K65" i="1"/>
  <c r="J65" i="1"/>
  <c r="K185" i="1"/>
  <c r="J247" i="1"/>
  <c r="K247" i="1"/>
  <c r="K105" i="1"/>
  <c r="J105" i="1"/>
  <c r="K129" i="1"/>
  <c r="J129" i="1"/>
  <c r="K169" i="1"/>
  <c r="J169" i="1"/>
  <c r="K48" i="1"/>
  <c r="J48" i="1"/>
  <c r="K62" i="1"/>
  <c r="J62" i="1"/>
  <c r="K73" i="1"/>
  <c r="K84" i="1"/>
  <c r="J84" i="1"/>
  <c r="K106" i="1"/>
  <c r="K112" i="1"/>
  <c r="J112" i="1"/>
  <c r="K137" i="1"/>
  <c r="K148" i="1"/>
  <c r="J148" i="1"/>
  <c r="K170" i="1"/>
  <c r="K180" i="1"/>
  <c r="J180" i="1"/>
  <c r="K186" i="1"/>
  <c r="K193" i="1"/>
  <c r="J193" i="1"/>
  <c r="K200" i="1"/>
  <c r="J200" i="1"/>
  <c r="K209" i="1"/>
  <c r="J209" i="1"/>
  <c r="J222" i="1"/>
  <c r="K222" i="1"/>
  <c r="J265" i="1"/>
  <c r="J261" i="1"/>
  <c r="K261" i="1"/>
  <c r="K326" i="1"/>
  <c r="J349" i="1"/>
  <c r="K349" i="1"/>
  <c r="J404" i="1"/>
  <c r="K58" i="1"/>
  <c r="K64" i="1"/>
  <c r="J64" i="1"/>
  <c r="K78" i="1"/>
  <c r="J78" i="1"/>
  <c r="K89" i="1"/>
  <c r="K100" i="1"/>
  <c r="J100" i="1"/>
  <c r="K122" i="1"/>
  <c r="K128" i="1"/>
  <c r="J128" i="1"/>
  <c r="K142" i="1"/>
  <c r="J142" i="1"/>
  <c r="K153" i="1"/>
  <c r="K164" i="1"/>
  <c r="J164" i="1"/>
  <c r="K188" i="1"/>
  <c r="J188" i="1"/>
  <c r="K190" i="1"/>
  <c r="K197" i="1"/>
  <c r="J197" i="1"/>
  <c r="K204" i="1"/>
  <c r="J204" i="1"/>
  <c r="K206" i="1"/>
  <c r="J215" i="1"/>
  <c r="J263" i="1"/>
  <c r="K263" i="1"/>
  <c r="K82" i="1"/>
  <c r="K88" i="1"/>
  <c r="J88" i="1"/>
  <c r="K124" i="1"/>
  <c r="J124" i="1"/>
  <c r="K146" i="1"/>
  <c r="K152" i="1"/>
  <c r="J152" i="1"/>
  <c r="K187" i="1"/>
  <c r="J187" i="1"/>
  <c r="J203" i="1"/>
  <c r="J224" i="1"/>
  <c r="J282" i="1"/>
  <c r="K282" i="1"/>
  <c r="J363" i="1"/>
  <c r="K363" i="1"/>
  <c r="K96" i="1"/>
  <c r="J96" i="1"/>
  <c r="K121" i="1"/>
  <c r="J132" i="1"/>
  <c r="K160" i="1"/>
  <c r="J160" i="1"/>
  <c r="K196" i="1"/>
  <c r="K205" i="1"/>
  <c r="J205" i="1"/>
  <c r="J230" i="1"/>
  <c r="K230" i="1"/>
  <c r="K258" i="1"/>
  <c r="K302" i="1"/>
  <c r="K382" i="1"/>
  <c r="J382" i="1"/>
  <c r="J237" i="1"/>
  <c r="K237" i="1"/>
  <c r="J239" i="1"/>
  <c r="K239" i="1"/>
  <c r="J257" i="1"/>
  <c r="K257" i="1"/>
  <c r="J275" i="1"/>
  <c r="J287" i="1"/>
  <c r="K287" i="1"/>
  <c r="J294" i="1"/>
  <c r="K346" i="1"/>
  <c r="J346" i="1"/>
  <c r="K367" i="1"/>
  <c r="J219" i="1"/>
  <c r="K219" i="1"/>
  <c r="J225" i="1"/>
  <c r="J234" i="1"/>
  <c r="K234" i="1"/>
  <c r="J266" i="1"/>
  <c r="K266" i="1"/>
  <c r="K275" i="1"/>
  <c r="K294" i="1"/>
  <c r="J311" i="1"/>
  <c r="K311" i="1"/>
  <c r="J353" i="1"/>
  <c r="K353" i="1"/>
  <c r="K397" i="1"/>
  <c r="J397" i="1"/>
  <c r="J279" i="1"/>
  <c r="J319" i="1"/>
  <c r="K319" i="1"/>
  <c r="K383" i="1"/>
  <c r="K389" i="1"/>
  <c r="J389" i="1"/>
  <c r="K405" i="1"/>
  <c r="K218" i="1"/>
  <c r="J235" i="1"/>
  <c r="J274" i="1"/>
  <c r="K274" i="1"/>
  <c r="J383" i="1"/>
  <c r="K409" i="1"/>
  <c r="J281" i="1"/>
  <c r="K281" i="1"/>
  <c r="J310" i="1"/>
  <c r="J325" i="1"/>
  <c r="J333" i="1"/>
  <c r="K333" i="1"/>
  <c r="J366" i="1"/>
  <c r="J406" i="1"/>
  <c r="K406" i="1"/>
  <c r="J241" i="1"/>
  <c r="K241" i="1"/>
  <c r="K310" i="1"/>
  <c r="K325" i="1"/>
  <c r="J251" i="1"/>
  <c r="J262" i="1"/>
  <c r="J269" i="1"/>
  <c r="K269" i="1"/>
  <c r="J289" i="1"/>
  <c r="K289" i="1"/>
  <c r="J297" i="1"/>
  <c r="K297" i="1"/>
  <c r="J305" i="1"/>
  <c r="K305" i="1"/>
  <c r="J321" i="1"/>
  <c r="K331" i="1"/>
  <c r="J331" i="1"/>
  <c r="K335" i="1"/>
  <c r="J347" i="1"/>
  <c r="J408" i="1"/>
  <c r="J214" i="1"/>
  <c r="J246" i="1"/>
  <c r="J253" i="1"/>
  <c r="K253" i="1"/>
  <c r="J267" i="1"/>
  <c r="J278" i="1"/>
  <c r="K381" i="1"/>
  <c r="J381" i="1"/>
  <c r="J401" i="1"/>
  <c r="J245" i="1"/>
  <c r="K245" i="1"/>
  <c r="J259" i="1"/>
  <c r="J293" i="1"/>
  <c r="K293" i="1"/>
  <c r="K301" i="1"/>
  <c r="J317" i="1"/>
  <c r="K317" i="1"/>
  <c r="J357" i="1"/>
  <c r="K373" i="1"/>
  <c r="J373" i="1"/>
  <c r="J355" i="1"/>
  <c r="K358" i="1"/>
  <c r="K403" i="1"/>
  <c r="K407" i="1"/>
  <c r="Q45" i="1"/>
  <c r="Q46" i="1"/>
  <c r="L45" i="1"/>
  <c r="K45" i="1"/>
  <c r="J45" i="1"/>
  <c r="N45" i="1" s="1"/>
  <c r="K46" i="1"/>
  <c r="J46" i="1"/>
  <c r="F12" i="1"/>
  <c r="J12" i="1" s="1"/>
  <c r="F11" i="1"/>
  <c r="F10" i="1"/>
  <c r="F9" i="1"/>
  <c r="J9" i="1" s="1"/>
  <c r="N9" i="1" s="1"/>
  <c r="F20" i="1"/>
  <c r="F19" i="1"/>
  <c r="H19" i="1" s="1"/>
  <c r="K19" i="1" s="1"/>
  <c r="F18" i="1"/>
  <c r="H18" i="1" s="1"/>
  <c r="K18" i="1" s="1"/>
  <c r="F17" i="1"/>
  <c r="H17" i="1" s="1"/>
  <c r="K17" i="1" s="1"/>
  <c r="F16" i="1"/>
  <c r="F15" i="1"/>
  <c r="H15" i="1" s="1"/>
  <c r="K15" i="1" s="1"/>
  <c r="F14" i="1"/>
  <c r="H14" i="1" s="1"/>
  <c r="K14" i="1" s="1"/>
  <c r="A14" i="1"/>
  <c r="A15" i="1" s="1"/>
  <c r="A16" i="1" s="1"/>
  <c r="A17" i="1" s="1"/>
  <c r="A18" i="1" s="1"/>
  <c r="A19" i="1" s="1"/>
  <c r="A20" i="1" s="1"/>
  <c r="A9" i="1" s="1"/>
  <c r="A10" i="1" s="1"/>
  <c r="A11" i="1" s="1"/>
  <c r="A12" i="1" s="1"/>
  <c r="F13" i="1"/>
  <c r="H20" i="1" l="1"/>
  <c r="K20" i="1" s="1"/>
  <c r="H16" i="1"/>
  <c r="K16" i="1" s="1"/>
  <c r="L46" i="1"/>
  <c r="S24" i="1"/>
  <c r="F25" i="1"/>
  <c r="K94" i="1"/>
  <c r="J147" i="1"/>
  <c r="J231" i="1"/>
  <c r="J375" i="1"/>
  <c r="K189" i="1"/>
  <c r="K113" i="1"/>
  <c r="K242" i="1"/>
  <c r="K174" i="1"/>
  <c r="K86" i="1"/>
  <c r="K162" i="1"/>
  <c r="K387" i="1"/>
  <c r="K379" i="1"/>
  <c r="K155" i="1"/>
  <c r="J155" i="1"/>
  <c r="K350" i="1"/>
  <c r="K324" i="1"/>
  <c r="K102" i="1"/>
  <c r="J145" i="1"/>
  <c r="K221" i="1"/>
  <c r="K179" i="1"/>
  <c r="K323" i="1"/>
  <c r="J270" i="1"/>
  <c r="K154" i="1"/>
  <c r="J176" i="1"/>
  <c r="J116" i="1"/>
  <c r="K249" i="1"/>
  <c r="J138" i="1"/>
  <c r="K123" i="1"/>
  <c r="J123" i="1"/>
  <c r="J273" i="1"/>
  <c r="J339" i="1"/>
  <c r="J166" i="1"/>
  <c r="K161" i="1"/>
  <c r="J60" i="1"/>
  <c r="K210" i="1"/>
  <c r="J67" i="1"/>
  <c r="J229" i="1"/>
  <c r="J250" i="1"/>
  <c r="K374" i="1"/>
  <c r="K285" i="1"/>
  <c r="J318" i="1"/>
  <c r="K238" i="1"/>
  <c r="K194" i="1"/>
  <c r="K75" i="1"/>
  <c r="J75" i="1"/>
  <c r="K390" i="1"/>
  <c r="K109" i="1"/>
  <c r="J109" i="1"/>
  <c r="J236" i="1"/>
  <c r="K236" i="1"/>
  <c r="J322" i="1"/>
  <c r="K322" i="1"/>
  <c r="K313" i="1"/>
  <c r="K255" i="1"/>
  <c r="K342" i="1"/>
  <c r="K49" i="1"/>
  <c r="J254" i="1"/>
  <c r="K149" i="1"/>
  <c r="J149" i="1"/>
  <c r="K181" i="1"/>
  <c r="J181" i="1"/>
  <c r="K372" i="1"/>
  <c r="J372" i="1"/>
  <c r="J345" i="1"/>
  <c r="K345" i="1"/>
  <c r="K338" i="1"/>
  <c r="J338" i="1"/>
  <c r="J277" i="1"/>
  <c r="J303" i="1"/>
  <c r="K286" i="1"/>
  <c r="K90" i="1"/>
  <c r="J126" i="1"/>
  <c r="J156" i="1"/>
  <c r="K240" i="1"/>
  <c r="J212" i="1"/>
  <c r="K212" i="1"/>
  <c r="J296" i="1"/>
  <c r="K296" i="1"/>
  <c r="K376" i="1"/>
  <c r="J376" i="1"/>
  <c r="K352" i="1"/>
  <c r="J352" i="1"/>
  <c r="J268" i="1"/>
  <c r="K268" i="1"/>
  <c r="K117" i="1"/>
  <c r="J117" i="1"/>
  <c r="K364" i="1"/>
  <c r="J364" i="1"/>
  <c r="J392" i="1"/>
  <c r="K392" i="1"/>
  <c r="K198" i="1"/>
  <c r="J295" i="1"/>
  <c r="K391" i="1"/>
  <c r="J391" i="1"/>
  <c r="K356" i="1"/>
  <c r="J356" i="1"/>
  <c r="K309" i="1"/>
  <c r="J243" i="1"/>
  <c r="K271" i="1"/>
  <c r="J104" i="1"/>
  <c r="J158" i="1"/>
  <c r="J248" i="1"/>
  <c r="K248" i="1"/>
  <c r="J312" i="1"/>
  <c r="K312" i="1"/>
  <c r="J307" i="1"/>
  <c r="K307" i="1"/>
  <c r="K351" i="1"/>
  <c r="J351" i="1"/>
  <c r="K396" i="1"/>
  <c r="J396" i="1"/>
  <c r="K394" i="1"/>
  <c r="J394" i="1"/>
  <c r="J377" i="1"/>
  <c r="K377" i="1"/>
  <c r="J290" i="1"/>
  <c r="K290" i="1"/>
  <c r="K354" i="1"/>
  <c r="J354" i="1"/>
  <c r="K402" i="1"/>
  <c r="J402" i="1"/>
  <c r="Q10" i="1"/>
  <c r="S10" i="1" s="1"/>
  <c r="K202" i="1"/>
  <c r="K66" i="1"/>
  <c r="K344" i="1"/>
  <c r="J344" i="1"/>
  <c r="J384" i="1"/>
  <c r="K384" i="1"/>
  <c r="J304" i="1"/>
  <c r="K304" i="1"/>
  <c r="K327" i="1"/>
  <c r="J327" i="1"/>
  <c r="J284" i="1"/>
  <c r="K284" i="1"/>
  <c r="J336" i="1"/>
  <c r="K336" i="1"/>
  <c r="K380" i="1"/>
  <c r="J380" i="1"/>
  <c r="K47" i="1"/>
  <c r="J47" i="1"/>
  <c r="J361" i="1"/>
  <c r="K361" i="1"/>
  <c r="J298" i="1"/>
  <c r="K298" i="1"/>
  <c r="K370" i="1"/>
  <c r="J370" i="1"/>
  <c r="J226" i="1"/>
  <c r="K226" i="1"/>
  <c r="J398" i="1"/>
  <c r="J110" i="1"/>
  <c r="K223" i="1"/>
  <c r="J256" i="1"/>
  <c r="K256" i="1"/>
  <c r="J292" i="1"/>
  <c r="K292" i="1"/>
  <c r="K87" i="1"/>
  <c r="J87" i="1"/>
  <c r="K393" i="1"/>
  <c r="K213" i="1"/>
  <c r="K184" i="1"/>
  <c r="J252" i="1"/>
  <c r="K252" i="1"/>
  <c r="J288" i="1"/>
  <c r="K288" i="1"/>
  <c r="K399" i="1"/>
  <c r="J399" i="1"/>
  <c r="K334" i="1"/>
  <c r="J334" i="1"/>
  <c r="K348" i="1"/>
  <c r="J348" i="1"/>
  <c r="J388" i="1"/>
  <c r="K388" i="1"/>
  <c r="J329" i="1"/>
  <c r="K329" i="1"/>
  <c r="J306" i="1"/>
  <c r="K306" i="1"/>
  <c r="J395" i="1"/>
  <c r="K395" i="1"/>
  <c r="J314" i="1"/>
  <c r="K314" i="1"/>
  <c r="L47" i="1"/>
  <c r="L48" i="1" s="1"/>
  <c r="J283" i="1"/>
  <c r="K283" i="1"/>
  <c r="J320" i="1"/>
  <c r="K320" i="1"/>
  <c r="J280" i="1"/>
  <c r="K280" i="1"/>
  <c r="K378" i="1"/>
  <c r="J378" i="1"/>
  <c r="J359" i="1"/>
  <c r="J368" i="1"/>
  <c r="K368" i="1"/>
  <c r="K63" i="1"/>
  <c r="J63" i="1"/>
  <c r="K332" i="1"/>
  <c r="J332" i="1"/>
  <c r="J340" i="1"/>
  <c r="K340" i="1"/>
  <c r="K386" i="1"/>
  <c r="J386" i="1"/>
  <c r="M46" i="1"/>
  <c r="Q9" i="1"/>
  <c r="S9" i="1" s="1"/>
  <c r="L9" i="1"/>
  <c r="Q17" i="1"/>
  <c r="S17" i="1" s="1"/>
  <c r="Q18" i="1"/>
  <c r="S18" i="1" s="1"/>
  <c r="Q20" i="1"/>
  <c r="S20" i="1" s="1"/>
  <c r="Q14" i="1"/>
  <c r="S14" i="1" s="1"/>
  <c r="Q12" i="1"/>
  <c r="S12" i="1" s="1"/>
  <c r="Q15" i="1"/>
  <c r="S15" i="1" s="1"/>
  <c r="Q16" i="1"/>
  <c r="S16" i="1" s="1"/>
  <c r="J19" i="1"/>
  <c r="Q11" i="1"/>
  <c r="S11" i="1" s="1"/>
  <c r="Q19" i="1"/>
  <c r="S19" i="1" s="1"/>
  <c r="Q13" i="1"/>
  <c r="S13" i="1" s="1"/>
  <c r="K9" i="1"/>
  <c r="J15" i="1"/>
  <c r="J11" i="1"/>
  <c r="J13" i="1"/>
  <c r="J17" i="1"/>
  <c r="J18" i="1"/>
  <c r="J10" i="1"/>
  <c r="J16" i="1" l="1"/>
  <c r="J20" i="1"/>
  <c r="M47" i="1"/>
  <c r="N47" i="1" s="1"/>
  <c r="N46" i="1"/>
  <c r="M10" i="1"/>
  <c r="N10" i="1" s="1"/>
  <c r="S23" i="1"/>
  <c r="J14" i="1"/>
  <c r="M48" i="1"/>
  <c r="N48" i="1" s="1"/>
  <c r="M49" i="1"/>
  <c r="N49" i="1" s="1"/>
  <c r="L4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7" i="1" l="1"/>
  <c r="L50" i="1"/>
  <c r="M50" i="1"/>
  <c r="M12" i="1"/>
  <c r="N12" i="1" s="1"/>
  <c r="M11" i="1"/>
  <c r="M13" i="1"/>
  <c r="N13" i="1" s="1"/>
  <c r="M15" i="1"/>
  <c r="M14" i="1"/>
  <c r="N14" i="1" s="1"/>
  <c r="N50" i="1" l="1"/>
  <c r="N11" i="1"/>
  <c r="M51" i="1"/>
  <c r="N51" i="1" s="1"/>
  <c r="L51" i="1"/>
  <c r="L52" i="1" l="1"/>
  <c r="M52" i="1"/>
  <c r="N52" i="1" s="1"/>
  <c r="N15" i="1"/>
  <c r="M17" i="1"/>
  <c r="M16" i="1"/>
  <c r="N16" i="1" l="1"/>
  <c r="M53" i="1"/>
  <c r="N53" i="1" s="1"/>
  <c r="L53" i="1"/>
  <c r="N17" i="1"/>
  <c r="L54" i="1" l="1"/>
  <c r="M54" i="1"/>
  <c r="N54" i="1" s="1"/>
  <c r="M18" i="1"/>
  <c r="N18" i="1" l="1"/>
  <c r="M55" i="1"/>
  <c r="N55" i="1" s="1"/>
  <c r="L55" i="1"/>
  <c r="M19" i="1"/>
  <c r="N19" i="1" s="1"/>
  <c r="L56" i="1" l="1"/>
  <c r="M56" i="1"/>
  <c r="N56" i="1" s="1"/>
  <c r="M20" i="1"/>
  <c r="M23" i="1" s="1"/>
  <c r="L57" i="1" l="1"/>
  <c r="M57" i="1"/>
  <c r="N57" i="1" s="1"/>
  <c r="N20" i="1"/>
  <c r="N23" i="1" s="1"/>
  <c r="L58" i="1" l="1"/>
  <c r="M58" i="1"/>
  <c r="N58" i="1" s="1"/>
  <c r="L59" i="1" l="1"/>
  <c r="M59" i="1"/>
  <c r="N59" i="1" s="1"/>
  <c r="L60" i="1" l="1"/>
  <c r="M60" i="1"/>
  <c r="N60" i="1" s="1"/>
  <c r="M61" i="1" l="1"/>
  <c r="N61" i="1" s="1"/>
  <c r="L61" i="1"/>
  <c r="L62" i="1" l="1"/>
  <c r="M62" i="1"/>
  <c r="N62" i="1" s="1"/>
  <c r="M63" i="1" l="1"/>
  <c r="N63" i="1" s="1"/>
  <c r="L63" i="1"/>
  <c r="L64" i="1" l="1"/>
  <c r="M64" i="1"/>
  <c r="N64" i="1" s="1"/>
  <c r="L65" i="1" l="1"/>
  <c r="M65" i="1"/>
  <c r="N65" i="1" s="1"/>
  <c r="L66" i="1" l="1"/>
  <c r="M66" i="1"/>
  <c r="N66" i="1" s="1"/>
  <c r="M67" i="1" l="1"/>
  <c r="N67" i="1" s="1"/>
  <c r="L67" i="1"/>
  <c r="L68" i="1" l="1"/>
  <c r="M68" i="1"/>
  <c r="N68" i="1" s="1"/>
  <c r="M69" i="1" l="1"/>
  <c r="N69" i="1" s="1"/>
  <c r="L69" i="1"/>
  <c r="L70" i="1" l="1"/>
  <c r="M70" i="1"/>
  <c r="N70" i="1" s="1"/>
  <c r="M71" i="1" l="1"/>
  <c r="N71" i="1" s="1"/>
  <c r="L71" i="1"/>
  <c r="L72" i="1" l="1"/>
  <c r="M72" i="1"/>
  <c r="N72" i="1" s="1"/>
  <c r="L73" i="1" l="1"/>
  <c r="M73" i="1"/>
  <c r="N73" i="1" s="1"/>
  <c r="L74" i="1" l="1"/>
  <c r="M74" i="1"/>
  <c r="N74" i="1" s="1"/>
  <c r="M75" i="1" l="1"/>
  <c r="N75" i="1" s="1"/>
  <c r="L75" i="1"/>
  <c r="L76" i="1" l="1"/>
  <c r="M76" i="1"/>
  <c r="N76" i="1" s="1"/>
  <c r="M77" i="1" l="1"/>
  <c r="N77" i="1" s="1"/>
  <c r="L77" i="1"/>
  <c r="L78" i="1" l="1"/>
  <c r="M78" i="1"/>
  <c r="N78" i="1" s="1"/>
  <c r="M79" i="1" l="1"/>
  <c r="N79" i="1" s="1"/>
  <c r="L79" i="1"/>
  <c r="L80" i="1" l="1"/>
  <c r="M80" i="1"/>
  <c r="N80" i="1" s="1"/>
  <c r="L81" i="1" l="1"/>
  <c r="M81" i="1"/>
  <c r="N81" i="1" s="1"/>
  <c r="L82" i="1" l="1"/>
  <c r="M82" i="1"/>
  <c r="N82" i="1" s="1"/>
  <c r="M83" i="1" l="1"/>
  <c r="N83" i="1" s="1"/>
  <c r="L83" i="1"/>
  <c r="L84" i="1" l="1"/>
  <c r="M84" i="1"/>
  <c r="N84" i="1" s="1"/>
  <c r="M85" i="1" l="1"/>
  <c r="N85" i="1" s="1"/>
  <c r="L85" i="1"/>
  <c r="L86" i="1" l="1"/>
  <c r="M86" i="1"/>
  <c r="N86" i="1" s="1"/>
  <c r="M87" i="1" l="1"/>
  <c r="N87" i="1" s="1"/>
  <c r="L87" i="1"/>
  <c r="L88" i="1" l="1"/>
  <c r="M88" i="1"/>
  <c r="N88" i="1" s="1"/>
  <c r="L89" i="1" l="1"/>
  <c r="M89" i="1"/>
  <c r="N89" i="1" s="1"/>
  <c r="L90" i="1" l="1"/>
  <c r="M90" i="1"/>
  <c r="N90" i="1" s="1"/>
  <c r="L91" i="1" l="1"/>
  <c r="M91" i="1"/>
  <c r="N91" i="1" s="1"/>
  <c r="L92" i="1" l="1"/>
  <c r="M92" i="1"/>
  <c r="N92" i="1" s="1"/>
  <c r="M93" i="1" l="1"/>
  <c r="N93" i="1" s="1"/>
  <c r="L93" i="1"/>
  <c r="L94" i="1" l="1"/>
  <c r="M94" i="1"/>
  <c r="N94" i="1" s="1"/>
  <c r="M95" i="1" l="1"/>
  <c r="N95" i="1" s="1"/>
  <c r="L95" i="1"/>
  <c r="L96" i="1" l="1"/>
  <c r="M96" i="1"/>
  <c r="N96" i="1" s="1"/>
  <c r="L97" i="1" l="1"/>
  <c r="M97" i="1"/>
  <c r="N97" i="1" s="1"/>
  <c r="L98" i="1" l="1"/>
  <c r="M98" i="1"/>
  <c r="N98" i="1" s="1"/>
  <c r="M99" i="1" l="1"/>
  <c r="N99" i="1" s="1"/>
  <c r="L99" i="1"/>
  <c r="L100" i="1" l="1"/>
  <c r="M100" i="1"/>
  <c r="N100" i="1" s="1"/>
  <c r="M101" i="1" l="1"/>
  <c r="N101" i="1" s="1"/>
  <c r="L101" i="1"/>
  <c r="L102" i="1" l="1"/>
  <c r="M102" i="1"/>
  <c r="N102" i="1" s="1"/>
  <c r="M103" i="1" l="1"/>
  <c r="N103" i="1" s="1"/>
  <c r="L103" i="1"/>
  <c r="M104" i="1" l="1"/>
  <c r="N104" i="1" s="1"/>
  <c r="L104" i="1"/>
  <c r="L105" i="1" l="1"/>
  <c r="M105" i="1"/>
  <c r="N105" i="1" s="1"/>
  <c r="L106" i="1" l="1"/>
  <c r="M106" i="1"/>
  <c r="N106" i="1" s="1"/>
  <c r="L107" i="1" l="1"/>
  <c r="M107" i="1"/>
  <c r="N107" i="1" s="1"/>
  <c r="L108" i="1" l="1"/>
  <c r="M108" i="1"/>
  <c r="N108" i="1" s="1"/>
  <c r="M109" i="1" l="1"/>
  <c r="N109" i="1" s="1"/>
  <c r="L109" i="1"/>
  <c r="L110" i="1" l="1"/>
  <c r="M110" i="1"/>
  <c r="N110" i="1" s="1"/>
  <c r="M111" i="1" l="1"/>
  <c r="N111" i="1" s="1"/>
  <c r="L111" i="1"/>
  <c r="L112" i="1" l="1"/>
  <c r="M112" i="1"/>
  <c r="N112" i="1" s="1"/>
  <c r="L113" i="1" l="1"/>
  <c r="M113" i="1"/>
  <c r="N113" i="1" s="1"/>
  <c r="L114" i="1" l="1"/>
  <c r="M114" i="1"/>
  <c r="N114" i="1" s="1"/>
  <c r="M115" i="1" l="1"/>
  <c r="N115" i="1" s="1"/>
  <c r="L115" i="1"/>
  <c r="L116" i="1" l="1"/>
  <c r="M116" i="1"/>
  <c r="N116" i="1" s="1"/>
  <c r="M117" i="1" l="1"/>
  <c r="N117" i="1" s="1"/>
  <c r="L117" i="1"/>
  <c r="L118" i="1" l="1"/>
  <c r="M118" i="1"/>
  <c r="N118" i="1" s="1"/>
  <c r="M119" i="1" l="1"/>
  <c r="N119" i="1" s="1"/>
  <c r="L119" i="1"/>
  <c r="L120" i="1" l="1"/>
  <c r="M120" i="1"/>
  <c r="N120" i="1" s="1"/>
  <c r="L121" i="1" l="1"/>
  <c r="M121" i="1"/>
  <c r="N121" i="1" s="1"/>
  <c r="L122" i="1" l="1"/>
  <c r="M122" i="1"/>
  <c r="N122" i="1" s="1"/>
  <c r="L123" i="1" l="1"/>
  <c r="M123" i="1"/>
  <c r="N123" i="1" s="1"/>
  <c r="L124" i="1" l="1"/>
  <c r="M124" i="1"/>
  <c r="N124" i="1" s="1"/>
  <c r="M125" i="1" l="1"/>
  <c r="N125" i="1" s="1"/>
  <c r="L125" i="1"/>
  <c r="L126" i="1" l="1"/>
  <c r="M126" i="1"/>
  <c r="N126" i="1" s="1"/>
  <c r="M127" i="1" l="1"/>
  <c r="N127" i="1" s="1"/>
  <c r="L127" i="1"/>
  <c r="L128" i="1" l="1"/>
  <c r="M128" i="1"/>
  <c r="N128" i="1" s="1"/>
  <c r="L129" i="1" l="1"/>
  <c r="M129" i="1"/>
  <c r="N129" i="1" s="1"/>
  <c r="L130" i="1" l="1"/>
  <c r="M130" i="1"/>
  <c r="N130" i="1" s="1"/>
  <c r="L131" i="1" l="1"/>
  <c r="M131" i="1"/>
  <c r="N131" i="1" s="1"/>
  <c r="L132" i="1" l="1"/>
  <c r="M132" i="1"/>
  <c r="N132" i="1" s="1"/>
  <c r="M133" i="1" l="1"/>
  <c r="N133" i="1" s="1"/>
  <c r="L133" i="1"/>
  <c r="L134" i="1" l="1"/>
  <c r="M134" i="1"/>
  <c r="N134" i="1" s="1"/>
  <c r="M135" i="1" l="1"/>
  <c r="N135" i="1" s="1"/>
  <c r="L135" i="1"/>
  <c r="L136" i="1" l="1"/>
  <c r="M136" i="1"/>
  <c r="N136" i="1" s="1"/>
  <c r="L137" i="1" l="1"/>
  <c r="M137" i="1"/>
  <c r="N137" i="1" s="1"/>
  <c r="L138" i="1" l="1"/>
  <c r="M138" i="1"/>
  <c r="N138" i="1" s="1"/>
  <c r="M139" i="1" l="1"/>
  <c r="N139" i="1" s="1"/>
  <c r="L139" i="1"/>
  <c r="L140" i="1" l="1"/>
  <c r="M140" i="1"/>
  <c r="N140" i="1" s="1"/>
  <c r="M141" i="1" l="1"/>
  <c r="N141" i="1" s="1"/>
  <c r="L141" i="1"/>
  <c r="L142" i="1" l="1"/>
  <c r="M142" i="1"/>
  <c r="N142" i="1" s="1"/>
  <c r="M143" i="1" l="1"/>
  <c r="N143" i="1" s="1"/>
  <c r="L143" i="1"/>
  <c r="L144" i="1" l="1"/>
  <c r="M144" i="1"/>
  <c r="N144" i="1" s="1"/>
  <c r="L145" i="1" l="1"/>
  <c r="M145" i="1"/>
  <c r="N145" i="1" s="1"/>
  <c r="L146" i="1" l="1"/>
  <c r="M146" i="1"/>
  <c r="N146" i="1" s="1"/>
  <c r="M147" i="1" l="1"/>
  <c r="N147" i="1" s="1"/>
  <c r="L147" i="1"/>
  <c r="L148" i="1" l="1"/>
  <c r="M148" i="1"/>
  <c r="N148" i="1" s="1"/>
  <c r="M149" i="1" l="1"/>
  <c r="N149" i="1" s="1"/>
  <c r="L149" i="1"/>
  <c r="L150" i="1" l="1"/>
  <c r="M150" i="1"/>
  <c r="N150" i="1" s="1"/>
  <c r="M151" i="1" l="1"/>
  <c r="N151" i="1" s="1"/>
  <c r="L151" i="1"/>
  <c r="L152" i="1" l="1"/>
  <c r="M152" i="1"/>
  <c r="N152" i="1" s="1"/>
  <c r="L153" i="1" l="1"/>
  <c r="M153" i="1"/>
  <c r="N153" i="1" s="1"/>
  <c r="L154" i="1" l="1"/>
  <c r="M154" i="1"/>
  <c r="N154" i="1" s="1"/>
  <c r="L155" i="1" l="1"/>
  <c r="M155" i="1"/>
  <c r="N155" i="1" s="1"/>
  <c r="L156" i="1" l="1"/>
  <c r="M156" i="1"/>
  <c r="N156" i="1" s="1"/>
  <c r="M157" i="1" l="1"/>
  <c r="N157" i="1" s="1"/>
  <c r="L157" i="1"/>
  <c r="L158" i="1" l="1"/>
  <c r="M158" i="1"/>
  <c r="N158" i="1" s="1"/>
  <c r="M159" i="1" l="1"/>
  <c r="N159" i="1" s="1"/>
  <c r="L159" i="1"/>
  <c r="L160" i="1" l="1"/>
  <c r="M160" i="1"/>
  <c r="N160" i="1" s="1"/>
  <c r="M161" i="1" l="1"/>
  <c r="N161" i="1" s="1"/>
  <c r="L161" i="1"/>
  <c r="L162" i="1" l="1"/>
  <c r="M162" i="1"/>
  <c r="N162" i="1" s="1"/>
  <c r="M163" i="1" l="1"/>
  <c r="N163" i="1" s="1"/>
  <c r="L163" i="1"/>
  <c r="L164" i="1" l="1"/>
  <c r="M164" i="1"/>
  <c r="N164" i="1" s="1"/>
  <c r="M165" i="1" l="1"/>
  <c r="N165" i="1" s="1"/>
  <c r="L165" i="1"/>
  <c r="L166" i="1" l="1"/>
  <c r="M166" i="1"/>
  <c r="N166" i="1" s="1"/>
  <c r="M167" i="1" l="1"/>
  <c r="N167" i="1" s="1"/>
  <c r="L167" i="1"/>
  <c r="L168" i="1" l="1"/>
  <c r="M168" i="1"/>
  <c r="N168" i="1" s="1"/>
  <c r="L169" i="1" l="1"/>
  <c r="M169" i="1"/>
  <c r="N169" i="1" s="1"/>
  <c r="L170" i="1" l="1"/>
  <c r="M170" i="1"/>
  <c r="N170" i="1" s="1"/>
  <c r="L171" i="1" l="1"/>
  <c r="M171" i="1"/>
  <c r="N171" i="1" s="1"/>
  <c r="L172" i="1" l="1"/>
  <c r="M172" i="1"/>
  <c r="N172" i="1" s="1"/>
  <c r="M173" i="1" l="1"/>
  <c r="N173" i="1" s="1"/>
  <c r="L173" i="1"/>
  <c r="L174" i="1" l="1"/>
  <c r="M174" i="1"/>
  <c r="N174" i="1" s="1"/>
  <c r="M175" i="1" l="1"/>
  <c r="N175" i="1" s="1"/>
  <c r="L175" i="1"/>
  <c r="L176" i="1" l="1"/>
  <c r="M176" i="1"/>
  <c r="N176" i="1" s="1"/>
  <c r="L177" i="1" l="1"/>
  <c r="M177" i="1"/>
  <c r="N177" i="1" s="1"/>
  <c r="L178" i="1" l="1"/>
  <c r="M178" i="1"/>
  <c r="N178" i="1" s="1"/>
  <c r="M179" i="1" l="1"/>
  <c r="N179" i="1" s="1"/>
  <c r="L179" i="1"/>
  <c r="L180" i="1" l="1"/>
  <c r="M180" i="1"/>
  <c r="N180" i="1" s="1"/>
  <c r="M181" i="1" l="1"/>
  <c r="N181" i="1" s="1"/>
  <c r="L181" i="1"/>
  <c r="L182" i="1" l="1"/>
  <c r="M182" i="1"/>
  <c r="N182" i="1" s="1"/>
  <c r="M183" i="1" l="1"/>
  <c r="N183" i="1" s="1"/>
  <c r="L183" i="1"/>
  <c r="L184" i="1" l="1"/>
  <c r="M184" i="1"/>
  <c r="N184" i="1" s="1"/>
  <c r="L185" i="1" l="1"/>
  <c r="M185" i="1"/>
  <c r="N185" i="1" s="1"/>
  <c r="L186" i="1" l="1"/>
  <c r="M186" i="1"/>
  <c r="N186" i="1" s="1"/>
  <c r="L187" i="1" l="1"/>
  <c r="M187" i="1"/>
  <c r="N187" i="1" s="1"/>
  <c r="L188" i="1" l="1"/>
  <c r="M188" i="1"/>
  <c r="N188" i="1" s="1"/>
  <c r="L189" i="1" l="1"/>
  <c r="M189" i="1"/>
  <c r="N189" i="1" s="1"/>
  <c r="L190" i="1" l="1"/>
  <c r="M190" i="1"/>
  <c r="N190" i="1" s="1"/>
  <c r="M191" i="1" l="1"/>
  <c r="N191" i="1" s="1"/>
  <c r="L191" i="1"/>
  <c r="L192" i="1" l="1"/>
  <c r="M192" i="1"/>
  <c r="N192" i="1" s="1"/>
  <c r="L193" i="1" l="1"/>
  <c r="M193" i="1"/>
  <c r="N193" i="1" s="1"/>
  <c r="L194" i="1" l="1"/>
  <c r="M194" i="1"/>
  <c r="N194" i="1" s="1"/>
  <c r="L195" i="1" l="1"/>
  <c r="M195" i="1"/>
  <c r="N195" i="1" s="1"/>
  <c r="L196" i="1" l="1"/>
  <c r="M196" i="1"/>
  <c r="N196" i="1" s="1"/>
  <c r="L197" i="1" l="1"/>
  <c r="M197" i="1"/>
  <c r="N197" i="1" s="1"/>
  <c r="L198" i="1" l="1"/>
  <c r="M198" i="1"/>
  <c r="N198" i="1" s="1"/>
  <c r="L199" i="1" l="1"/>
  <c r="M199" i="1"/>
  <c r="N199" i="1" s="1"/>
  <c r="L200" i="1" l="1"/>
  <c r="M200" i="1"/>
  <c r="N200" i="1" s="1"/>
  <c r="M201" i="1" l="1"/>
  <c r="N201" i="1" s="1"/>
  <c r="L201" i="1"/>
  <c r="L202" i="1" l="1"/>
  <c r="M202" i="1"/>
  <c r="N202" i="1" s="1"/>
  <c r="L203" i="1" l="1"/>
  <c r="M203" i="1"/>
  <c r="N203" i="1" s="1"/>
  <c r="L204" i="1" l="1"/>
  <c r="M204" i="1"/>
  <c r="N204" i="1" s="1"/>
  <c r="L205" i="1" l="1"/>
  <c r="M205" i="1"/>
  <c r="N205" i="1" s="1"/>
  <c r="L206" i="1" l="1"/>
  <c r="M206" i="1"/>
  <c r="N206" i="1" s="1"/>
  <c r="M207" i="1" l="1"/>
  <c r="N207" i="1" s="1"/>
  <c r="L207" i="1"/>
  <c r="M208" i="1" l="1"/>
  <c r="N208" i="1" s="1"/>
  <c r="L208" i="1"/>
  <c r="L209" i="1" l="1"/>
  <c r="M209" i="1"/>
  <c r="N209" i="1" s="1"/>
  <c r="L210" i="1" l="1"/>
  <c r="M210" i="1"/>
  <c r="N210" i="1" s="1"/>
  <c r="L211" i="1" l="1"/>
  <c r="M211" i="1"/>
  <c r="N211" i="1" s="1"/>
  <c r="L212" i="1" l="1"/>
  <c r="M212" i="1"/>
  <c r="N212" i="1" s="1"/>
  <c r="L213" i="1" l="1"/>
  <c r="M213" i="1"/>
  <c r="N213" i="1" s="1"/>
  <c r="M214" i="1" l="1"/>
  <c r="N214" i="1" s="1"/>
  <c r="L214" i="1"/>
  <c r="L215" i="1" l="1"/>
  <c r="M215" i="1"/>
  <c r="N215" i="1" s="1"/>
  <c r="L216" i="1" l="1"/>
  <c r="M216" i="1"/>
  <c r="N216" i="1" s="1"/>
  <c r="L217" i="1" l="1"/>
  <c r="M217" i="1"/>
  <c r="N217" i="1" s="1"/>
  <c r="L218" i="1" l="1"/>
  <c r="M218" i="1"/>
  <c r="N218" i="1" s="1"/>
  <c r="L219" i="1" l="1"/>
  <c r="M219" i="1"/>
  <c r="N219" i="1" s="1"/>
  <c r="L220" i="1" l="1"/>
  <c r="M220" i="1"/>
  <c r="N220" i="1" s="1"/>
  <c r="L221" i="1" l="1"/>
  <c r="M221" i="1"/>
  <c r="N221" i="1" s="1"/>
  <c r="L222" i="1" l="1"/>
  <c r="M222" i="1"/>
  <c r="N222" i="1" s="1"/>
  <c r="L223" i="1" l="1"/>
  <c r="M223" i="1"/>
  <c r="N223" i="1" s="1"/>
  <c r="M224" i="1" l="1"/>
  <c r="N224" i="1" s="1"/>
  <c r="L224" i="1"/>
  <c r="L225" i="1" l="1"/>
  <c r="M225" i="1"/>
  <c r="N225" i="1" s="1"/>
  <c r="L226" i="1" l="1"/>
  <c r="M226" i="1"/>
  <c r="N226" i="1" s="1"/>
  <c r="M227" i="1" l="1"/>
  <c r="N227" i="1" s="1"/>
  <c r="L227" i="1"/>
  <c r="L228" i="1" l="1"/>
  <c r="M228" i="1"/>
  <c r="N228" i="1" s="1"/>
  <c r="L229" i="1" l="1"/>
  <c r="M229" i="1"/>
  <c r="N229" i="1" s="1"/>
  <c r="L230" i="1" l="1"/>
  <c r="M230" i="1"/>
  <c r="N230" i="1" s="1"/>
  <c r="L231" i="1" l="1"/>
  <c r="M231" i="1"/>
  <c r="N231" i="1" s="1"/>
  <c r="L232" i="1" l="1"/>
  <c r="M232" i="1"/>
  <c r="N232" i="1" s="1"/>
  <c r="L233" i="1" l="1"/>
  <c r="M233" i="1"/>
  <c r="N233" i="1" s="1"/>
  <c r="L234" i="1" l="1"/>
  <c r="M234" i="1"/>
  <c r="N234" i="1" s="1"/>
  <c r="L235" i="1" l="1"/>
  <c r="M235" i="1"/>
  <c r="N235" i="1" s="1"/>
  <c r="L236" i="1" l="1"/>
  <c r="M236" i="1"/>
  <c r="N236" i="1" s="1"/>
  <c r="L237" i="1" l="1"/>
  <c r="M237" i="1"/>
  <c r="N237" i="1" s="1"/>
  <c r="L238" i="1" l="1"/>
  <c r="M238" i="1"/>
  <c r="N238" i="1" s="1"/>
  <c r="L239" i="1" l="1"/>
  <c r="M239" i="1"/>
  <c r="N239" i="1" s="1"/>
  <c r="L240" i="1" l="1"/>
  <c r="M240" i="1"/>
  <c r="N240" i="1" s="1"/>
  <c r="L241" i="1" l="1"/>
  <c r="M241" i="1"/>
  <c r="N241" i="1" s="1"/>
  <c r="L242" i="1" l="1"/>
  <c r="M242" i="1"/>
  <c r="N242" i="1" s="1"/>
  <c r="M243" i="1" l="1"/>
  <c r="N243" i="1" s="1"/>
  <c r="L243" i="1"/>
  <c r="M244" i="1" l="1"/>
  <c r="N244" i="1" s="1"/>
  <c r="L244" i="1"/>
  <c r="L245" i="1" l="1"/>
  <c r="M245" i="1"/>
  <c r="N245" i="1" s="1"/>
  <c r="M246" i="1" l="1"/>
  <c r="N246" i="1" s="1"/>
  <c r="L246" i="1"/>
  <c r="L247" i="1" l="1"/>
  <c r="M247" i="1"/>
  <c r="N247" i="1" s="1"/>
  <c r="L248" i="1" l="1"/>
  <c r="M248" i="1"/>
  <c r="N248" i="1" s="1"/>
  <c r="L249" i="1" l="1"/>
  <c r="M249" i="1"/>
  <c r="N249" i="1" s="1"/>
  <c r="M250" i="1" l="1"/>
  <c r="N250" i="1" s="1"/>
  <c r="L250" i="1"/>
  <c r="L251" i="1" l="1"/>
  <c r="M251" i="1"/>
  <c r="N251" i="1" s="1"/>
  <c r="L252" i="1" l="1"/>
  <c r="M252" i="1"/>
  <c r="N252" i="1" s="1"/>
  <c r="L253" i="1" l="1"/>
  <c r="M253" i="1"/>
  <c r="N253" i="1" s="1"/>
  <c r="L254" i="1" l="1"/>
  <c r="M254" i="1"/>
  <c r="N254" i="1" s="1"/>
  <c r="L255" i="1" l="1"/>
  <c r="M255" i="1"/>
  <c r="N255" i="1" s="1"/>
  <c r="L256" i="1" l="1"/>
  <c r="M256" i="1"/>
  <c r="N256" i="1" s="1"/>
  <c r="M257" i="1" l="1"/>
  <c r="N257" i="1" s="1"/>
  <c r="L257" i="1"/>
  <c r="L258" i="1" l="1"/>
  <c r="M258" i="1"/>
  <c r="N258" i="1" s="1"/>
  <c r="L259" i="1" l="1"/>
  <c r="M259" i="1"/>
  <c r="N259" i="1" s="1"/>
  <c r="L260" i="1" l="1"/>
  <c r="M260" i="1"/>
  <c r="N260" i="1" s="1"/>
  <c r="L261" i="1" l="1"/>
  <c r="M261" i="1"/>
  <c r="N261" i="1" s="1"/>
  <c r="M262" i="1" l="1"/>
  <c r="N262" i="1" s="1"/>
  <c r="L262" i="1"/>
  <c r="L263" i="1" l="1"/>
  <c r="M263" i="1"/>
  <c r="N263" i="1" s="1"/>
  <c r="M264" i="1" l="1"/>
  <c r="N264" i="1" s="1"/>
  <c r="L264" i="1"/>
  <c r="L265" i="1" l="1"/>
  <c r="M265" i="1"/>
  <c r="N265" i="1" s="1"/>
  <c r="L266" i="1" l="1"/>
  <c r="M266" i="1"/>
  <c r="N266" i="1" s="1"/>
  <c r="L267" i="1" l="1"/>
  <c r="M267" i="1"/>
  <c r="N267" i="1" s="1"/>
  <c r="L268" i="1" l="1"/>
  <c r="M268" i="1"/>
  <c r="N268" i="1" s="1"/>
  <c r="L269" i="1" l="1"/>
  <c r="M269" i="1"/>
  <c r="N269" i="1" s="1"/>
  <c r="M270" i="1" l="1"/>
  <c r="N270" i="1" s="1"/>
  <c r="L270" i="1"/>
  <c r="L271" i="1" l="1"/>
  <c r="M271" i="1"/>
  <c r="N271" i="1" s="1"/>
  <c r="L272" i="1" l="1"/>
  <c r="M272" i="1"/>
  <c r="N272" i="1" s="1"/>
  <c r="L273" i="1" l="1"/>
  <c r="M273" i="1"/>
  <c r="N273" i="1" s="1"/>
  <c r="L274" i="1" l="1"/>
  <c r="M274" i="1"/>
  <c r="N274" i="1" s="1"/>
  <c r="L275" i="1" l="1"/>
  <c r="M275" i="1"/>
  <c r="N275" i="1" s="1"/>
  <c r="L276" i="1" l="1"/>
  <c r="M276" i="1"/>
  <c r="N276" i="1" s="1"/>
  <c r="L277" i="1" l="1"/>
  <c r="M277" i="1"/>
  <c r="N277" i="1" s="1"/>
  <c r="M278" i="1" l="1"/>
  <c r="N278" i="1" s="1"/>
  <c r="L278" i="1"/>
  <c r="L279" i="1" l="1"/>
  <c r="M279" i="1"/>
  <c r="N279" i="1" s="1"/>
  <c r="L280" i="1" l="1"/>
  <c r="M280" i="1"/>
  <c r="N280" i="1" s="1"/>
  <c r="L281" i="1" l="1"/>
  <c r="M281" i="1"/>
  <c r="N281" i="1" s="1"/>
  <c r="M282" i="1" l="1"/>
  <c r="N282" i="1" s="1"/>
  <c r="L282" i="1"/>
  <c r="L283" i="1" l="1"/>
  <c r="M283" i="1"/>
  <c r="N283" i="1" s="1"/>
  <c r="L284" i="1" l="1"/>
  <c r="M284" i="1"/>
  <c r="N284" i="1" s="1"/>
  <c r="L285" i="1" l="1"/>
  <c r="M285" i="1"/>
  <c r="N285" i="1" s="1"/>
  <c r="L286" i="1" l="1"/>
  <c r="M286" i="1"/>
  <c r="N286" i="1" s="1"/>
  <c r="L287" i="1" l="1"/>
  <c r="M287" i="1"/>
  <c r="N287" i="1" s="1"/>
  <c r="L288" i="1" l="1"/>
  <c r="M288" i="1"/>
  <c r="N288" i="1" s="1"/>
  <c r="L289" i="1" l="1"/>
  <c r="M289" i="1"/>
  <c r="N289" i="1" s="1"/>
  <c r="M290" i="1" l="1"/>
  <c r="N290" i="1" s="1"/>
  <c r="L290" i="1"/>
  <c r="L291" i="1" l="1"/>
  <c r="M291" i="1"/>
  <c r="N291" i="1" s="1"/>
  <c r="L292" i="1" l="1"/>
  <c r="M292" i="1"/>
  <c r="N292" i="1" s="1"/>
  <c r="L293" i="1" l="1"/>
  <c r="M293" i="1"/>
  <c r="N293" i="1" s="1"/>
  <c r="L294" i="1" l="1"/>
  <c r="M294" i="1"/>
  <c r="N294" i="1" s="1"/>
  <c r="L295" i="1" l="1"/>
  <c r="M295" i="1"/>
  <c r="N295" i="1" s="1"/>
  <c r="L296" i="1" l="1"/>
  <c r="M296" i="1"/>
  <c r="N296" i="1" s="1"/>
  <c r="L297" i="1" l="1"/>
  <c r="M297" i="1"/>
  <c r="N297" i="1" s="1"/>
  <c r="M298" i="1" l="1"/>
  <c r="N298" i="1" s="1"/>
  <c r="L298" i="1"/>
  <c r="L299" i="1" l="1"/>
  <c r="M299" i="1"/>
  <c r="N299" i="1" s="1"/>
  <c r="L300" i="1" l="1"/>
  <c r="M300" i="1"/>
  <c r="N300" i="1" s="1"/>
  <c r="L301" i="1" l="1"/>
  <c r="M301" i="1"/>
  <c r="N301" i="1" s="1"/>
  <c r="L302" i="1" l="1"/>
  <c r="M302" i="1"/>
  <c r="N302" i="1" s="1"/>
  <c r="L303" i="1" l="1"/>
  <c r="M303" i="1"/>
  <c r="N303" i="1" s="1"/>
  <c r="L304" i="1" l="1"/>
  <c r="M304" i="1"/>
  <c r="N304" i="1" s="1"/>
  <c r="L305" i="1" l="1"/>
  <c r="M305" i="1"/>
  <c r="N305" i="1" s="1"/>
  <c r="M306" i="1" l="1"/>
  <c r="N306" i="1" s="1"/>
  <c r="L306" i="1"/>
  <c r="L307" i="1" l="1"/>
  <c r="M307" i="1"/>
  <c r="N307" i="1" s="1"/>
  <c r="L308" i="1" l="1"/>
  <c r="M308" i="1"/>
  <c r="N308" i="1" s="1"/>
  <c r="L309" i="1" l="1"/>
  <c r="M309" i="1"/>
  <c r="N309" i="1" s="1"/>
  <c r="L310" i="1" l="1"/>
  <c r="M310" i="1"/>
  <c r="N310" i="1" s="1"/>
  <c r="L311" i="1" l="1"/>
  <c r="M311" i="1"/>
  <c r="N311" i="1" s="1"/>
  <c r="L312" i="1" l="1"/>
  <c r="M312" i="1"/>
  <c r="N312" i="1" s="1"/>
  <c r="L313" i="1" l="1"/>
  <c r="M313" i="1"/>
  <c r="N313" i="1" s="1"/>
  <c r="M314" i="1" l="1"/>
  <c r="N314" i="1" s="1"/>
  <c r="L314" i="1"/>
  <c r="L315" i="1" l="1"/>
  <c r="M315" i="1"/>
  <c r="N315" i="1" s="1"/>
  <c r="L316" i="1" l="1"/>
  <c r="M316" i="1"/>
  <c r="N316" i="1" s="1"/>
  <c r="L317" i="1" l="1"/>
  <c r="M317" i="1"/>
  <c r="N317" i="1" s="1"/>
  <c r="L318" i="1" l="1"/>
  <c r="M318" i="1"/>
  <c r="N318" i="1" s="1"/>
  <c r="L319" i="1" l="1"/>
  <c r="M319" i="1"/>
  <c r="N319" i="1" s="1"/>
  <c r="L320" i="1" l="1"/>
  <c r="M320" i="1"/>
  <c r="N320" i="1" s="1"/>
  <c r="L321" i="1" l="1"/>
  <c r="M321" i="1"/>
  <c r="N321" i="1" s="1"/>
  <c r="M322" i="1" l="1"/>
  <c r="N322" i="1" s="1"/>
  <c r="L322" i="1"/>
  <c r="L323" i="1" l="1"/>
  <c r="M323" i="1"/>
  <c r="N323" i="1" s="1"/>
  <c r="L324" i="1" l="1"/>
  <c r="M324" i="1"/>
  <c r="N324" i="1" s="1"/>
  <c r="L325" i="1" l="1"/>
  <c r="M325" i="1"/>
  <c r="N325" i="1" s="1"/>
  <c r="M326" i="1" l="1"/>
  <c r="N326" i="1" s="1"/>
  <c r="L326" i="1"/>
  <c r="M327" i="1" l="1"/>
  <c r="N327" i="1" s="1"/>
  <c r="L327" i="1"/>
  <c r="L328" i="1" l="1"/>
  <c r="M328" i="1"/>
  <c r="N328" i="1" s="1"/>
  <c r="L329" i="1" l="1"/>
  <c r="M329" i="1"/>
  <c r="N329" i="1" s="1"/>
  <c r="M330" i="1" l="1"/>
  <c r="N330" i="1" s="1"/>
  <c r="L330" i="1"/>
  <c r="L331" i="1" l="1"/>
  <c r="M331" i="1"/>
  <c r="N331" i="1" s="1"/>
  <c r="L332" i="1" l="1"/>
  <c r="M332" i="1"/>
  <c r="N332" i="1" s="1"/>
  <c r="L333" i="1" l="1"/>
  <c r="M333" i="1"/>
  <c r="N333" i="1" s="1"/>
  <c r="L334" i="1" l="1"/>
  <c r="M334" i="1"/>
  <c r="N334" i="1" s="1"/>
  <c r="L335" i="1" l="1"/>
  <c r="M335" i="1"/>
  <c r="N335" i="1" s="1"/>
  <c r="L336" i="1" l="1"/>
  <c r="M336" i="1"/>
  <c r="N336" i="1" s="1"/>
  <c r="M337" i="1" l="1"/>
  <c r="N337" i="1" s="1"/>
  <c r="L337" i="1"/>
  <c r="L338" i="1" l="1"/>
  <c r="M338" i="1"/>
  <c r="N338" i="1" s="1"/>
  <c r="M339" i="1" l="1"/>
  <c r="N339" i="1" s="1"/>
  <c r="L339" i="1"/>
  <c r="L340" i="1" l="1"/>
  <c r="M340" i="1"/>
  <c r="N340" i="1" s="1"/>
  <c r="L341" i="1" l="1"/>
  <c r="M341" i="1"/>
  <c r="N341" i="1" s="1"/>
  <c r="L342" i="1" l="1"/>
  <c r="M342" i="1"/>
  <c r="N342" i="1" s="1"/>
  <c r="M343" i="1" l="1"/>
  <c r="N343" i="1" s="1"/>
  <c r="L343" i="1"/>
  <c r="L344" i="1" l="1"/>
  <c r="M344" i="1"/>
  <c r="N344" i="1" s="1"/>
  <c r="L345" i="1" l="1"/>
  <c r="M345" i="1"/>
  <c r="N345" i="1" s="1"/>
  <c r="L346" i="1" l="1"/>
  <c r="M346" i="1"/>
  <c r="N346" i="1" s="1"/>
  <c r="M347" i="1" l="1"/>
  <c r="N347" i="1" s="1"/>
  <c r="L347" i="1"/>
  <c r="L348" i="1" l="1"/>
  <c r="M348" i="1"/>
  <c r="N348" i="1" s="1"/>
  <c r="L349" i="1" l="1"/>
  <c r="M349" i="1"/>
  <c r="N349" i="1" s="1"/>
  <c r="L350" i="1" l="1"/>
  <c r="M350" i="1"/>
  <c r="N350" i="1" s="1"/>
  <c r="M351" i="1" l="1"/>
  <c r="N351" i="1" s="1"/>
  <c r="L351" i="1"/>
  <c r="L352" i="1" l="1"/>
  <c r="M352" i="1"/>
  <c r="N352" i="1" s="1"/>
  <c r="L353" i="1" l="1"/>
  <c r="M353" i="1"/>
  <c r="N353" i="1" s="1"/>
  <c r="M354" i="1" l="1"/>
  <c r="N354" i="1" s="1"/>
  <c r="L354" i="1"/>
  <c r="M355" i="1" l="1"/>
  <c r="N355" i="1" s="1"/>
  <c r="L355" i="1"/>
  <c r="L356" i="1" l="1"/>
  <c r="M356" i="1"/>
  <c r="N356" i="1" s="1"/>
  <c r="M357" i="1" l="1"/>
  <c r="N357" i="1" s="1"/>
  <c r="L357" i="1"/>
  <c r="L358" i="1" l="1"/>
  <c r="M358" i="1"/>
  <c r="N358" i="1" s="1"/>
  <c r="M359" i="1" l="1"/>
  <c r="N359" i="1" s="1"/>
  <c r="L359" i="1"/>
  <c r="L360" i="1" l="1"/>
  <c r="M360" i="1"/>
  <c r="N360" i="1" s="1"/>
  <c r="L361" i="1" l="1"/>
  <c r="M361" i="1"/>
  <c r="N361" i="1" s="1"/>
  <c r="L362" i="1" l="1"/>
  <c r="M362" i="1"/>
  <c r="N362" i="1" s="1"/>
  <c r="L363" i="1" l="1"/>
  <c r="M363" i="1"/>
  <c r="N363" i="1" s="1"/>
  <c r="L364" i="1" l="1"/>
  <c r="M364" i="1"/>
  <c r="N364" i="1" s="1"/>
  <c r="L365" i="1" l="1"/>
  <c r="M365" i="1"/>
  <c r="N365" i="1" s="1"/>
  <c r="L366" i="1" l="1"/>
  <c r="M366" i="1"/>
  <c r="N366" i="1" s="1"/>
  <c r="M367" i="1" l="1"/>
  <c r="N367" i="1" s="1"/>
  <c r="L367" i="1"/>
  <c r="L368" i="1" l="1"/>
  <c r="M368" i="1"/>
  <c r="N368" i="1" s="1"/>
  <c r="M369" i="1" l="1"/>
  <c r="N369" i="1" s="1"/>
  <c r="L369" i="1"/>
  <c r="L370" i="1" l="1"/>
  <c r="M370" i="1"/>
  <c r="N370" i="1" s="1"/>
  <c r="L371" i="1" l="1"/>
  <c r="M371" i="1"/>
  <c r="N371" i="1" s="1"/>
  <c r="L372" i="1" l="1"/>
  <c r="M372" i="1"/>
  <c r="N372" i="1" s="1"/>
  <c r="L373" i="1" l="1"/>
  <c r="M373" i="1"/>
  <c r="N373" i="1" s="1"/>
  <c r="L374" i="1" l="1"/>
  <c r="M374" i="1"/>
  <c r="N374" i="1" s="1"/>
  <c r="M375" i="1" l="1"/>
  <c r="N375" i="1" s="1"/>
  <c r="L375" i="1"/>
  <c r="L376" i="1" l="1"/>
  <c r="M376" i="1"/>
  <c r="N376" i="1" s="1"/>
  <c r="L377" i="1" l="1"/>
  <c r="M377" i="1"/>
  <c r="N377" i="1" s="1"/>
  <c r="L378" i="1" l="1"/>
  <c r="M378" i="1"/>
  <c r="N378" i="1" s="1"/>
  <c r="M379" i="1" l="1"/>
  <c r="N379" i="1" s="1"/>
  <c r="L379" i="1"/>
  <c r="L380" i="1" l="1"/>
  <c r="M380" i="1"/>
  <c r="N380" i="1" s="1"/>
  <c r="L381" i="1" l="1"/>
  <c r="M381" i="1"/>
  <c r="N381" i="1" s="1"/>
  <c r="L382" i="1" l="1"/>
  <c r="M382" i="1"/>
  <c r="N382" i="1" s="1"/>
  <c r="L383" i="1" l="1"/>
  <c r="M383" i="1"/>
  <c r="N383" i="1" s="1"/>
  <c r="L384" i="1" l="1"/>
  <c r="M384" i="1"/>
  <c r="N384" i="1" s="1"/>
  <c r="L385" i="1" l="1"/>
  <c r="M385" i="1"/>
  <c r="N385" i="1" s="1"/>
  <c r="L386" i="1" l="1"/>
  <c r="M386" i="1"/>
  <c r="N386" i="1" s="1"/>
  <c r="M387" i="1" l="1"/>
  <c r="N387" i="1" s="1"/>
  <c r="L387" i="1"/>
  <c r="L388" i="1" l="1"/>
  <c r="M388" i="1"/>
  <c r="N388" i="1" s="1"/>
  <c r="M389" i="1" l="1"/>
  <c r="N389" i="1" s="1"/>
  <c r="L389" i="1"/>
  <c r="L390" i="1" l="1"/>
  <c r="M390" i="1"/>
  <c r="N390" i="1" s="1"/>
  <c r="M391" i="1" l="1"/>
  <c r="N391" i="1" s="1"/>
  <c r="L391" i="1"/>
  <c r="L392" i="1" l="1"/>
  <c r="M392" i="1"/>
  <c r="N392" i="1" s="1"/>
  <c r="L393" i="1" l="1"/>
  <c r="M393" i="1"/>
  <c r="N393" i="1" s="1"/>
  <c r="L394" i="1" l="1"/>
  <c r="M394" i="1"/>
  <c r="N394" i="1" s="1"/>
  <c r="M395" i="1" l="1"/>
  <c r="N395" i="1" s="1"/>
  <c r="L395" i="1"/>
  <c r="L396" i="1" l="1"/>
  <c r="M396" i="1"/>
  <c r="N396" i="1" s="1"/>
  <c r="M397" i="1" l="1"/>
  <c r="N397" i="1" s="1"/>
  <c r="L397" i="1"/>
  <c r="L398" i="1" l="1"/>
  <c r="M398" i="1"/>
  <c r="N398" i="1" s="1"/>
  <c r="M399" i="1" l="1"/>
  <c r="N399" i="1" s="1"/>
  <c r="L399" i="1"/>
  <c r="L400" i="1" l="1"/>
  <c r="M400" i="1"/>
  <c r="N400" i="1" s="1"/>
  <c r="M401" i="1" l="1"/>
  <c r="N401" i="1" s="1"/>
  <c r="L401" i="1"/>
  <c r="M402" i="1" l="1"/>
  <c r="N402" i="1" s="1"/>
  <c r="L402" i="1"/>
  <c r="L403" i="1" l="1"/>
  <c r="M403" i="1"/>
  <c r="N403" i="1" s="1"/>
  <c r="L404" i="1" l="1"/>
  <c r="M404" i="1"/>
  <c r="N404" i="1" s="1"/>
  <c r="L405" i="1" l="1"/>
  <c r="M405" i="1"/>
  <c r="N405" i="1" s="1"/>
  <c r="L406" i="1" l="1"/>
  <c r="M406" i="1"/>
  <c r="N406" i="1" s="1"/>
  <c r="L407" i="1" l="1"/>
  <c r="M407" i="1"/>
  <c r="N407" i="1" s="1"/>
  <c r="L408" i="1" l="1"/>
  <c r="M408" i="1"/>
  <c r="N408" i="1" s="1"/>
  <c r="M409" i="1" l="1"/>
  <c r="L409" i="1"/>
  <c r="L28" i="1" s="1"/>
  <c r="N409" i="1" l="1"/>
  <c r="N24" i="1" s="1"/>
  <c r="M24" i="1"/>
</calcChain>
</file>

<file path=xl/comments1.xml><?xml version="1.0" encoding="utf-8"?>
<comments xmlns="http://schemas.openxmlformats.org/spreadsheetml/2006/main">
  <authors>
    <author>Adam B. Smith</author>
  </authors>
  <commentList>
    <comment ref="R8" authorId="0">
      <text>
        <r>
          <rPr>
            <b/>
            <sz val="9"/>
            <color indexed="81"/>
            <rFont val="Tahoma"/>
            <family val="2"/>
          </rPr>
          <t>Adam B. Smith:</t>
        </r>
        <r>
          <rPr>
            <sz val="9"/>
            <color indexed="81"/>
            <rFont val="Tahoma"/>
            <family val="2"/>
          </rPr>
          <t xml:space="preserve">
calculated from R's insol::daylength()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Adam B. Smith:</t>
        </r>
        <r>
          <rPr>
            <sz val="9"/>
            <color indexed="81"/>
            <rFont val="Tahoma"/>
            <family val="2"/>
          </rPr>
          <t xml:space="preserve">
Assuming no prioir snowpack for this month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Adam B. Smith:</t>
        </r>
        <r>
          <rPr>
            <sz val="9"/>
            <color indexed="81"/>
            <rFont val="Tahoma"/>
            <family val="2"/>
          </rPr>
          <t xml:space="preserve">
Assuming no prioir snowpack for this month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Adam B. Smith:</t>
        </r>
        <r>
          <rPr>
            <sz val="9"/>
            <color indexed="81"/>
            <rFont val="Tahoma"/>
            <family val="2"/>
          </rPr>
          <t xml:space="preserve">
calculated from R's insol::daylength()</t>
        </r>
      </text>
    </comment>
    <comment ref="S44" authorId="0">
      <text>
        <r>
          <rPr>
            <b/>
            <sz val="9"/>
            <color indexed="81"/>
            <rFont val="Tahoma"/>
            <family val="2"/>
          </rPr>
          <t>Adam B. Smith:</t>
        </r>
        <r>
          <rPr>
            <sz val="9"/>
            <color indexed="81"/>
            <rFont val="Tahoma"/>
            <family val="2"/>
          </rPr>
          <t xml:space="preserve">
Note that days in month is set to 1 for DAILY PET unlike MONTHLY PET.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Adam B. Smith:</t>
        </r>
        <r>
          <rPr>
            <sz val="9"/>
            <color indexed="81"/>
            <rFont val="Tahoma"/>
            <family val="2"/>
          </rPr>
          <t xml:space="preserve">
Assuming no prioir snowpack for this month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Adam B. Smith:</t>
        </r>
        <r>
          <rPr>
            <sz val="9"/>
            <color indexed="81"/>
            <rFont val="Tahoma"/>
            <family val="2"/>
          </rPr>
          <t xml:space="preserve">
Assuming no prioir snowpack for this month</t>
        </r>
      </text>
    </comment>
  </commentList>
</comments>
</file>

<file path=xl/sharedStrings.xml><?xml version="1.0" encoding="utf-8"?>
<sst xmlns="http://schemas.openxmlformats.org/spreadsheetml/2006/main" count="469" uniqueCount="71">
  <si>
    <t>Minimum</t>
  </si>
  <si>
    <t>Maximum</t>
  </si>
  <si>
    <t>Mean</t>
  </si>
  <si>
    <t>Monthly temperature (° C)</t>
  </si>
  <si>
    <t>Month</t>
  </si>
  <si>
    <t>Equation</t>
  </si>
  <si>
    <t>Descrip</t>
  </si>
  <si>
    <t>Variable</t>
  </si>
  <si>
    <t>melt factor</t>
  </si>
  <si>
    <t>Fm</t>
  </si>
  <si>
    <t>1 through 3</t>
  </si>
  <si>
    <t>Monthly ppt (mm)</t>
  </si>
  <si>
    <t>RAINm</t>
  </si>
  <si>
    <t>rain fraction</t>
  </si>
  <si>
    <t>SNOWm</t>
  </si>
  <si>
    <t>snow fraction</t>
  </si>
  <si>
    <t>snowmelt</t>
  </si>
  <si>
    <t>MELTm</t>
  </si>
  <si>
    <t>prior snowpack</t>
  </si>
  <si>
    <t>PACKm</t>
  </si>
  <si>
    <t>SUMs</t>
  </si>
  <si>
    <t>water input</t>
  </si>
  <si>
    <t>Wm</t>
  </si>
  <si>
    <t>Days</t>
  </si>
  <si>
    <t>days in month</t>
  </si>
  <si>
    <t>ea</t>
  </si>
  <si>
    <t>sat vapor pressure at Ta</t>
  </si>
  <si>
    <t>DL</t>
  </si>
  <si>
    <t>day length</t>
  </si>
  <si>
    <t>latitude</t>
  </si>
  <si>
    <t>angular velocity of Earth's rotation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</si>
  <si>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</si>
  <si>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</si>
  <si>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</si>
  <si>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</si>
  <si>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</si>
  <si>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</si>
  <si>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</si>
  <si>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</si>
  <si>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</si>
  <si>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</si>
  <si>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</si>
  <si>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</si>
  <si>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PET</t>
  </si>
  <si>
    <t>PETm</t>
  </si>
  <si>
    <t>Name</t>
  </si>
  <si>
    <t>Num</t>
  </si>
  <si>
    <t>DOY</t>
  </si>
  <si>
    <t>Daily ppt (mm)</t>
  </si>
  <si>
    <t>Daily temperature (° C)</t>
  </si>
  <si>
    <t>MONTHLY (above)</t>
  </si>
  <si>
    <t>DAILY (below)</t>
  </si>
  <si>
    <t>MEANs</t>
  </si>
  <si>
    <t>MAXs</t>
  </si>
  <si>
    <t>LAST</t>
  </si>
  <si>
    <t>DAILY (below) - Sept</t>
  </si>
  <si>
    <t>DAILY (below) - Oct</t>
  </si>
  <si>
    <t>DAILY (below) - Nov</t>
  </si>
  <si>
    <t>DAILY (below) - Dec</t>
  </si>
  <si>
    <t>DAILY (below) - Jan</t>
  </si>
  <si>
    <t>DAILY (below) - Feb</t>
  </si>
  <si>
    <t>DAILY (below) - Mar</t>
  </si>
  <si>
    <t>DAILY (below) - Apr</t>
  </si>
  <si>
    <t>DAILY (below) - May</t>
  </si>
  <si>
    <t>DAILY (below) - Jun</t>
  </si>
  <si>
    <t>DAILY (below) - Jul</t>
  </si>
  <si>
    <t>DAILY (below) - Aug</t>
  </si>
  <si>
    <t>COMPARING MONTHLY CALCULATIONS (above) WITH DAILY CALCULATIONS (below)</t>
  </si>
  <si>
    <t>Manual calculation of some variables in Lutz et al for a manufactured site</t>
  </si>
  <si>
    <t>MONTHLY (as per Lutz et al)</t>
  </si>
  <si>
    <t>DAILY (as per Lutz et al--but they assume monthly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</si>
</sst>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2" fontId="0" fillId="0" borderId="0" xfId="0" applyNumberFormat="1"/>
    <xf numFmtId="0" fontId="16" fillId="0" borderId="0" xfId="0" applyFont="1"/>
    <xf numFmtId="16" fontId="16" fillId="0" borderId="0" xfId="0" applyNumberFormat="1" applyFont="1"/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0"/>
  <sheetViews>
    <sheetView tabSelected="1" topLeftCell="A37" workbookViewId="0">
      <pane xSplit="7" topLeftCell="H1" activePane="topRight" state="frozenSplit"/>
      <selection pane="topRight" activeCell="A43" sqref="A43:B43"/>
    </sheetView>
  </sheetViews>
  <sheetFormatPr defaultRowHeight="14.4" x14ac:dyDescent="0.3"/>
  <cols>
    <col min="1" max="1" width="8.88671875" style="5"/>
    <col min="3" max="3" width="16.77734375" style="5" bestFit="1" customWidth="1"/>
    <col min="4" max="4" width="9.21875" bestFit="1" customWidth="1"/>
    <col min="5" max="5" width="9.5546875" bestFit="1" customWidth="1"/>
    <col min="6" max="6" width="9" bestFit="1" customWidth="1"/>
    <col min="7" max="7" width="8.5546875" bestFit="1" customWidth="1"/>
    <col min="8" max="8" width="10.6640625" bestFit="1" customWidth="1"/>
    <col min="9" max="9" width="10.6640625" style="5" customWidth="1"/>
    <col min="10" max="10" width="11.21875" bestFit="1" customWidth="1"/>
    <col min="11" max="11" width="12.44140625" bestFit="1" customWidth="1"/>
    <col min="12" max="12" width="14" bestFit="1" customWidth="1"/>
    <col min="16" max="16" width="8.88671875" style="5"/>
    <col min="19" max="21" width="8.88671875" style="5"/>
  </cols>
  <sheetData>
    <row r="1" spans="1:21" x14ac:dyDescent="0.3">
      <c r="A1" s="3" t="s">
        <v>68</v>
      </c>
    </row>
    <row r="2" spans="1:21" s="5" customFormat="1" x14ac:dyDescent="0.3"/>
    <row r="3" spans="1:21" s="5" customFormat="1" x14ac:dyDescent="0.3">
      <c r="Q3" s="5" t="s">
        <v>29</v>
      </c>
      <c r="R3" s="5">
        <v>38</v>
      </c>
    </row>
    <row r="4" spans="1:21" s="5" customFormat="1" x14ac:dyDescent="0.3">
      <c r="Q4" t="s">
        <v>30</v>
      </c>
      <c r="R4">
        <v>0.26179999999999998</v>
      </c>
    </row>
    <row r="5" spans="1:21" x14ac:dyDescent="0.3">
      <c r="R5" s="5"/>
      <c r="U5"/>
    </row>
    <row r="6" spans="1:21" s="3" customFormat="1" x14ac:dyDescent="0.3">
      <c r="A6" s="3" t="s">
        <v>69</v>
      </c>
      <c r="G6" s="3" t="s">
        <v>5</v>
      </c>
      <c r="H6" s="4" t="s">
        <v>10</v>
      </c>
      <c r="I6" s="4"/>
      <c r="J6" s="3">
        <v>4</v>
      </c>
      <c r="K6" s="3">
        <v>5</v>
      </c>
      <c r="L6" s="3">
        <v>7</v>
      </c>
      <c r="M6" s="3">
        <v>6</v>
      </c>
      <c r="N6" s="3">
        <v>8</v>
      </c>
      <c r="Q6" s="3">
        <v>10</v>
      </c>
      <c r="R6" s="3">
        <v>11</v>
      </c>
      <c r="S6" s="3">
        <v>9</v>
      </c>
      <c r="U6" s="5"/>
    </row>
    <row r="7" spans="1:21" s="3" customFormat="1" x14ac:dyDescent="0.3">
      <c r="A7" s="6" t="s">
        <v>4</v>
      </c>
      <c r="B7" s="6"/>
      <c r="D7" s="6" t="s">
        <v>3</v>
      </c>
      <c r="E7" s="6"/>
      <c r="F7" s="6"/>
      <c r="G7" s="3" t="s">
        <v>6</v>
      </c>
      <c r="H7" s="3" t="s">
        <v>8</v>
      </c>
      <c r="J7" s="3" t="s">
        <v>13</v>
      </c>
      <c r="K7" s="3" t="s">
        <v>15</v>
      </c>
      <c r="L7" s="3" t="s">
        <v>18</v>
      </c>
      <c r="M7" s="3" t="s">
        <v>16</v>
      </c>
      <c r="N7" s="3" t="s">
        <v>21</v>
      </c>
      <c r="P7" s="3" t="s">
        <v>24</v>
      </c>
      <c r="Q7" s="3" t="s">
        <v>26</v>
      </c>
      <c r="R7" s="3" t="s">
        <v>28</v>
      </c>
      <c r="S7" s="3" t="s">
        <v>43</v>
      </c>
      <c r="U7" s="5"/>
    </row>
    <row r="8" spans="1:21" s="3" customFormat="1" x14ac:dyDescent="0.3">
      <c r="A8" s="3" t="s">
        <v>46</v>
      </c>
      <c r="B8" s="3" t="s">
        <v>45</v>
      </c>
      <c r="C8" s="3" t="s">
        <v>11</v>
      </c>
      <c r="D8" s="3" t="s">
        <v>0</v>
      </c>
      <c r="E8" s="3" t="s">
        <v>1</v>
      </c>
      <c r="F8" s="3" t="s">
        <v>2</v>
      </c>
      <c r="G8" s="3" t="s">
        <v>7</v>
      </c>
      <c r="H8" s="3" t="s">
        <v>9</v>
      </c>
      <c r="J8" s="3" t="s">
        <v>12</v>
      </c>
      <c r="K8" s="3" t="s">
        <v>14</v>
      </c>
      <c r="L8" s="3" t="s">
        <v>19</v>
      </c>
      <c r="M8" s="3" t="s">
        <v>17</v>
      </c>
      <c r="N8" s="3" t="s">
        <v>22</v>
      </c>
      <c r="P8" s="3" t="s">
        <v>23</v>
      </c>
      <c r="Q8" s="3" t="s">
        <v>25</v>
      </c>
      <c r="R8" s="3" t="s">
        <v>27</v>
      </c>
      <c r="S8" s="3" t="s">
        <v>44</v>
      </c>
      <c r="U8" s="5"/>
    </row>
    <row r="9" spans="1:21" x14ac:dyDescent="0.3">
      <c r="A9">
        <f>A20+1</f>
        <v>9</v>
      </c>
      <c r="B9" t="s">
        <v>31</v>
      </c>
      <c r="C9" s="2">
        <v>38.149000000000001</v>
      </c>
      <c r="D9" s="2">
        <v>3.9634</v>
      </c>
      <c r="E9" s="2">
        <v>20.5534</v>
      </c>
      <c r="F9" s="2">
        <f>AVERAGE(D9:E9)</f>
        <v>12.2584</v>
      </c>
      <c r="H9" s="5">
        <f t="shared" ref="H9:H14" si="0">IF(F9&lt;= 0, 0, IF(AND(F9 &gt; 0, F9 &lt; 6), 0.167 * F9, 1))</f>
        <v>1</v>
      </c>
      <c r="J9" s="2">
        <f>H9*C9</f>
        <v>38.149000000000001</v>
      </c>
      <c r="K9" s="2">
        <f>(1-H9)*C9</f>
        <v>0</v>
      </c>
      <c r="L9" s="5">
        <f>(1-$H9)^2*$C9+(1-$H9)*0</f>
        <v>0</v>
      </c>
      <c r="M9" s="5">
        <v>0</v>
      </c>
      <c r="N9" s="2">
        <f>J9+M9</f>
        <v>38.149000000000001</v>
      </c>
      <c r="P9" s="5">
        <v>30</v>
      </c>
      <c r="Q9">
        <f>0.611*EXP((17.3*F9)/(F9+237.3))</f>
        <v>1.4292131037371512</v>
      </c>
      <c r="R9">
        <v>12.29</v>
      </c>
      <c r="S9" s="5">
        <f>29.8*P9*R9*Q9/(F9+273.2)</f>
        <v>55.010243055264965</v>
      </c>
      <c r="U9"/>
    </row>
    <row r="10" spans="1:21" x14ac:dyDescent="0.3">
      <c r="A10">
        <f>A9+1</f>
        <v>10</v>
      </c>
      <c r="B10" s="5" t="s">
        <v>32</v>
      </c>
      <c r="C10" s="2">
        <v>32.156999999999996</v>
      </c>
      <c r="D10" s="2">
        <v>0.22289999999999999</v>
      </c>
      <c r="E10" s="2">
        <v>15.644</v>
      </c>
      <c r="F10" s="2">
        <f>AVERAGE(D10:E10)</f>
        <v>7.9334499999999997</v>
      </c>
      <c r="H10" s="5">
        <f t="shared" si="0"/>
        <v>1</v>
      </c>
      <c r="J10" s="2">
        <f>H10*C10</f>
        <v>32.156999999999996</v>
      </c>
      <c r="K10" s="2">
        <f t="shared" ref="K10:K20" si="1">(1-H10)*C10</f>
        <v>0</v>
      </c>
      <c r="L10" s="5">
        <f>(1-$H10)^2*$C10+(1-$H10)*L9</f>
        <v>0</v>
      </c>
      <c r="M10">
        <f>H10*(K10+L9)</f>
        <v>0</v>
      </c>
      <c r="N10" s="2">
        <f t="shared" ref="N10:N20" si="2">J10+M10</f>
        <v>32.156999999999996</v>
      </c>
      <c r="P10" s="5">
        <v>31</v>
      </c>
      <c r="Q10" s="5">
        <f t="shared" ref="Q10:Q20" si="3">0.611*EXP((17.3*F10)/(F10+237.3))</f>
        <v>1.0693030843887263</v>
      </c>
      <c r="R10" s="5">
        <v>11.06</v>
      </c>
      <c r="S10" s="5">
        <f t="shared" ref="S10:S20" si="4">29.8*P10*R10*Q10/(F10+273.2)</f>
        <v>38.86166307959035</v>
      </c>
      <c r="U10"/>
    </row>
    <row r="11" spans="1:21" x14ac:dyDescent="0.3">
      <c r="A11">
        <f>A10+1</f>
        <v>11</v>
      </c>
      <c r="B11" s="5" t="s">
        <v>33</v>
      </c>
      <c r="C11" s="2">
        <v>59.08</v>
      </c>
      <c r="D11" s="2">
        <v>-6.9500999999999999</v>
      </c>
      <c r="E11" s="2">
        <v>3.1758999999999999</v>
      </c>
      <c r="F11" s="2">
        <f>AVERAGE(D11:E11)</f>
        <v>-1.8871</v>
      </c>
      <c r="H11" s="5">
        <f t="shared" si="0"/>
        <v>0</v>
      </c>
      <c r="J11" s="2">
        <f>H11*C11</f>
        <v>0</v>
      </c>
      <c r="K11" s="2">
        <f t="shared" si="1"/>
        <v>59.08</v>
      </c>
      <c r="L11" s="5">
        <f t="shared" ref="L11:L20" si="5">(1-$H11)^2*$C11+(1-$H11)*L10</f>
        <v>59.08</v>
      </c>
      <c r="M11" s="5">
        <f t="shared" ref="M11:M20" si="6">H11*(K11+L10)</f>
        <v>0</v>
      </c>
      <c r="N11" s="2">
        <f t="shared" si="2"/>
        <v>0</v>
      </c>
      <c r="P11" s="5">
        <v>31</v>
      </c>
      <c r="Q11" s="5">
        <f t="shared" si="3"/>
        <v>0.53188002144475754</v>
      </c>
      <c r="R11" s="5">
        <v>9.91</v>
      </c>
      <c r="S11" s="5">
        <f t="shared" si="4"/>
        <v>17.947123300675013</v>
      </c>
      <c r="U11"/>
    </row>
    <row r="12" spans="1:21" x14ac:dyDescent="0.3">
      <c r="A12">
        <f>A11+1</f>
        <v>12</v>
      </c>
      <c r="B12" s="5" t="s">
        <v>34</v>
      </c>
      <c r="C12" s="2">
        <v>62.962000000000003</v>
      </c>
      <c r="D12" s="2">
        <v>-9.4298000000000002</v>
      </c>
      <c r="E12" s="2">
        <v>2.3E-3</v>
      </c>
      <c r="F12" s="2">
        <f>AVERAGE(D12:E12)</f>
        <v>-4.7137500000000001</v>
      </c>
      <c r="H12" s="5">
        <f t="shared" si="0"/>
        <v>0</v>
      </c>
      <c r="J12" s="2">
        <f>H12*C12</f>
        <v>0</v>
      </c>
      <c r="K12" s="2">
        <f t="shared" si="1"/>
        <v>62.962000000000003</v>
      </c>
      <c r="L12" s="5">
        <f t="shared" si="5"/>
        <v>122.042</v>
      </c>
      <c r="M12" s="5">
        <f t="shared" si="6"/>
        <v>0</v>
      </c>
      <c r="N12" s="2">
        <f t="shared" si="2"/>
        <v>0</v>
      </c>
      <c r="P12" s="5">
        <v>31</v>
      </c>
      <c r="Q12" s="5">
        <f t="shared" si="3"/>
        <v>0.43030036026094681</v>
      </c>
      <c r="R12" s="5">
        <v>9.32</v>
      </c>
      <c r="S12" s="5">
        <f t="shared" si="4"/>
        <v>13.79887024598267</v>
      </c>
      <c r="U12"/>
    </row>
    <row r="13" spans="1:21" x14ac:dyDescent="0.3">
      <c r="A13">
        <v>1</v>
      </c>
      <c r="B13" s="5" t="s">
        <v>35</v>
      </c>
      <c r="C13" s="2">
        <v>29.283999999999999</v>
      </c>
      <c r="D13" s="2">
        <v>-7.2264999999999997</v>
      </c>
      <c r="E13" s="2">
        <v>2.0731000000000002</v>
      </c>
      <c r="F13" s="2">
        <f>AVERAGE(D13:E13)</f>
        <v>-2.5766999999999998</v>
      </c>
      <c r="H13" s="5">
        <f t="shared" si="0"/>
        <v>0</v>
      </c>
      <c r="J13" s="2">
        <f>H13*C13</f>
        <v>0</v>
      </c>
      <c r="K13" s="2">
        <f t="shared" si="1"/>
        <v>29.283999999999999</v>
      </c>
      <c r="L13" s="5">
        <f t="shared" si="5"/>
        <v>151.32599999999999</v>
      </c>
      <c r="M13" s="5">
        <f t="shared" si="6"/>
        <v>0</v>
      </c>
      <c r="N13" s="2">
        <f t="shared" si="2"/>
        <v>0</v>
      </c>
      <c r="P13" s="5">
        <v>31</v>
      </c>
      <c r="Q13" s="5">
        <f t="shared" si="3"/>
        <v>0.50531619824561891</v>
      </c>
      <c r="R13" s="5">
        <v>9.6</v>
      </c>
      <c r="S13" s="5">
        <f t="shared" si="4"/>
        <v>16.559500227132354</v>
      </c>
      <c r="U13"/>
    </row>
    <row r="14" spans="1:21" x14ac:dyDescent="0.3">
      <c r="A14">
        <f>A13+1</f>
        <v>2</v>
      </c>
      <c r="B14" s="5" t="s">
        <v>36</v>
      </c>
      <c r="C14" s="2">
        <v>16.526</v>
      </c>
      <c r="D14" s="2">
        <v>-7.1101000000000001</v>
      </c>
      <c r="E14" s="2">
        <v>3.8593000000000002</v>
      </c>
      <c r="F14" s="2">
        <f t="shared" ref="F14:F20" si="7">AVERAGE(D14:E14)</f>
        <v>-1.6254</v>
      </c>
      <c r="H14" s="5">
        <f t="shared" si="0"/>
        <v>0</v>
      </c>
      <c r="J14" s="2">
        <f t="shared" ref="J14:J20" si="8">H14*C14</f>
        <v>0</v>
      </c>
      <c r="K14" s="2">
        <f t="shared" si="1"/>
        <v>16.526</v>
      </c>
      <c r="L14" s="5">
        <f t="shared" si="5"/>
        <v>167.852</v>
      </c>
      <c r="M14" s="5">
        <f t="shared" si="6"/>
        <v>0</v>
      </c>
      <c r="N14" s="2">
        <f t="shared" si="2"/>
        <v>0</v>
      </c>
      <c r="P14" s="5">
        <v>28</v>
      </c>
      <c r="Q14" s="5">
        <f t="shared" si="3"/>
        <v>0.54227993960629051</v>
      </c>
      <c r="R14" s="5">
        <v>10.61</v>
      </c>
      <c r="S14" s="5">
        <f t="shared" si="4"/>
        <v>17.677631224921093</v>
      </c>
      <c r="U14"/>
    </row>
    <row r="15" spans="1:21" x14ac:dyDescent="0.3">
      <c r="A15">
        <f t="shared" ref="A15:A20" si="9">A14+1</f>
        <v>3</v>
      </c>
      <c r="B15" s="5" t="s">
        <v>37</v>
      </c>
      <c r="C15" s="2">
        <v>35.173000000000002</v>
      </c>
      <c r="D15" s="2">
        <v>-3.5501</v>
      </c>
      <c r="E15" s="2">
        <v>10.564</v>
      </c>
      <c r="F15" s="2">
        <f t="shared" si="7"/>
        <v>3.5069499999999998</v>
      </c>
      <c r="H15">
        <f>IF(F15&lt;= 0, 0, IF(AND(F15 &gt; 0, F15 &lt; 6), 0.167 * F15, 1))</f>
        <v>0.58566065</v>
      </c>
      <c r="J15" s="2">
        <f t="shared" si="8"/>
        <v>20.599442042450001</v>
      </c>
      <c r="K15" s="2">
        <f t="shared" si="1"/>
        <v>14.573557957550001</v>
      </c>
      <c r="L15" s="5">
        <f t="shared" si="5"/>
        <v>75.586087107518594</v>
      </c>
      <c r="M15" s="5">
        <f>H15*(K15+L14)</f>
        <v>106.83947085003142</v>
      </c>
      <c r="N15" s="2">
        <f t="shared" si="2"/>
        <v>127.43891289248143</v>
      </c>
      <c r="P15" s="5">
        <v>31</v>
      </c>
      <c r="Q15" s="5">
        <f t="shared" si="3"/>
        <v>0.78606736168317837</v>
      </c>
      <c r="R15" s="5">
        <v>11.8</v>
      </c>
      <c r="S15" s="5">
        <f t="shared" si="4"/>
        <v>30.96703765095333</v>
      </c>
      <c r="U15"/>
    </row>
    <row r="16" spans="1:21" x14ac:dyDescent="0.3">
      <c r="A16">
        <f t="shared" si="9"/>
        <v>4</v>
      </c>
      <c r="B16" s="5" t="s">
        <v>38</v>
      </c>
      <c r="C16" s="2">
        <v>44.195</v>
      </c>
      <c r="D16" s="2">
        <v>-2.1962000000000002</v>
      </c>
      <c r="E16" s="2">
        <v>12.1256</v>
      </c>
      <c r="F16" s="2">
        <f t="shared" si="7"/>
        <v>4.9647000000000006</v>
      </c>
      <c r="H16" s="5">
        <f t="shared" ref="H16:H20" si="10">IF(F16&lt;= 0, 0, IF(AND(F16 &gt; 0, F16 &lt; 6), 0.167 * F16, 1))</f>
        <v>0.82910490000000014</v>
      </c>
      <c r="J16" s="2">
        <f t="shared" si="8"/>
        <v>36.64229105550001</v>
      </c>
      <c r="K16" s="2">
        <f t="shared" si="1"/>
        <v>7.5527089444999937</v>
      </c>
      <c r="L16" s="5">
        <f t="shared" si="5"/>
        <v>14.208012865189309</v>
      </c>
      <c r="M16" s="5">
        <f t="shared" si="6"/>
        <v>68.930783186829288</v>
      </c>
      <c r="N16" s="2">
        <f t="shared" si="2"/>
        <v>105.5730742423293</v>
      </c>
      <c r="P16" s="5">
        <v>30</v>
      </c>
      <c r="Q16" s="5">
        <f t="shared" si="3"/>
        <v>0.87098406479712198</v>
      </c>
      <c r="R16" s="5">
        <v>13.08</v>
      </c>
      <c r="S16" s="5">
        <f t="shared" si="4"/>
        <v>36.614529382723411</v>
      </c>
      <c r="U16"/>
    </row>
    <row r="17" spans="1:24" x14ac:dyDescent="0.3">
      <c r="A17">
        <f t="shared" si="9"/>
        <v>5</v>
      </c>
      <c r="B17" s="5" t="s">
        <v>39</v>
      </c>
      <c r="C17" s="2">
        <v>64.222999999999999</v>
      </c>
      <c r="D17" s="2">
        <v>0.24759999999999999</v>
      </c>
      <c r="E17" s="2">
        <v>14.290800000000001</v>
      </c>
      <c r="F17" s="2">
        <f t="shared" si="7"/>
        <v>7.2692000000000005</v>
      </c>
      <c r="H17" s="5">
        <f t="shared" si="10"/>
        <v>1</v>
      </c>
      <c r="J17" s="2">
        <f t="shared" si="8"/>
        <v>64.222999999999999</v>
      </c>
      <c r="K17" s="2">
        <f t="shared" si="1"/>
        <v>0</v>
      </c>
      <c r="L17" s="5">
        <f t="shared" si="5"/>
        <v>0</v>
      </c>
      <c r="M17" s="5">
        <f>H17*(K17+L16)</f>
        <v>14.208012865189309</v>
      </c>
      <c r="N17" s="2">
        <f t="shared" si="2"/>
        <v>78.431012865189302</v>
      </c>
      <c r="P17" s="5">
        <v>31</v>
      </c>
      <c r="Q17" s="5">
        <f t="shared" si="3"/>
        <v>1.0217740292979671</v>
      </c>
      <c r="R17" s="5">
        <v>14.13</v>
      </c>
      <c r="S17" s="5">
        <f t="shared" si="4"/>
        <v>47.55430117100552</v>
      </c>
      <c r="U17"/>
    </row>
    <row r="18" spans="1:24" x14ac:dyDescent="0.3">
      <c r="A18">
        <f t="shared" si="9"/>
        <v>6</v>
      </c>
      <c r="B18" s="5" t="s">
        <v>40</v>
      </c>
      <c r="C18" s="2">
        <v>90.576999999999998</v>
      </c>
      <c r="D18" s="2">
        <v>5.6516999999999999</v>
      </c>
      <c r="E18" s="2">
        <v>20.113299999999999</v>
      </c>
      <c r="F18" s="2">
        <f t="shared" si="7"/>
        <v>12.8825</v>
      </c>
      <c r="H18" s="5">
        <f t="shared" si="10"/>
        <v>1</v>
      </c>
      <c r="J18" s="2">
        <f t="shared" si="8"/>
        <v>90.576999999999998</v>
      </c>
      <c r="K18" s="2">
        <f t="shared" si="1"/>
        <v>0</v>
      </c>
      <c r="L18" s="5">
        <f t="shared" si="5"/>
        <v>0</v>
      </c>
      <c r="M18" s="5">
        <f t="shared" si="6"/>
        <v>0</v>
      </c>
      <c r="N18" s="2">
        <f t="shared" si="2"/>
        <v>90.576999999999998</v>
      </c>
      <c r="O18" s="5"/>
      <c r="P18" s="5">
        <v>31</v>
      </c>
      <c r="Q18" s="5">
        <f t="shared" si="3"/>
        <v>1.4890828336390738</v>
      </c>
      <c r="R18" s="5">
        <v>14.69</v>
      </c>
      <c r="S18" s="5">
        <f t="shared" si="4"/>
        <v>70.636198516178922</v>
      </c>
      <c r="U18"/>
      <c r="V18" s="5"/>
      <c r="W18" s="5"/>
      <c r="X18" s="5"/>
    </row>
    <row r="19" spans="1:24" x14ac:dyDescent="0.3">
      <c r="A19">
        <f t="shared" si="9"/>
        <v>7</v>
      </c>
      <c r="B19" s="5" t="s">
        <v>41</v>
      </c>
      <c r="C19" s="2">
        <v>14.535</v>
      </c>
      <c r="D19" s="2">
        <v>6.8662000000000001</v>
      </c>
      <c r="E19" s="2">
        <v>26.580100000000002</v>
      </c>
      <c r="F19" s="2">
        <f t="shared" si="7"/>
        <v>16.72315</v>
      </c>
      <c r="H19" s="5">
        <f t="shared" si="10"/>
        <v>1</v>
      </c>
      <c r="J19" s="2">
        <f t="shared" si="8"/>
        <v>14.535</v>
      </c>
      <c r="K19" s="2">
        <f t="shared" si="1"/>
        <v>0</v>
      </c>
      <c r="L19" s="5">
        <f t="shared" si="5"/>
        <v>0</v>
      </c>
      <c r="M19" s="5">
        <f t="shared" si="6"/>
        <v>0</v>
      </c>
      <c r="N19" s="2">
        <f t="shared" si="2"/>
        <v>14.535</v>
      </c>
      <c r="P19" s="5">
        <v>31</v>
      </c>
      <c r="Q19" s="5">
        <f t="shared" si="3"/>
        <v>1.9083816408886904</v>
      </c>
      <c r="R19" s="5">
        <v>14.43</v>
      </c>
      <c r="S19" s="5">
        <f t="shared" si="4"/>
        <v>87.745857861569149</v>
      </c>
      <c r="U19"/>
    </row>
    <row r="20" spans="1:24" x14ac:dyDescent="0.3">
      <c r="A20">
        <f t="shared" si="9"/>
        <v>8</v>
      </c>
      <c r="B20" s="5" t="s">
        <v>42</v>
      </c>
      <c r="C20" s="2">
        <v>45.81</v>
      </c>
      <c r="D20" s="2">
        <v>7.0122999999999998</v>
      </c>
      <c r="E20" s="2">
        <v>25.7803</v>
      </c>
      <c r="F20" s="2">
        <f t="shared" si="7"/>
        <v>16.3963</v>
      </c>
      <c r="H20" s="5">
        <f t="shared" si="10"/>
        <v>1</v>
      </c>
      <c r="J20" s="2">
        <f t="shared" si="8"/>
        <v>45.81</v>
      </c>
      <c r="K20" s="2">
        <f t="shared" si="1"/>
        <v>0</v>
      </c>
      <c r="L20" s="5">
        <f t="shared" si="5"/>
        <v>0</v>
      </c>
      <c r="M20" s="5">
        <f t="shared" si="6"/>
        <v>0</v>
      </c>
      <c r="N20" s="2">
        <f t="shared" si="2"/>
        <v>45.81</v>
      </c>
      <c r="P20" s="5">
        <v>31</v>
      </c>
      <c r="Q20" s="5">
        <f t="shared" si="3"/>
        <v>1.8690577287061545</v>
      </c>
      <c r="R20" s="5">
        <v>13.51</v>
      </c>
      <c r="S20" s="5">
        <f t="shared" si="4"/>
        <v>80.549530526843256</v>
      </c>
      <c r="U20"/>
    </row>
    <row r="22" spans="1:24" x14ac:dyDescent="0.3">
      <c r="A22" s="3" t="s">
        <v>67</v>
      </c>
    </row>
    <row r="23" spans="1:24" x14ac:dyDescent="0.3">
      <c r="A23" s="5" t="s">
        <v>20</v>
      </c>
      <c r="B23" t="s">
        <v>50</v>
      </c>
      <c r="C23" s="2">
        <f>SUM(C9:C20)</f>
        <v>532.67100000000005</v>
      </c>
      <c r="K23" s="2"/>
      <c r="L23" s="2"/>
      <c r="M23" s="2">
        <f>SUM(M9:M20)</f>
        <v>189.97826690205002</v>
      </c>
      <c r="N23" s="2">
        <f>SUM(N9:N20)</f>
        <v>532.67100000000005</v>
      </c>
      <c r="S23" s="2">
        <f>SUM(S9:S20)</f>
        <v>513.92248624284002</v>
      </c>
    </row>
    <row r="24" spans="1:24" x14ac:dyDescent="0.3">
      <c r="B24" t="s">
        <v>51</v>
      </c>
      <c r="C24" s="5">
        <f>SUM(C45:C409)</f>
        <v>532.67102000000011</v>
      </c>
      <c r="K24" s="5"/>
      <c r="L24" s="5"/>
      <c r="M24" s="5">
        <f>SUM(M45:M409)</f>
        <v>210.39130108786054</v>
      </c>
      <c r="N24" s="5">
        <f>SUM(N45:N409)</f>
        <v>532.67102000000023</v>
      </c>
      <c r="S24" s="5">
        <f>SUM(S45:S409)</f>
        <v>529.8375862106102</v>
      </c>
    </row>
    <row r="25" spans="1:24" x14ac:dyDescent="0.3">
      <c r="A25" s="5" t="s">
        <v>52</v>
      </c>
      <c r="B25" s="5" t="s">
        <v>50</v>
      </c>
      <c r="C25" s="2"/>
      <c r="D25" s="2">
        <f>AVERAGE(D9:D20)</f>
        <v>-1.0415583333333336</v>
      </c>
      <c r="E25" s="2">
        <f>AVERAGE(E9:E20)</f>
        <v>12.896841666666669</v>
      </c>
      <c r="F25" s="2">
        <f>AVERAGE(F9:F20)</f>
        <v>5.9276416666666663</v>
      </c>
      <c r="L25" s="2"/>
      <c r="R25" s="2">
        <f>AVERAGE(R9:R20)</f>
        <v>12.035833333333331</v>
      </c>
    </row>
    <row r="26" spans="1:24" x14ac:dyDescent="0.3">
      <c r="B26" s="5" t="s">
        <v>51</v>
      </c>
      <c r="D26" s="5">
        <f>AVERAGE(D45:D409)</f>
        <v>-0.93747123287671441</v>
      </c>
      <c r="E26" s="5">
        <f>AVERAGE(E45:E409)</f>
        <v>13.033575616438352</v>
      </c>
      <c r="F26" s="5">
        <f>AVERAGE(F45:F409)</f>
        <v>6.0480521917808199</v>
      </c>
      <c r="L26" s="5"/>
      <c r="R26" s="5">
        <f>AVERAGE(R45:R409)</f>
        <v>12.860109589041089</v>
      </c>
    </row>
    <row r="27" spans="1:24" x14ac:dyDescent="0.3">
      <c r="A27" s="5" t="s">
        <v>53</v>
      </c>
      <c r="B27" s="5" t="s">
        <v>50</v>
      </c>
      <c r="K27" s="5"/>
      <c r="L27" s="5">
        <f>MAX(L9:L20)</f>
        <v>167.852</v>
      </c>
    </row>
    <row r="28" spans="1:24" s="5" customFormat="1" x14ac:dyDescent="0.3">
      <c r="B28" s="5" t="s">
        <v>51</v>
      </c>
      <c r="L28" s="5">
        <f>MAX(L45:L409)</f>
        <v>62.706480049870045</v>
      </c>
    </row>
    <row r="29" spans="1:24" s="5" customFormat="1" x14ac:dyDescent="0.3">
      <c r="A29" s="5" t="s">
        <v>54</v>
      </c>
      <c r="B29" s="5" t="s">
        <v>55</v>
      </c>
      <c r="L29" s="5">
        <f>L74</f>
        <v>0</v>
      </c>
    </row>
    <row r="30" spans="1:24" s="5" customFormat="1" x14ac:dyDescent="0.3">
      <c r="B30" s="5" t="s">
        <v>56</v>
      </c>
      <c r="L30" s="2">
        <f>L105</f>
        <v>0.29238397728027971</v>
      </c>
    </row>
    <row r="31" spans="1:24" s="5" customFormat="1" x14ac:dyDescent="0.3">
      <c r="B31" s="5" t="s">
        <v>57</v>
      </c>
      <c r="L31" s="2">
        <f>L135</f>
        <v>40.178896133398574</v>
      </c>
    </row>
    <row r="32" spans="1:24" s="5" customFormat="1" x14ac:dyDescent="0.3">
      <c r="B32" s="5" t="s">
        <v>58</v>
      </c>
      <c r="L32" s="2">
        <f>L166</f>
        <v>55.546729685748375</v>
      </c>
    </row>
    <row r="33" spans="1:19" s="5" customFormat="1" x14ac:dyDescent="0.3">
      <c r="B33" s="5" t="s">
        <v>59</v>
      </c>
      <c r="L33" s="2">
        <f>L197</f>
        <v>16.436700940744021</v>
      </c>
    </row>
    <row r="34" spans="1:19" s="5" customFormat="1" x14ac:dyDescent="0.3">
      <c r="B34" s="5" t="s">
        <v>60</v>
      </c>
      <c r="L34" s="2">
        <f>L225</f>
        <v>3.8845814262366107</v>
      </c>
    </row>
    <row r="35" spans="1:19" s="5" customFormat="1" x14ac:dyDescent="0.3">
      <c r="B35" s="5" t="s">
        <v>61</v>
      </c>
      <c r="L35" s="2">
        <f>L256</f>
        <v>3.5405513559694919</v>
      </c>
    </row>
    <row r="36" spans="1:19" s="5" customFormat="1" x14ac:dyDescent="0.3">
      <c r="B36" s="5" t="s">
        <v>62</v>
      </c>
      <c r="L36" s="2">
        <f>L286</f>
        <v>4.4777992713259787</v>
      </c>
    </row>
    <row r="37" spans="1:19" s="5" customFormat="1" x14ac:dyDescent="0.3">
      <c r="B37" s="5" t="s">
        <v>63</v>
      </c>
      <c r="L37" s="2">
        <f>L317</f>
        <v>0</v>
      </c>
    </row>
    <row r="38" spans="1:19" s="5" customFormat="1" x14ac:dyDescent="0.3">
      <c r="B38" s="5" t="s">
        <v>64</v>
      </c>
      <c r="L38" s="2">
        <f>L347</f>
        <v>0</v>
      </c>
    </row>
    <row r="39" spans="1:19" s="5" customFormat="1" x14ac:dyDescent="0.3">
      <c r="B39" s="5" t="s">
        <v>65</v>
      </c>
      <c r="L39" s="2">
        <f>L378</f>
        <v>0</v>
      </c>
    </row>
    <row r="40" spans="1:19" s="5" customFormat="1" x14ac:dyDescent="0.3">
      <c r="B40" s="5" t="s">
        <v>66</v>
      </c>
      <c r="L40" s="2">
        <f>L409</f>
        <v>0</v>
      </c>
    </row>
    <row r="41" spans="1:19" s="5" customFormat="1" x14ac:dyDescent="0.3"/>
    <row r="42" spans="1:19" x14ac:dyDescent="0.3">
      <c r="A42" s="3" t="s">
        <v>70</v>
      </c>
      <c r="B42" s="3"/>
      <c r="C42" s="3"/>
      <c r="D42" s="3"/>
      <c r="E42" s="3"/>
      <c r="F42" s="3"/>
      <c r="G42" s="3" t="s">
        <v>5</v>
      </c>
      <c r="H42" s="4" t="s">
        <v>10</v>
      </c>
      <c r="I42" s="4"/>
      <c r="J42" s="3">
        <v>4</v>
      </c>
      <c r="K42" s="3">
        <v>5</v>
      </c>
      <c r="L42" s="3">
        <v>7</v>
      </c>
      <c r="M42" s="3">
        <v>6</v>
      </c>
      <c r="N42" s="3">
        <v>8</v>
      </c>
      <c r="O42" s="3"/>
      <c r="P42" s="3"/>
      <c r="Q42" s="3">
        <v>10</v>
      </c>
      <c r="R42" s="3">
        <v>11</v>
      </c>
      <c r="S42" s="3">
        <v>9</v>
      </c>
    </row>
    <row r="43" spans="1:19" x14ac:dyDescent="0.3">
      <c r="A43" s="6" t="s">
        <v>47</v>
      </c>
      <c r="B43" s="6"/>
      <c r="D43" s="6" t="s">
        <v>49</v>
      </c>
      <c r="E43" s="6"/>
      <c r="F43" s="6"/>
      <c r="G43" s="3" t="s">
        <v>6</v>
      </c>
      <c r="H43" s="3" t="s">
        <v>8</v>
      </c>
      <c r="I43" s="3"/>
      <c r="J43" s="3" t="s">
        <v>13</v>
      </c>
      <c r="K43" s="3" t="s">
        <v>15</v>
      </c>
      <c r="L43" s="3" t="s">
        <v>18</v>
      </c>
      <c r="M43" s="3" t="s">
        <v>16</v>
      </c>
      <c r="N43" s="3" t="s">
        <v>21</v>
      </c>
      <c r="O43" s="3"/>
      <c r="P43" s="3" t="s">
        <v>24</v>
      </c>
      <c r="Q43" s="3" t="s">
        <v>26</v>
      </c>
      <c r="R43" s="3" t="s">
        <v>28</v>
      </c>
      <c r="S43" s="3" t="s">
        <v>43</v>
      </c>
    </row>
    <row r="44" spans="1:19" x14ac:dyDescent="0.3">
      <c r="A44" s="3" t="s">
        <v>46</v>
      </c>
      <c r="B44" s="3" t="s">
        <v>45</v>
      </c>
      <c r="C44" s="3" t="s">
        <v>48</v>
      </c>
      <c r="D44" s="3" t="s">
        <v>0</v>
      </c>
      <c r="E44" s="3" t="s">
        <v>1</v>
      </c>
      <c r="F44" s="3" t="s">
        <v>2</v>
      </c>
      <c r="G44" s="3" t="s">
        <v>7</v>
      </c>
      <c r="H44" s="3" t="s">
        <v>9</v>
      </c>
      <c r="I44" s="3"/>
      <c r="J44" s="3" t="s">
        <v>12</v>
      </c>
      <c r="K44" s="3" t="s">
        <v>14</v>
      </c>
      <c r="L44" s="3" t="s">
        <v>19</v>
      </c>
      <c r="M44" s="3" t="s">
        <v>17</v>
      </c>
      <c r="N44" s="3" t="s">
        <v>22</v>
      </c>
      <c r="O44" s="3"/>
      <c r="P44" s="3" t="s">
        <v>23</v>
      </c>
      <c r="Q44" s="3" t="s">
        <v>25</v>
      </c>
      <c r="R44" s="3" t="s">
        <v>27</v>
      </c>
      <c r="S44" s="1" t="s">
        <v>44</v>
      </c>
    </row>
    <row r="45" spans="1:19" x14ac:dyDescent="0.3">
      <c r="A45" s="5" t="s">
        <v>31</v>
      </c>
      <c r="B45" s="5">
        <v>244</v>
      </c>
      <c r="C45" s="5">
        <v>2.26417</v>
      </c>
      <c r="D45" s="5">
        <v>2.9140000000000001</v>
      </c>
      <c r="E45" s="5">
        <v>15.6442</v>
      </c>
      <c r="F45" s="2">
        <f>AVERAGE(D45:E45)</f>
        <v>9.2790999999999997</v>
      </c>
      <c r="G45" s="5"/>
      <c r="H45" s="5">
        <f t="shared" ref="H45:H108" si="11">IF(F45&lt;= 0, 0, IF(AND(F45 &gt; 0, F45 &lt; 6), 0.167 * F45, 1))</f>
        <v>1</v>
      </c>
      <c r="J45" s="2">
        <f>H45*C45</f>
        <v>2.26417</v>
      </c>
      <c r="K45" s="2">
        <f>(1-H45)*C45</f>
        <v>0</v>
      </c>
      <c r="L45" s="5">
        <f>(1-$H45)^2*$C45+(1-$H45)*0</f>
        <v>0</v>
      </c>
      <c r="M45" s="5">
        <v>0</v>
      </c>
      <c r="N45" s="2">
        <f>J45+M45</f>
        <v>2.26417</v>
      </c>
      <c r="O45" s="5"/>
      <c r="P45" s="5">
        <f>VLOOKUP(A45,$B$9:$P$20,15, FALSE)</f>
        <v>30</v>
      </c>
      <c r="Q45" s="5">
        <f>0.611*EXP((17.3*F45)/(F45+237.3))</f>
        <v>1.1715922551362852</v>
      </c>
      <c r="R45" s="5">
        <v>12.9</v>
      </c>
      <c r="S45" s="5">
        <f>29.8*1*R45*Q45/(F45+273.2)</f>
        <v>1.5943958144850034</v>
      </c>
    </row>
    <row r="46" spans="1:19" x14ac:dyDescent="0.3">
      <c r="A46" s="5" t="s">
        <v>31</v>
      </c>
      <c r="B46" s="5">
        <f>B45+1</f>
        <v>245</v>
      </c>
      <c r="C46" s="5">
        <v>5.0897800000000002</v>
      </c>
      <c r="D46" s="5">
        <v>2.3809999999999998</v>
      </c>
      <c r="E46" s="5">
        <v>14.4291</v>
      </c>
      <c r="F46" s="2">
        <f>AVERAGE(D46:E46)</f>
        <v>8.4050499999999992</v>
      </c>
      <c r="G46" s="5"/>
      <c r="H46" s="5">
        <f t="shared" si="11"/>
        <v>1</v>
      </c>
      <c r="J46" s="2">
        <f>H46*C46</f>
        <v>5.0897800000000002</v>
      </c>
      <c r="K46" s="2">
        <f>(1-H46)*C46</f>
        <v>0</v>
      </c>
      <c r="L46" s="5">
        <f>(1-$H46)^2*$C46+(1-$H46)*L45</f>
        <v>0</v>
      </c>
      <c r="M46" s="5">
        <f>H46*(K46+L45)</f>
        <v>0</v>
      </c>
      <c r="N46" s="2">
        <f t="shared" ref="N46" si="12">J46+M46</f>
        <v>5.0897800000000002</v>
      </c>
      <c r="O46" s="5"/>
      <c r="P46" s="5">
        <f t="shared" ref="P46:P109" si="13">VLOOKUP(A46,$B$9:$P$20,15, FALSE)</f>
        <v>30</v>
      </c>
      <c r="Q46" s="5">
        <f t="shared" ref="Q46" si="14">0.611*EXP((17.3*F46)/(F46+237.3))</f>
        <v>1.1042187640295236</v>
      </c>
      <c r="R46" s="5">
        <v>12.86</v>
      </c>
      <c r="S46" s="5">
        <f t="shared" ref="S46:S109" si="15">29.8*1*R46*Q46/(F46+273.2)</f>
        <v>1.5026987211397886</v>
      </c>
    </row>
    <row r="47" spans="1:19" x14ac:dyDescent="0.3">
      <c r="A47" s="5" t="s">
        <v>31</v>
      </c>
      <c r="B47" s="5">
        <f t="shared" ref="B47:B110" si="16">B46+1</f>
        <v>246</v>
      </c>
      <c r="C47" s="5">
        <v>0</v>
      </c>
      <c r="D47" s="5">
        <v>0.59499999999999997</v>
      </c>
      <c r="E47" s="5">
        <v>20.7591</v>
      </c>
      <c r="F47" s="2">
        <f>AVERAGE(D47:E47)</f>
        <v>10.677049999999999</v>
      </c>
      <c r="G47" s="5"/>
      <c r="H47" s="5">
        <f t="shared" si="11"/>
        <v>1</v>
      </c>
      <c r="J47" s="2">
        <f t="shared" ref="J47:J110" si="17">H47*C47</f>
        <v>0</v>
      </c>
      <c r="K47" s="2">
        <f t="shared" ref="K47:K110" si="18">(1-H47)*C47</f>
        <v>0</v>
      </c>
      <c r="L47" s="5">
        <f t="shared" ref="L47:L110" si="19">(1-$H47)^2*$C47+(1-$H47)*L46</f>
        <v>0</v>
      </c>
      <c r="M47" s="5">
        <f t="shared" ref="M47:M110" si="20">H47*(K47+L46)</f>
        <v>0</v>
      </c>
      <c r="N47" s="2">
        <f t="shared" ref="N47:N110" si="21">J47+M47</f>
        <v>0</v>
      </c>
      <c r="O47" s="5"/>
      <c r="P47" s="5">
        <f t="shared" si="13"/>
        <v>30</v>
      </c>
      <c r="Q47" s="5">
        <f t="shared" ref="Q47:Q110" si="22">0.611*EXP((17.3*F47)/(F47+237.3))</f>
        <v>1.2868803476198991</v>
      </c>
      <c r="R47" s="5">
        <v>12.86</v>
      </c>
      <c r="S47" s="5">
        <f t="shared" si="15"/>
        <v>1.7372611905671089</v>
      </c>
    </row>
    <row r="48" spans="1:19" x14ac:dyDescent="0.3">
      <c r="A48" s="5" t="s">
        <v>31</v>
      </c>
      <c r="B48" s="5">
        <f t="shared" si="16"/>
        <v>247</v>
      </c>
      <c r="C48" s="5">
        <v>0</v>
      </c>
      <c r="D48" s="5">
        <v>3.4129999999999998</v>
      </c>
      <c r="E48" s="5">
        <v>27.130400000000002</v>
      </c>
      <c r="F48" s="2">
        <f>AVERAGE(D48:E48)</f>
        <v>15.271700000000001</v>
      </c>
      <c r="G48" s="5"/>
      <c r="H48" s="5">
        <f t="shared" si="11"/>
        <v>1</v>
      </c>
      <c r="J48" s="2">
        <f t="shared" si="17"/>
        <v>0</v>
      </c>
      <c r="K48" s="2">
        <f t="shared" si="18"/>
        <v>0</v>
      </c>
      <c r="L48" s="5">
        <f t="shared" si="19"/>
        <v>0</v>
      </c>
      <c r="M48" s="5">
        <f t="shared" si="20"/>
        <v>0</v>
      </c>
      <c r="N48" s="2">
        <f t="shared" si="21"/>
        <v>0</v>
      </c>
      <c r="O48" s="5"/>
      <c r="P48" s="5">
        <f t="shared" si="13"/>
        <v>30</v>
      </c>
      <c r="Q48" s="5">
        <f t="shared" si="22"/>
        <v>1.7391263741793768</v>
      </c>
      <c r="R48" s="5">
        <v>12.86</v>
      </c>
      <c r="S48" s="5">
        <f t="shared" si="15"/>
        <v>2.3103892760503517</v>
      </c>
    </row>
    <row r="49" spans="1:19" x14ac:dyDescent="0.3">
      <c r="A49" s="5" t="s">
        <v>31</v>
      </c>
      <c r="B49" s="5">
        <f t="shared" si="16"/>
        <v>248</v>
      </c>
      <c r="C49" s="5">
        <v>0</v>
      </c>
      <c r="D49" s="5">
        <v>6.1779999999999999</v>
      </c>
      <c r="E49" s="5">
        <v>25.205200000000001</v>
      </c>
      <c r="F49" s="2">
        <f>AVERAGE(D49:E49)</f>
        <v>15.691600000000001</v>
      </c>
      <c r="G49" s="5"/>
      <c r="H49" s="5">
        <f t="shared" si="11"/>
        <v>1</v>
      </c>
      <c r="J49" s="2">
        <f t="shared" si="17"/>
        <v>0</v>
      </c>
      <c r="K49" s="2">
        <f t="shared" si="18"/>
        <v>0</v>
      </c>
      <c r="L49" s="5">
        <f t="shared" si="19"/>
        <v>0</v>
      </c>
      <c r="M49" s="5">
        <f t="shared" si="20"/>
        <v>0</v>
      </c>
      <c r="N49" s="2">
        <f t="shared" si="21"/>
        <v>0</v>
      </c>
      <c r="O49" s="5"/>
      <c r="P49" s="5">
        <f t="shared" si="13"/>
        <v>30</v>
      </c>
      <c r="Q49" s="5">
        <f t="shared" si="22"/>
        <v>1.786681933063168</v>
      </c>
      <c r="R49" s="5">
        <v>12.86</v>
      </c>
      <c r="S49" s="5">
        <f t="shared" si="15"/>
        <v>2.3701157937576993</v>
      </c>
    </row>
    <row r="50" spans="1:19" x14ac:dyDescent="0.3">
      <c r="A50" s="5" t="s">
        <v>31</v>
      </c>
      <c r="B50" s="5">
        <f t="shared" si="16"/>
        <v>249</v>
      </c>
      <c r="C50" s="5">
        <v>0.77576000000000001</v>
      </c>
      <c r="D50" s="5">
        <v>0.70099999999999996</v>
      </c>
      <c r="E50" s="5">
        <v>12.754899999999999</v>
      </c>
      <c r="F50" s="2">
        <f t="shared" ref="F50:F113" si="23">AVERAGE(D50:E50)</f>
        <v>6.7279499999999999</v>
      </c>
      <c r="G50" s="5"/>
      <c r="H50" s="5">
        <f t="shared" si="11"/>
        <v>1</v>
      </c>
      <c r="J50" s="2">
        <f t="shared" si="17"/>
        <v>0.77576000000000001</v>
      </c>
      <c r="K50" s="2">
        <f t="shared" si="18"/>
        <v>0</v>
      </c>
      <c r="L50" s="5">
        <f t="shared" si="19"/>
        <v>0</v>
      </c>
      <c r="M50" s="5">
        <f t="shared" si="20"/>
        <v>0</v>
      </c>
      <c r="N50" s="2">
        <f t="shared" si="21"/>
        <v>0.77576000000000001</v>
      </c>
      <c r="O50" s="5"/>
      <c r="P50" s="5">
        <f t="shared" si="13"/>
        <v>30</v>
      </c>
      <c r="Q50" s="5">
        <f t="shared" si="22"/>
        <v>0.98443217936291894</v>
      </c>
      <c r="R50" s="5">
        <v>12.86</v>
      </c>
      <c r="S50" s="5">
        <f t="shared" si="15"/>
        <v>1.3477109921781398</v>
      </c>
    </row>
    <row r="51" spans="1:19" x14ac:dyDescent="0.3">
      <c r="A51" s="5" t="s">
        <v>31</v>
      </c>
      <c r="B51" s="5">
        <f t="shared" si="16"/>
        <v>250</v>
      </c>
      <c r="C51" s="5">
        <v>0</v>
      </c>
      <c r="D51" s="5">
        <v>-6.3E-2</v>
      </c>
      <c r="E51" s="5">
        <v>15.8855</v>
      </c>
      <c r="F51" s="2">
        <f t="shared" si="23"/>
        <v>7.9112499999999999</v>
      </c>
      <c r="G51" s="5"/>
      <c r="H51" s="5">
        <f t="shared" si="11"/>
        <v>1</v>
      </c>
      <c r="J51" s="2">
        <f t="shared" si="17"/>
        <v>0</v>
      </c>
      <c r="K51" s="2">
        <f t="shared" si="18"/>
        <v>0</v>
      </c>
      <c r="L51" s="5">
        <f t="shared" si="19"/>
        <v>0</v>
      </c>
      <c r="M51" s="5">
        <f t="shared" si="20"/>
        <v>0</v>
      </c>
      <c r="N51" s="2">
        <f t="shared" si="21"/>
        <v>0</v>
      </c>
      <c r="O51" s="5"/>
      <c r="P51" s="5">
        <f t="shared" si="13"/>
        <v>30</v>
      </c>
      <c r="Q51" s="5">
        <f t="shared" si="22"/>
        <v>1.0676837054920443</v>
      </c>
      <c r="R51" s="5">
        <v>12.86</v>
      </c>
      <c r="S51" s="5">
        <f t="shared" si="15"/>
        <v>1.4555315416523003</v>
      </c>
    </row>
    <row r="52" spans="1:19" x14ac:dyDescent="0.3">
      <c r="A52" s="5" t="s">
        <v>31</v>
      </c>
      <c r="B52" s="5">
        <f t="shared" si="16"/>
        <v>251</v>
      </c>
      <c r="C52" s="5">
        <v>0</v>
      </c>
      <c r="D52" s="5">
        <v>1.0900000000000001</v>
      </c>
      <c r="E52" s="5">
        <v>21.2928</v>
      </c>
      <c r="F52" s="2">
        <f t="shared" si="23"/>
        <v>11.1914</v>
      </c>
      <c r="G52" s="5"/>
      <c r="H52" s="5">
        <f t="shared" si="11"/>
        <v>1</v>
      </c>
      <c r="J52" s="2">
        <f t="shared" si="17"/>
        <v>0</v>
      </c>
      <c r="K52" s="2">
        <f t="shared" si="18"/>
        <v>0</v>
      </c>
      <c r="L52" s="5">
        <f t="shared" si="19"/>
        <v>0</v>
      </c>
      <c r="M52" s="5">
        <f t="shared" si="20"/>
        <v>0</v>
      </c>
      <c r="N52" s="2">
        <f t="shared" si="21"/>
        <v>0</v>
      </c>
      <c r="O52" s="5"/>
      <c r="P52" s="5">
        <f t="shared" si="13"/>
        <v>30</v>
      </c>
      <c r="Q52" s="5">
        <f t="shared" si="22"/>
        <v>1.3317425094444382</v>
      </c>
      <c r="R52" s="5">
        <v>12.86</v>
      </c>
      <c r="S52" s="5">
        <f t="shared" si="15"/>
        <v>1.7945726150979713</v>
      </c>
    </row>
    <row r="53" spans="1:19" x14ac:dyDescent="0.3">
      <c r="A53" s="5" t="s">
        <v>31</v>
      </c>
      <c r="B53" s="5">
        <f t="shared" si="16"/>
        <v>252</v>
      </c>
      <c r="C53" s="5">
        <v>7.1711799999999997</v>
      </c>
      <c r="D53" s="5">
        <v>6.0019999999999998</v>
      </c>
      <c r="E53" s="5">
        <v>20.258299999999998</v>
      </c>
      <c r="F53" s="2">
        <f t="shared" si="23"/>
        <v>13.130149999999999</v>
      </c>
      <c r="G53" s="5"/>
      <c r="H53" s="5">
        <f t="shared" si="11"/>
        <v>1</v>
      </c>
      <c r="J53" s="2">
        <f t="shared" si="17"/>
        <v>7.1711799999999997</v>
      </c>
      <c r="K53" s="2">
        <f t="shared" si="18"/>
        <v>0</v>
      </c>
      <c r="L53" s="5">
        <f t="shared" si="19"/>
        <v>0</v>
      </c>
      <c r="M53" s="5">
        <f t="shared" si="20"/>
        <v>0</v>
      </c>
      <c r="N53" s="2">
        <f t="shared" si="21"/>
        <v>7.1711799999999997</v>
      </c>
      <c r="O53" s="5"/>
      <c r="P53" s="5">
        <f t="shared" si="13"/>
        <v>30</v>
      </c>
      <c r="Q53" s="5">
        <f t="shared" si="22"/>
        <v>1.5134433172307815</v>
      </c>
      <c r="R53" s="5">
        <v>12.86</v>
      </c>
      <c r="S53" s="5">
        <f t="shared" si="15"/>
        <v>2.0256122366985032</v>
      </c>
    </row>
    <row r="54" spans="1:19" x14ac:dyDescent="0.3">
      <c r="A54" s="5" t="s">
        <v>31</v>
      </c>
      <c r="B54" s="5">
        <f t="shared" si="16"/>
        <v>253</v>
      </c>
      <c r="C54" s="5">
        <v>11.4681</v>
      </c>
      <c r="D54" s="5">
        <v>4.3819999999999997</v>
      </c>
      <c r="E54" s="5">
        <v>11.257899999999999</v>
      </c>
      <c r="F54" s="2">
        <f t="shared" si="23"/>
        <v>7.8199499999999995</v>
      </c>
      <c r="G54" s="5"/>
      <c r="H54" s="5">
        <f t="shared" si="11"/>
        <v>1</v>
      </c>
      <c r="J54" s="2">
        <f t="shared" si="17"/>
        <v>11.4681</v>
      </c>
      <c r="K54" s="2">
        <f t="shared" si="18"/>
        <v>0</v>
      </c>
      <c r="L54" s="5">
        <f t="shared" si="19"/>
        <v>0</v>
      </c>
      <c r="M54" s="5">
        <f t="shared" si="20"/>
        <v>0</v>
      </c>
      <c r="N54" s="2">
        <f t="shared" si="21"/>
        <v>11.4681</v>
      </c>
      <c r="O54" s="5"/>
      <c r="P54" s="5">
        <f t="shared" si="13"/>
        <v>30</v>
      </c>
      <c r="Q54" s="5">
        <f t="shared" si="22"/>
        <v>1.0610465072514697</v>
      </c>
      <c r="R54" s="5">
        <v>12.86</v>
      </c>
      <c r="S54" s="5">
        <f t="shared" si="15"/>
        <v>1.4469532532511169</v>
      </c>
    </row>
    <row r="55" spans="1:19" x14ac:dyDescent="0.3">
      <c r="A55" s="5" t="s">
        <v>31</v>
      </c>
      <c r="B55" s="5">
        <f t="shared" si="16"/>
        <v>254</v>
      </c>
      <c r="C55" s="5">
        <v>0</v>
      </c>
      <c r="D55" s="5">
        <v>1.599</v>
      </c>
      <c r="E55" s="5">
        <v>14.152799999999999</v>
      </c>
      <c r="F55" s="2">
        <f t="shared" si="23"/>
        <v>7.8758999999999997</v>
      </c>
      <c r="G55" s="5"/>
      <c r="H55" s="5">
        <f t="shared" si="11"/>
        <v>1</v>
      </c>
      <c r="J55" s="2">
        <f t="shared" si="17"/>
        <v>0</v>
      </c>
      <c r="K55" s="2">
        <f t="shared" si="18"/>
        <v>0</v>
      </c>
      <c r="L55" s="5">
        <f t="shared" si="19"/>
        <v>0</v>
      </c>
      <c r="M55" s="5">
        <f t="shared" si="20"/>
        <v>0</v>
      </c>
      <c r="N55" s="2">
        <f t="shared" si="21"/>
        <v>0</v>
      </c>
      <c r="O55" s="5"/>
      <c r="P55" s="5">
        <f t="shared" si="13"/>
        <v>30</v>
      </c>
      <c r="Q55" s="5">
        <f t="shared" si="22"/>
        <v>1.0651095567176136</v>
      </c>
      <c r="R55" s="5">
        <v>12.86</v>
      </c>
      <c r="S55" s="5">
        <f t="shared" si="15"/>
        <v>1.4522049211681887</v>
      </c>
    </row>
    <row r="56" spans="1:19" x14ac:dyDescent="0.3">
      <c r="A56" s="5" t="s">
        <v>31</v>
      </c>
      <c r="B56" s="5">
        <f t="shared" si="16"/>
        <v>255</v>
      </c>
      <c r="C56" s="5">
        <v>2.9097599999999999</v>
      </c>
      <c r="D56" s="5">
        <v>1.196</v>
      </c>
      <c r="E56" s="5">
        <v>21.122800000000002</v>
      </c>
      <c r="F56" s="2">
        <f t="shared" si="23"/>
        <v>11.159400000000002</v>
      </c>
      <c r="G56" s="5"/>
      <c r="H56" s="5">
        <f t="shared" si="11"/>
        <v>1</v>
      </c>
      <c r="J56" s="2">
        <f t="shared" si="17"/>
        <v>2.9097599999999999</v>
      </c>
      <c r="K56" s="2">
        <f t="shared" si="18"/>
        <v>0</v>
      </c>
      <c r="L56" s="5">
        <f t="shared" si="19"/>
        <v>0</v>
      </c>
      <c r="M56" s="5">
        <f t="shared" si="20"/>
        <v>0</v>
      </c>
      <c r="N56" s="2">
        <f t="shared" si="21"/>
        <v>2.9097599999999999</v>
      </c>
      <c r="O56" s="5"/>
      <c r="P56" s="5">
        <f t="shared" si="13"/>
        <v>30</v>
      </c>
      <c r="Q56" s="5">
        <f t="shared" si="22"/>
        <v>1.3289118649602603</v>
      </c>
      <c r="R56" s="5">
        <v>12.86</v>
      </c>
      <c r="S56" s="5">
        <f t="shared" si="15"/>
        <v>1.7909597368154198</v>
      </c>
    </row>
    <row r="57" spans="1:19" x14ac:dyDescent="0.3">
      <c r="A57" s="5" t="s">
        <v>31</v>
      </c>
      <c r="B57" s="5">
        <f t="shared" si="16"/>
        <v>256</v>
      </c>
      <c r="C57" s="5">
        <v>0</v>
      </c>
      <c r="D57" s="5">
        <v>2.911</v>
      </c>
      <c r="E57" s="5">
        <v>24.307099999999998</v>
      </c>
      <c r="F57" s="2">
        <f t="shared" si="23"/>
        <v>13.60905</v>
      </c>
      <c r="G57" s="5"/>
      <c r="H57" s="5">
        <f t="shared" si="11"/>
        <v>1</v>
      </c>
      <c r="J57" s="2">
        <f t="shared" si="17"/>
        <v>0</v>
      </c>
      <c r="K57" s="2">
        <f t="shared" si="18"/>
        <v>0</v>
      </c>
      <c r="L57" s="5">
        <f t="shared" si="19"/>
        <v>0</v>
      </c>
      <c r="M57" s="5">
        <f t="shared" si="20"/>
        <v>0</v>
      </c>
      <c r="N57" s="2">
        <f t="shared" si="21"/>
        <v>0</v>
      </c>
      <c r="O57" s="5"/>
      <c r="P57" s="5">
        <f t="shared" si="13"/>
        <v>30</v>
      </c>
      <c r="Q57" s="5">
        <f t="shared" si="22"/>
        <v>1.56154539550622</v>
      </c>
      <c r="R57" s="5">
        <v>12.86</v>
      </c>
      <c r="S57" s="5">
        <f t="shared" si="15"/>
        <v>2.0865029148454615</v>
      </c>
    </row>
    <row r="58" spans="1:19" x14ac:dyDescent="0.3">
      <c r="A58" s="5" t="s">
        <v>31</v>
      </c>
      <c r="B58" s="5">
        <f t="shared" si="16"/>
        <v>257</v>
      </c>
      <c r="C58" s="5">
        <v>0.39182</v>
      </c>
      <c r="D58" s="5">
        <v>4.4740000000000002</v>
      </c>
      <c r="E58" s="5">
        <v>24.452400000000001</v>
      </c>
      <c r="F58" s="2">
        <f t="shared" si="23"/>
        <v>14.463200000000001</v>
      </c>
      <c r="H58" s="5">
        <f t="shared" si="11"/>
        <v>1</v>
      </c>
      <c r="J58" s="2">
        <f t="shared" si="17"/>
        <v>0.39182</v>
      </c>
      <c r="K58" s="2">
        <f t="shared" si="18"/>
        <v>0</v>
      </c>
      <c r="L58" s="5">
        <f t="shared" si="19"/>
        <v>0</v>
      </c>
      <c r="M58" s="5">
        <f t="shared" si="20"/>
        <v>0</v>
      </c>
      <c r="N58" s="2">
        <f t="shared" si="21"/>
        <v>0.39182</v>
      </c>
      <c r="O58" s="5"/>
      <c r="P58" s="5">
        <f t="shared" si="13"/>
        <v>30</v>
      </c>
      <c r="Q58" s="5">
        <f t="shared" si="22"/>
        <v>1.6506773797139977</v>
      </c>
      <c r="R58" s="5">
        <v>12.86</v>
      </c>
      <c r="S58" s="5">
        <f t="shared" si="15"/>
        <v>2.1990501074626025</v>
      </c>
    </row>
    <row r="59" spans="1:19" x14ac:dyDescent="0.3">
      <c r="A59" s="5" t="s">
        <v>31</v>
      </c>
      <c r="B59" s="5">
        <f t="shared" si="16"/>
        <v>258</v>
      </c>
      <c r="C59" s="5">
        <v>0.95194999999999996</v>
      </c>
      <c r="D59" s="5">
        <v>4.4340000000000002</v>
      </c>
      <c r="E59" s="5">
        <v>21.7212</v>
      </c>
      <c r="F59" s="2">
        <f t="shared" si="23"/>
        <v>13.0776</v>
      </c>
      <c r="H59" s="5">
        <f t="shared" si="11"/>
        <v>1</v>
      </c>
      <c r="J59" s="2">
        <f t="shared" si="17"/>
        <v>0.95194999999999996</v>
      </c>
      <c r="K59" s="2">
        <f t="shared" si="18"/>
        <v>0</v>
      </c>
      <c r="L59" s="5">
        <f t="shared" si="19"/>
        <v>0</v>
      </c>
      <c r="M59" s="5">
        <f t="shared" si="20"/>
        <v>0</v>
      </c>
      <c r="N59" s="2">
        <f t="shared" si="21"/>
        <v>0.95194999999999996</v>
      </c>
      <c r="O59" s="5"/>
      <c r="P59" s="5">
        <f t="shared" si="13"/>
        <v>30</v>
      </c>
      <c r="Q59" s="5">
        <f t="shared" si="22"/>
        <v>1.5082451082785036</v>
      </c>
      <c r="R59" s="5">
        <v>12.86</v>
      </c>
      <c r="S59" s="5">
        <f t="shared" si="15"/>
        <v>2.0190254366927567</v>
      </c>
    </row>
    <row r="60" spans="1:19" x14ac:dyDescent="0.3">
      <c r="A60" s="5" t="s">
        <v>31</v>
      </c>
      <c r="B60" s="5">
        <f t="shared" si="16"/>
        <v>259</v>
      </c>
      <c r="C60" s="5">
        <v>0</v>
      </c>
      <c r="D60" s="5">
        <v>3.26</v>
      </c>
      <c r="E60" s="5">
        <v>22.016400000000001</v>
      </c>
      <c r="F60" s="2">
        <f t="shared" si="23"/>
        <v>12.638200000000001</v>
      </c>
      <c r="H60" s="5">
        <f t="shared" si="11"/>
        <v>1</v>
      </c>
      <c r="J60" s="2">
        <f t="shared" si="17"/>
        <v>0</v>
      </c>
      <c r="K60" s="2">
        <f t="shared" si="18"/>
        <v>0</v>
      </c>
      <c r="L60" s="5">
        <f t="shared" si="19"/>
        <v>0</v>
      </c>
      <c r="M60" s="5">
        <f t="shared" si="20"/>
        <v>0</v>
      </c>
      <c r="N60" s="2">
        <f t="shared" si="21"/>
        <v>0</v>
      </c>
      <c r="O60" s="5"/>
      <c r="P60" s="5">
        <f t="shared" si="13"/>
        <v>30</v>
      </c>
      <c r="Q60" s="5">
        <f t="shared" si="22"/>
        <v>1.4653899224554008</v>
      </c>
      <c r="R60" s="5">
        <v>12.86</v>
      </c>
      <c r="S60" s="5">
        <f t="shared" si="15"/>
        <v>1.9646724937490456</v>
      </c>
    </row>
    <row r="61" spans="1:19" x14ac:dyDescent="0.3">
      <c r="A61" s="5" t="s">
        <v>31</v>
      </c>
      <c r="B61" s="5">
        <f t="shared" si="16"/>
        <v>260</v>
      </c>
      <c r="C61" s="5">
        <v>1.5554699999999999</v>
      </c>
      <c r="D61" s="5">
        <v>7.1689999999999996</v>
      </c>
      <c r="E61" s="5">
        <v>16.774000000000001</v>
      </c>
      <c r="F61" s="2">
        <f t="shared" si="23"/>
        <v>11.971500000000001</v>
      </c>
      <c r="H61" s="5">
        <f t="shared" si="11"/>
        <v>1</v>
      </c>
      <c r="J61" s="2">
        <f t="shared" si="17"/>
        <v>1.5554699999999999</v>
      </c>
      <c r="K61" s="2">
        <f t="shared" si="18"/>
        <v>0</v>
      </c>
      <c r="L61" s="5">
        <f t="shared" si="19"/>
        <v>0</v>
      </c>
      <c r="M61" s="5">
        <f t="shared" si="20"/>
        <v>0</v>
      </c>
      <c r="N61" s="2">
        <f t="shared" si="21"/>
        <v>1.5554699999999999</v>
      </c>
      <c r="O61" s="5"/>
      <c r="P61" s="5">
        <f t="shared" si="13"/>
        <v>30</v>
      </c>
      <c r="Q61" s="5">
        <f t="shared" si="22"/>
        <v>1.402407740204578</v>
      </c>
      <c r="R61" s="5">
        <v>12.86</v>
      </c>
      <c r="S61" s="5">
        <f t="shared" si="15"/>
        <v>1.8846270172970303</v>
      </c>
    </row>
    <row r="62" spans="1:19" x14ac:dyDescent="0.3">
      <c r="A62" s="5" t="s">
        <v>31</v>
      </c>
      <c r="B62" s="5">
        <f t="shared" si="16"/>
        <v>261</v>
      </c>
      <c r="C62" s="5">
        <v>0.57589999999999997</v>
      </c>
      <c r="D62" s="5">
        <v>4.7859999999999996</v>
      </c>
      <c r="E62" s="5">
        <v>17.045400000000001</v>
      </c>
      <c r="F62" s="2">
        <f t="shared" si="23"/>
        <v>10.915700000000001</v>
      </c>
      <c r="H62" s="5">
        <f t="shared" si="11"/>
        <v>1</v>
      </c>
      <c r="J62" s="2">
        <f t="shared" si="17"/>
        <v>0.57589999999999997</v>
      </c>
      <c r="K62" s="2">
        <f t="shared" si="18"/>
        <v>0</v>
      </c>
      <c r="L62" s="5">
        <f t="shared" si="19"/>
        <v>0</v>
      </c>
      <c r="M62" s="5">
        <f t="shared" si="20"/>
        <v>0</v>
      </c>
      <c r="N62" s="2">
        <f t="shared" si="21"/>
        <v>0.57589999999999997</v>
      </c>
      <c r="O62" s="5"/>
      <c r="P62" s="5">
        <f t="shared" si="13"/>
        <v>30</v>
      </c>
      <c r="Q62" s="5">
        <f t="shared" si="22"/>
        <v>1.3075276660386368</v>
      </c>
      <c r="R62" s="5">
        <v>12.86</v>
      </c>
      <c r="S62" s="5">
        <f t="shared" si="15"/>
        <v>1.7636519643252897</v>
      </c>
    </row>
    <row r="63" spans="1:19" x14ac:dyDescent="0.3">
      <c r="A63" s="5" t="s">
        <v>31</v>
      </c>
      <c r="B63" s="5">
        <f t="shared" si="16"/>
        <v>262</v>
      </c>
      <c r="C63" s="5">
        <v>1.8394699999999999</v>
      </c>
      <c r="D63" s="5">
        <v>4.5</v>
      </c>
      <c r="E63" s="5">
        <v>20.135100000000001</v>
      </c>
      <c r="F63" s="2">
        <f t="shared" si="23"/>
        <v>12.317550000000001</v>
      </c>
      <c r="H63" s="5">
        <f t="shared" si="11"/>
        <v>1</v>
      </c>
      <c r="J63" s="2">
        <f t="shared" si="17"/>
        <v>1.8394699999999999</v>
      </c>
      <c r="K63" s="2">
        <f t="shared" si="18"/>
        <v>0</v>
      </c>
      <c r="L63" s="5">
        <f t="shared" si="19"/>
        <v>0</v>
      </c>
      <c r="M63" s="5">
        <f t="shared" si="20"/>
        <v>0</v>
      </c>
      <c r="N63" s="2">
        <f t="shared" si="21"/>
        <v>1.8394699999999999</v>
      </c>
      <c r="O63" s="5"/>
      <c r="P63" s="5">
        <f t="shared" si="13"/>
        <v>30</v>
      </c>
      <c r="Q63" s="5">
        <f t="shared" si="22"/>
        <v>1.4347951702137156</v>
      </c>
      <c r="R63" s="5">
        <v>12.86</v>
      </c>
      <c r="S63" s="5">
        <f t="shared" si="15"/>
        <v>1.9258139595645238</v>
      </c>
    </row>
    <row r="64" spans="1:19" x14ac:dyDescent="0.3">
      <c r="A64" s="5" t="s">
        <v>31</v>
      </c>
      <c r="B64" s="5">
        <f t="shared" si="16"/>
        <v>263</v>
      </c>
      <c r="C64" s="5">
        <v>1.2569900000000001</v>
      </c>
      <c r="D64" s="5">
        <v>5.5990000000000002</v>
      </c>
      <c r="E64" s="5">
        <v>23.8597</v>
      </c>
      <c r="F64" s="2">
        <f t="shared" si="23"/>
        <v>14.72935</v>
      </c>
      <c r="H64" s="5">
        <f t="shared" si="11"/>
        <v>1</v>
      </c>
      <c r="J64" s="2">
        <f t="shared" si="17"/>
        <v>1.2569900000000001</v>
      </c>
      <c r="K64" s="2">
        <f t="shared" si="18"/>
        <v>0</v>
      </c>
      <c r="L64" s="5">
        <f t="shared" si="19"/>
        <v>0</v>
      </c>
      <c r="M64" s="5">
        <f t="shared" si="20"/>
        <v>0</v>
      </c>
      <c r="N64" s="2">
        <f t="shared" si="21"/>
        <v>1.2569900000000001</v>
      </c>
      <c r="O64" s="5"/>
      <c r="P64" s="5">
        <f t="shared" si="13"/>
        <v>30</v>
      </c>
      <c r="Q64" s="5">
        <f t="shared" si="22"/>
        <v>1.6793477782664228</v>
      </c>
      <c r="R64" s="5">
        <v>12.86</v>
      </c>
      <c r="S64" s="5">
        <f t="shared" si="15"/>
        <v>2.2351771028882075</v>
      </c>
    </row>
    <row r="65" spans="1:19" x14ac:dyDescent="0.3">
      <c r="A65" s="5" t="s">
        <v>31</v>
      </c>
      <c r="B65" s="5">
        <f t="shared" si="16"/>
        <v>264</v>
      </c>
      <c r="C65" s="5">
        <v>0.74946000000000002</v>
      </c>
      <c r="D65" s="5">
        <v>3.4929999999999999</v>
      </c>
      <c r="E65" s="5">
        <v>15.8218</v>
      </c>
      <c r="F65" s="2">
        <f t="shared" si="23"/>
        <v>9.6573999999999991</v>
      </c>
      <c r="H65" s="5">
        <f t="shared" si="11"/>
        <v>1</v>
      </c>
      <c r="J65" s="2">
        <f t="shared" si="17"/>
        <v>0.74946000000000002</v>
      </c>
      <c r="K65" s="2">
        <f t="shared" si="18"/>
        <v>0</v>
      </c>
      <c r="L65" s="5">
        <f t="shared" si="19"/>
        <v>0</v>
      </c>
      <c r="M65" s="5">
        <f t="shared" si="20"/>
        <v>0</v>
      </c>
      <c r="N65" s="2">
        <f t="shared" si="21"/>
        <v>0.74946000000000002</v>
      </c>
      <c r="O65" s="5"/>
      <c r="P65" s="5">
        <f t="shared" si="13"/>
        <v>30</v>
      </c>
      <c r="Q65" s="5">
        <f t="shared" si="22"/>
        <v>1.2018563840838608</v>
      </c>
      <c r="R65" s="5">
        <v>12.86</v>
      </c>
      <c r="S65" s="5">
        <f t="shared" si="15"/>
        <v>1.6283293926893545</v>
      </c>
    </row>
    <row r="66" spans="1:19" x14ac:dyDescent="0.3">
      <c r="A66" s="5" t="s">
        <v>31</v>
      </c>
      <c r="B66" s="5">
        <f t="shared" si="16"/>
        <v>265</v>
      </c>
      <c r="C66" s="5">
        <v>0.36420999999999998</v>
      </c>
      <c r="D66" s="5">
        <v>2.7730000000000001</v>
      </c>
      <c r="E66" s="5">
        <v>16.394300000000001</v>
      </c>
      <c r="F66" s="2">
        <f t="shared" si="23"/>
        <v>9.5836500000000004</v>
      </c>
      <c r="H66" s="5">
        <f t="shared" si="11"/>
        <v>1</v>
      </c>
      <c r="J66" s="2">
        <f t="shared" si="17"/>
        <v>0.36420999999999998</v>
      </c>
      <c r="K66" s="2">
        <f t="shared" si="18"/>
        <v>0</v>
      </c>
      <c r="L66" s="5">
        <f t="shared" si="19"/>
        <v>0</v>
      </c>
      <c r="M66" s="5">
        <f t="shared" si="20"/>
        <v>0</v>
      </c>
      <c r="N66" s="2">
        <f t="shared" si="21"/>
        <v>0.36420999999999998</v>
      </c>
      <c r="O66" s="5"/>
      <c r="P66" s="5">
        <f t="shared" si="13"/>
        <v>30</v>
      </c>
      <c r="Q66" s="5">
        <f t="shared" si="22"/>
        <v>1.1959029685288365</v>
      </c>
      <c r="R66" s="5">
        <v>12.86</v>
      </c>
      <c r="S66" s="5">
        <f t="shared" si="15"/>
        <v>1.6206860008468276</v>
      </c>
    </row>
    <row r="67" spans="1:19" x14ac:dyDescent="0.3">
      <c r="A67" s="5" t="s">
        <v>31</v>
      </c>
      <c r="B67" s="5">
        <f t="shared" si="16"/>
        <v>266</v>
      </c>
      <c r="C67" s="5">
        <v>0</v>
      </c>
      <c r="D67" s="5">
        <v>1.772</v>
      </c>
      <c r="E67" s="5">
        <v>15.6951</v>
      </c>
      <c r="F67" s="2">
        <f t="shared" si="23"/>
        <v>8.7335499999999993</v>
      </c>
      <c r="H67" s="5">
        <f t="shared" si="11"/>
        <v>1</v>
      </c>
      <c r="J67" s="2">
        <f t="shared" si="17"/>
        <v>0</v>
      </c>
      <c r="K67" s="2">
        <f t="shared" si="18"/>
        <v>0</v>
      </c>
      <c r="L67" s="5">
        <f t="shared" si="19"/>
        <v>0</v>
      </c>
      <c r="M67" s="5">
        <f t="shared" si="20"/>
        <v>0</v>
      </c>
      <c r="N67" s="2">
        <f t="shared" si="21"/>
        <v>0</v>
      </c>
      <c r="O67" s="5"/>
      <c r="P67" s="5">
        <f t="shared" si="13"/>
        <v>30</v>
      </c>
      <c r="Q67" s="5">
        <f t="shared" si="22"/>
        <v>1.1291290757370054</v>
      </c>
      <c r="R67" s="5">
        <v>12.86</v>
      </c>
      <c r="S67" s="5">
        <f t="shared" si="15"/>
        <v>1.5348080334410046</v>
      </c>
    </row>
    <row r="68" spans="1:19" x14ac:dyDescent="0.3">
      <c r="A68" s="5" t="s">
        <v>31</v>
      </c>
      <c r="B68" s="5">
        <f t="shared" si="16"/>
        <v>267</v>
      </c>
      <c r="C68" s="5">
        <v>0</v>
      </c>
      <c r="D68" s="5">
        <v>1.085</v>
      </c>
      <c r="E68" s="5">
        <v>18.078399999999998</v>
      </c>
      <c r="F68" s="2">
        <f t="shared" si="23"/>
        <v>9.5816999999999997</v>
      </c>
      <c r="H68" s="5">
        <f t="shared" si="11"/>
        <v>1</v>
      </c>
      <c r="J68" s="2">
        <f t="shared" si="17"/>
        <v>0</v>
      </c>
      <c r="K68" s="2">
        <f t="shared" si="18"/>
        <v>0</v>
      </c>
      <c r="L68" s="5">
        <f t="shared" si="19"/>
        <v>0</v>
      </c>
      <c r="M68" s="5">
        <f t="shared" si="20"/>
        <v>0</v>
      </c>
      <c r="N68" s="2">
        <f t="shared" si="21"/>
        <v>0</v>
      </c>
      <c r="O68" s="5"/>
      <c r="P68" s="5">
        <f t="shared" si="13"/>
        <v>30</v>
      </c>
      <c r="Q68" s="5">
        <f t="shared" si="22"/>
        <v>1.1957459088706073</v>
      </c>
      <c r="R68" s="5">
        <v>12.86</v>
      </c>
      <c r="S68" s="5">
        <f t="shared" si="15"/>
        <v>1.6204843282456576</v>
      </c>
    </row>
    <row r="69" spans="1:19" x14ac:dyDescent="0.3">
      <c r="A69" s="5" t="s">
        <v>31</v>
      </c>
      <c r="B69" s="5">
        <f t="shared" si="16"/>
        <v>268</v>
      </c>
      <c r="C69" s="5">
        <v>0</v>
      </c>
      <c r="D69" s="5">
        <v>3.3410000000000002</v>
      </c>
      <c r="E69" s="5">
        <v>18.522300000000001</v>
      </c>
      <c r="F69" s="2">
        <f t="shared" si="23"/>
        <v>10.931650000000001</v>
      </c>
      <c r="H69" s="5">
        <f t="shared" si="11"/>
        <v>1</v>
      </c>
      <c r="J69" s="2">
        <f t="shared" si="17"/>
        <v>0</v>
      </c>
      <c r="K69" s="2">
        <f t="shared" si="18"/>
        <v>0</v>
      </c>
      <c r="L69" s="5">
        <f t="shared" si="19"/>
        <v>0</v>
      </c>
      <c r="M69" s="5">
        <f t="shared" si="20"/>
        <v>0</v>
      </c>
      <c r="N69" s="2">
        <f t="shared" si="21"/>
        <v>0</v>
      </c>
      <c r="O69" s="5"/>
      <c r="P69" s="5">
        <f t="shared" si="13"/>
        <v>30</v>
      </c>
      <c r="Q69" s="5">
        <f t="shared" si="22"/>
        <v>1.3089179381166847</v>
      </c>
      <c r="R69" s="5">
        <v>12.86</v>
      </c>
      <c r="S69" s="5">
        <f t="shared" si="15"/>
        <v>1.7654281161165286</v>
      </c>
    </row>
    <row r="70" spans="1:19" x14ac:dyDescent="0.3">
      <c r="A70" s="5" t="s">
        <v>31</v>
      </c>
      <c r="B70" s="5">
        <f t="shared" si="16"/>
        <v>269</v>
      </c>
      <c r="C70" s="5">
        <v>0.78495999999999999</v>
      </c>
      <c r="D70" s="5">
        <v>4.2720000000000002</v>
      </c>
      <c r="E70" s="5">
        <v>27.060500000000001</v>
      </c>
      <c r="F70" s="2">
        <f t="shared" si="23"/>
        <v>15.666250000000002</v>
      </c>
      <c r="H70" s="5">
        <f t="shared" si="11"/>
        <v>1</v>
      </c>
      <c r="J70" s="2">
        <f t="shared" si="17"/>
        <v>0.78495999999999999</v>
      </c>
      <c r="K70" s="2">
        <f t="shared" si="18"/>
        <v>0</v>
      </c>
      <c r="L70" s="5">
        <f t="shared" si="19"/>
        <v>0</v>
      </c>
      <c r="M70" s="5">
        <f t="shared" si="20"/>
        <v>0</v>
      </c>
      <c r="N70" s="2">
        <f t="shared" si="21"/>
        <v>0.78495999999999999</v>
      </c>
      <c r="O70" s="5"/>
      <c r="P70" s="5">
        <f t="shared" si="13"/>
        <v>30</v>
      </c>
      <c r="Q70" s="5">
        <f t="shared" si="22"/>
        <v>1.7837789312548435</v>
      </c>
      <c r="R70" s="5">
        <v>12.86</v>
      </c>
      <c r="S70" s="5">
        <f t="shared" si="15"/>
        <v>2.3664724842965601</v>
      </c>
    </row>
    <row r="71" spans="1:19" x14ac:dyDescent="0.3">
      <c r="A71" s="5" t="s">
        <v>31</v>
      </c>
      <c r="B71" s="5">
        <f t="shared" si="16"/>
        <v>270</v>
      </c>
      <c r="C71" s="5">
        <v>0</v>
      </c>
      <c r="D71" s="5">
        <v>6.1669999999999998</v>
      </c>
      <c r="E71" s="5">
        <v>25.698</v>
      </c>
      <c r="F71" s="2">
        <f t="shared" si="23"/>
        <v>15.932500000000001</v>
      </c>
      <c r="H71" s="5">
        <f t="shared" si="11"/>
        <v>1</v>
      </c>
      <c r="J71" s="2">
        <f t="shared" si="17"/>
        <v>0</v>
      </c>
      <c r="K71" s="2">
        <f t="shared" si="18"/>
        <v>0</v>
      </c>
      <c r="L71" s="5">
        <f t="shared" si="19"/>
        <v>0</v>
      </c>
      <c r="M71" s="5">
        <f t="shared" si="20"/>
        <v>0</v>
      </c>
      <c r="N71" s="2">
        <f t="shared" si="21"/>
        <v>0</v>
      </c>
      <c r="O71" s="5"/>
      <c r="P71" s="5">
        <f t="shared" si="13"/>
        <v>30</v>
      </c>
      <c r="Q71" s="5">
        <f t="shared" si="22"/>
        <v>1.8144764222398768</v>
      </c>
      <c r="R71" s="5">
        <v>12.86</v>
      </c>
      <c r="S71" s="5">
        <f t="shared" si="15"/>
        <v>2.4049810047024933</v>
      </c>
    </row>
    <row r="72" spans="1:19" x14ac:dyDescent="0.3">
      <c r="A72" s="5" t="s">
        <v>31</v>
      </c>
      <c r="B72" s="5">
        <f t="shared" si="16"/>
        <v>271</v>
      </c>
      <c r="C72" s="5">
        <v>0</v>
      </c>
      <c r="D72" s="5">
        <v>6.9740000000000002</v>
      </c>
      <c r="E72" s="5">
        <v>27.174900000000001</v>
      </c>
      <c r="F72" s="2">
        <f t="shared" si="23"/>
        <v>17.074449999999999</v>
      </c>
      <c r="H72" s="5">
        <f t="shared" si="11"/>
        <v>1</v>
      </c>
      <c r="J72" s="2">
        <f t="shared" si="17"/>
        <v>0</v>
      </c>
      <c r="K72" s="2">
        <f t="shared" si="18"/>
        <v>0</v>
      </c>
      <c r="L72" s="5">
        <f t="shared" si="19"/>
        <v>0</v>
      </c>
      <c r="M72" s="5">
        <f t="shared" si="20"/>
        <v>0</v>
      </c>
      <c r="N72" s="2">
        <f t="shared" si="21"/>
        <v>0</v>
      </c>
      <c r="O72" s="5"/>
      <c r="P72" s="5">
        <f t="shared" si="13"/>
        <v>30</v>
      </c>
      <c r="Q72" s="5">
        <f t="shared" si="22"/>
        <v>1.9514537328003159</v>
      </c>
      <c r="R72" s="5">
        <v>12.86</v>
      </c>
      <c r="S72" s="5">
        <f t="shared" si="15"/>
        <v>2.5763607892930276</v>
      </c>
    </row>
    <row r="73" spans="1:19" x14ac:dyDescent="0.3">
      <c r="A73" s="5" t="s">
        <v>31</v>
      </c>
      <c r="B73" s="5">
        <f t="shared" si="16"/>
        <v>272</v>
      </c>
      <c r="C73" s="5">
        <v>0</v>
      </c>
      <c r="D73" s="5">
        <v>6.673</v>
      </c>
      <c r="E73" s="5">
        <v>27.956900000000001</v>
      </c>
      <c r="F73" s="2">
        <f t="shared" si="23"/>
        <v>17.31495</v>
      </c>
      <c r="H73" s="5">
        <f t="shared" si="11"/>
        <v>1</v>
      </c>
      <c r="J73" s="2">
        <f t="shared" si="17"/>
        <v>0</v>
      </c>
      <c r="K73" s="2">
        <f t="shared" si="18"/>
        <v>0</v>
      </c>
      <c r="L73" s="5">
        <f t="shared" si="19"/>
        <v>0</v>
      </c>
      <c r="M73" s="5">
        <f t="shared" si="20"/>
        <v>0</v>
      </c>
      <c r="N73" s="2">
        <f t="shared" si="21"/>
        <v>0</v>
      </c>
      <c r="O73" s="5"/>
      <c r="P73" s="5">
        <f t="shared" si="13"/>
        <v>30</v>
      </c>
      <c r="Q73" s="5">
        <f t="shared" si="22"/>
        <v>1.9814297694292546</v>
      </c>
      <c r="R73" s="5">
        <v>12.86</v>
      </c>
      <c r="S73" s="5">
        <f t="shared" si="15"/>
        <v>2.6137703676827453</v>
      </c>
    </row>
    <row r="74" spans="1:19" x14ac:dyDescent="0.3">
      <c r="A74" s="5" t="s">
        <v>31</v>
      </c>
      <c r="B74" s="5">
        <f t="shared" si="16"/>
        <v>273</v>
      </c>
      <c r="C74" s="5">
        <v>0</v>
      </c>
      <c r="D74" s="5">
        <v>5.5529999999999999</v>
      </c>
      <c r="E74" s="5">
        <v>24.632899999999999</v>
      </c>
      <c r="F74" s="2">
        <f t="shared" si="23"/>
        <v>15.09295</v>
      </c>
      <c r="H74" s="5">
        <f t="shared" si="11"/>
        <v>1</v>
      </c>
      <c r="J74" s="2">
        <f t="shared" si="17"/>
        <v>0</v>
      </c>
      <c r="K74" s="2">
        <f t="shared" si="18"/>
        <v>0</v>
      </c>
      <c r="L74" s="5">
        <f t="shared" si="19"/>
        <v>0</v>
      </c>
      <c r="M74" s="5">
        <f t="shared" si="20"/>
        <v>0</v>
      </c>
      <c r="N74" s="2">
        <f t="shared" si="21"/>
        <v>0</v>
      </c>
      <c r="O74" s="5"/>
      <c r="P74" s="5">
        <f t="shared" si="13"/>
        <v>30</v>
      </c>
      <c r="Q74" s="5">
        <f t="shared" si="22"/>
        <v>1.7192213891152772</v>
      </c>
      <c r="R74" s="5">
        <v>12.86</v>
      </c>
      <c r="S74" s="5">
        <f t="shared" si="15"/>
        <v>2.2853620753052395</v>
      </c>
    </row>
    <row r="75" spans="1:19" x14ac:dyDescent="0.3">
      <c r="A75" s="5" t="s">
        <v>32</v>
      </c>
      <c r="B75" s="5">
        <f t="shared" si="16"/>
        <v>274</v>
      </c>
      <c r="C75" s="5">
        <v>0</v>
      </c>
      <c r="D75" s="5">
        <v>5.2750000000000004</v>
      </c>
      <c r="E75" s="5">
        <v>24.911999999999999</v>
      </c>
      <c r="F75" s="2">
        <f t="shared" si="23"/>
        <v>15.093499999999999</v>
      </c>
      <c r="H75" s="5">
        <f t="shared" si="11"/>
        <v>1</v>
      </c>
      <c r="J75" s="2">
        <f t="shared" si="17"/>
        <v>0</v>
      </c>
      <c r="K75" s="2">
        <f t="shared" si="18"/>
        <v>0</v>
      </c>
      <c r="L75" s="5">
        <f t="shared" si="19"/>
        <v>0</v>
      </c>
      <c r="M75" s="5">
        <f t="shared" si="20"/>
        <v>0</v>
      </c>
      <c r="N75" s="2">
        <f t="shared" si="21"/>
        <v>0</v>
      </c>
      <c r="O75" s="5"/>
      <c r="P75" s="5">
        <f t="shared" si="13"/>
        <v>31</v>
      </c>
      <c r="Q75" s="5">
        <f t="shared" si="22"/>
        <v>1.7192823274591709</v>
      </c>
      <c r="R75" s="5">
        <v>12.86</v>
      </c>
      <c r="S75" s="5">
        <f t="shared" si="15"/>
        <v>2.2854387205661006</v>
      </c>
    </row>
    <row r="76" spans="1:19" x14ac:dyDescent="0.3">
      <c r="A76" s="5" t="s">
        <v>32</v>
      </c>
      <c r="B76" s="5">
        <f t="shared" si="16"/>
        <v>275</v>
      </c>
      <c r="C76" s="5">
        <v>0</v>
      </c>
      <c r="D76" s="5">
        <v>5.0469999999999997</v>
      </c>
      <c r="E76" s="5">
        <v>26.236599999999999</v>
      </c>
      <c r="F76" s="2">
        <f t="shared" si="23"/>
        <v>15.6418</v>
      </c>
      <c r="H76" s="5">
        <f t="shared" si="11"/>
        <v>1</v>
      </c>
      <c r="J76" s="2">
        <f t="shared" si="17"/>
        <v>0</v>
      </c>
      <c r="K76" s="2">
        <f t="shared" si="18"/>
        <v>0</v>
      </c>
      <c r="L76" s="5">
        <f t="shared" si="19"/>
        <v>0</v>
      </c>
      <c r="M76" s="5">
        <f t="shared" si="20"/>
        <v>0</v>
      </c>
      <c r="N76" s="2">
        <f t="shared" si="21"/>
        <v>0</v>
      </c>
      <c r="O76" s="5"/>
      <c r="P76" s="5">
        <f t="shared" si="13"/>
        <v>31</v>
      </c>
      <c r="Q76" s="5">
        <f t="shared" si="22"/>
        <v>1.7809829133173918</v>
      </c>
      <c r="R76" s="5">
        <v>12.86</v>
      </c>
      <c r="S76" s="5">
        <f t="shared" si="15"/>
        <v>2.3629631165045968</v>
      </c>
    </row>
    <row r="77" spans="1:19" x14ac:dyDescent="0.3">
      <c r="A77" s="5" t="s">
        <v>32</v>
      </c>
      <c r="B77" s="5">
        <f t="shared" si="16"/>
        <v>276</v>
      </c>
      <c r="C77" s="5">
        <v>0</v>
      </c>
      <c r="D77" s="5">
        <v>7.8179999999999996</v>
      </c>
      <c r="E77" s="5">
        <v>27.8047</v>
      </c>
      <c r="F77" s="2">
        <f t="shared" si="23"/>
        <v>17.811350000000001</v>
      </c>
      <c r="H77" s="5">
        <f t="shared" si="11"/>
        <v>1</v>
      </c>
      <c r="J77" s="2">
        <f t="shared" si="17"/>
        <v>0</v>
      </c>
      <c r="K77" s="2">
        <f t="shared" si="18"/>
        <v>0</v>
      </c>
      <c r="L77" s="5">
        <f t="shared" si="19"/>
        <v>0</v>
      </c>
      <c r="M77" s="5">
        <f t="shared" si="20"/>
        <v>0</v>
      </c>
      <c r="N77" s="2">
        <f t="shared" si="21"/>
        <v>0</v>
      </c>
      <c r="O77" s="5"/>
      <c r="P77" s="5">
        <f t="shared" si="13"/>
        <v>31</v>
      </c>
      <c r="Q77" s="5">
        <f t="shared" si="22"/>
        <v>2.0445794387278715</v>
      </c>
      <c r="R77" s="5">
        <v>12.86</v>
      </c>
      <c r="S77" s="5">
        <f t="shared" si="15"/>
        <v>2.6924726102428815</v>
      </c>
    </row>
    <row r="78" spans="1:19" x14ac:dyDescent="0.3">
      <c r="A78" s="5" t="s">
        <v>32</v>
      </c>
      <c r="B78" s="5">
        <f t="shared" si="16"/>
        <v>277</v>
      </c>
      <c r="C78" s="5">
        <v>0.90468000000000004</v>
      </c>
      <c r="D78" s="5">
        <v>6.9660000000000002</v>
      </c>
      <c r="E78" s="5">
        <v>28.9739</v>
      </c>
      <c r="F78" s="2">
        <f t="shared" si="23"/>
        <v>17.969950000000001</v>
      </c>
      <c r="H78" s="5">
        <f t="shared" si="11"/>
        <v>1</v>
      </c>
      <c r="J78" s="2">
        <f t="shared" si="17"/>
        <v>0.90468000000000004</v>
      </c>
      <c r="K78" s="2">
        <f t="shared" si="18"/>
        <v>0</v>
      </c>
      <c r="L78" s="5">
        <f t="shared" si="19"/>
        <v>0</v>
      </c>
      <c r="M78" s="5">
        <f t="shared" si="20"/>
        <v>0</v>
      </c>
      <c r="N78" s="2">
        <f t="shared" si="21"/>
        <v>0.90468000000000004</v>
      </c>
      <c r="O78" s="5"/>
      <c r="P78" s="5">
        <f t="shared" si="13"/>
        <v>31</v>
      </c>
      <c r="Q78" s="5">
        <f t="shared" si="22"/>
        <v>2.0651238834755463</v>
      </c>
      <c r="R78" s="5">
        <v>12.86</v>
      </c>
      <c r="S78" s="5">
        <f t="shared" si="15"/>
        <v>2.7180459234085341</v>
      </c>
    </row>
    <row r="79" spans="1:19" x14ac:dyDescent="0.3">
      <c r="A79" s="5" t="s">
        <v>32</v>
      </c>
      <c r="B79" s="5">
        <f t="shared" si="16"/>
        <v>278</v>
      </c>
      <c r="C79" s="5">
        <v>7.6365600000000002</v>
      </c>
      <c r="D79" s="5">
        <v>7.1929999999999996</v>
      </c>
      <c r="E79" s="5">
        <v>16.948399999999999</v>
      </c>
      <c r="F79" s="2">
        <f t="shared" si="23"/>
        <v>12.070699999999999</v>
      </c>
      <c r="H79" s="5">
        <f t="shared" si="11"/>
        <v>1</v>
      </c>
      <c r="J79" s="2">
        <f t="shared" si="17"/>
        <v>7.6365600000000002</v>
      </c>
      <c r="K79" s="2">
        <f t="shared" si="18"/>
        <v>0</v>
      </c>
      <c r="L79" s="5">
        <f t="shared" si="19"/>
        <v>0</v>
      </c>
      <c r="M79" s="5">
        <f t="shared" si="20"/>
        <v>0</v>
      </c>
      <c r="N79" s="2">
        <f t="shared" si="21"/>
        <v>7.6365600000000002</v>
      </c>
      <c r="O79" s="5"/>
      <c r="P79" s="5">
        <f t="shared" si="13"/>
        <v>31</v>
      </c>
      <c r="Q79" s="5">
        <f t="shared" si="22"/>
        <v>1.4116257076111522</v>
      </c>
      <c r="R79" s="5">
        <v>12.86</v>
      </c>
      <c r="S79" s="5">
        <f t="shared" si="15"/>
        <v>1.8963549242049982</v>
      </c>
    </row>
    <row r="80" spans="1:19" x14ac:dyDescent="0.3">
      <c r="A80" s="5" t="s">
        <v>32</v>
      </c>
      <c r="B80" s="5">
        <f t="shared" si="16"/>
        <v>279</v>
      </c>
      <c r="C80" s="5">
        <v>1.56281</v>
      </c>
      <c r="D80" s="5">
        <v>2.706</v>
      </c>
      <c r="E80" s="5">
        <v>14.78</v>
      </c>
      <c r="F80" s="2">
        <f t="shared" si="23"/>
        <v>8.7430000000000003</v>
      </c>
      <c r="H80" s="5">
        <f t="shared" si="11"/>
        <v>1</v>
      </c>
      <c r="J80" s="2">
        <f t="shared" si="17"/>
        <v>1.56281</v>
      </c>
      <c r="K80" s="2">
        <f t="shared" si="18"/>
        <v>0</v>
      </c>
      <c r="L80" s="5">
        <f t="shared" si="19"/>
        <v>0</v>
      </c>
      <c r="M80" s="5">
        <f t="shared" si="20"/>
        <v>0</v>
      </c>
      <c r="N80" s="2">
        <f t="shared" si="21"/>
        <v>1.56281</v>
      </c>
      <c r="O80" s="5"/>
      <c r="P80" s="5">
        <f t="shared" si="13"/>
        <v>31</v>
      </c>
      <c r="Q80" s="5">
        <f t="shared" si="22"/>
        <v>1.1298529332138236</v>
      </c>
      <c r="R80" s="5">
        <v>12.86</v>
      </c>
      <c r="S80" s="5">
        <f t="shared" si="15"/>
        <v>1.5357404861609163</v>
      </c>
    </row>
    <row r="81" spans="1:19" x14ac:dyDescent="0.3">
      <c r="A81" s="5" t="s">
        <v>32</v>
      </c>
      <c r="B81" s="5">
        <f t="shared" si="16"/>
        <v>280</v>
      </c>
      <c r="C81" s="5">
        <v>0.90180000000000005</v>
      </c>
      <c r="D81" s="5">
        <v>2.1230000000000002</v>
      </c>
      <c r="E81" s="5">
        <v>19.355</v>
      </c>
      <c r="F81" s="2">
        <f t="shared" si="23"/>
        <v>10.739000000000001</v>
      </c>
      <c r="H81" s="5">
        <f t="shared" si="11"/>
        <v>1</v>
      </c>
      <c r="J81" s="2">
        <f t="shared" si="17"/>
        <v>0.90180000000000005</v>
      </c>
      <c r="K81" s="2">
        <f t="shared" si="18"/>
        <v>0</v>
      </c>
      <c r="L81" s="5">
        <f t="shared" si="19"/>
        <v>0</v>
      </c>
      <c r="M81" s="5">
        <f t="shared" si="20"/>
        <v>0</v>
      </c>
      <c r="N81" s="2">
        <f t="shared" si="21"/>
        <v>0.90180000000000005</v>
      </c>
      <c r="O81" s="5"/>
      <c r="P81" s="5">
        <f t="shared" si="13"/>
        <v>31</v>
      </c>
      <c r="Q81" s="5">
        <f t="shared" si="22"/>
        <v>1.2922123462338202</v>
      </c>
      <c r="R81" s="5">
        <v>12.86</v>
      </c>
      <c r="S81" s="5">
        <f t="shared" si="15"/>
        <v>1.7440786683847394</v>
      </c>
    </row>
    <row r="82" spans="1:19" x14ac:dyDescent="0.3">
      <c r="A82" s="5" t="s">
        <v>32</v>
      </c>
      <c r="B82" s="5">
        <f t="shared" si="16"/>
        <v>281</v>
      </c>
      <c r="C82" s="5">
        <v>1.4985299999999999</v>
      </c>
      <c r="D82" s="5">
        <v>4.6929999999999996</v>
      </c>
      <c r="E82" s="5">
        <v>19.379899999999999</v>
      </c>
      <c r="F82" s="2">
        <f t="shared" si="23"/>
        <v>12.036449999999999</v>
      </c>
      <c r="H82" s="5">
        <f t="shared" si="11"/>
        <v>1</v>
      </c>
      <c r="J82" s="2">
        <f t="shared" si="17"/>
        <v>1.4985299999999999</v>
      </c>
      <c r="K82" s="2">
        <f t="shared" si="18"/>
        <v>0</v>
      </c>
      <c r="L82" s="5">
        <f t="shared" si="19"/>
        <v>0</v>
      </c>
      <c r="M82" s="5">
        <f t="shared" si="20"/>
        <v>0</v>
      </c>
      <c r="N82" s="2">
        <f t="shared" si="21"/>
        <v>1.4985299999999999</v>
      </c>
      <c r="O82" s="5"/>
      <c r="P82" s="5">
        <f t="shared" si="13"/>
        <v>31</v>
      </c>
      <c r="Q82" s="5">
        <f t="shared" si="22"/>
        <v>1.4084370945528295</v>
      </c>
      <c r="R82" s="5">
        <v>12.86</v>
      </c>
      <c r="S82" s="5">
        <f t="shared" si="15"/>
        <v>1.8922985855113954</v>
      </c>
    </row>
    <row r="83" spans="1:19" x14ac:dyDescent="0.3">
      <c r="A83" s="5" t="s">
        <v>32</v>
      </c>
      <c r="B83" s="5">
        <f t="shared" si="16"/>
        <v>282</v>
      </c>
      <c r="C83" s="5">
        <v>0.97950999999999999</v>
      </c>
      <c r="D83" s="5">
        <v>2.8820000000000001</v>
      </c>
      <c r="E83" s="5">
        <v>13.0618</v>
      </c>
      <c r="F83" s="2">
        <f t="shared" si="23"/>
        <v>7.9718999999999998</v>
      </c>
      <c r="H83" s="5">
        <f t="shared" si="11"/>
        <v>1</v>
      </c>
      <c r="J83" s="2">
        <f t="shared" si="17"/>
        <v>0.97950999999999999</v>
      </c>
      <c r="K83" s="2">
        <f t="shared" si="18"/>
        <v>0</v>
      </c>
      <c r="L83" s="5">
        <f t="shared" si="19"/>
        <v>0</v>
      </c>
      <c r="M83" s="5">
        <f t="shared" si="20"/>
        <v>0</v>
      </c>
      <c r="N83" s="2">
        <f t="shared" si="21"/>
        <v>0.97950999999999999</v>
      </c>
      <c r="O83" s="5"/>
      <c r="P83" s="5">
        <f t="shared" si="13"/>
        <v>31</v>
      </c>
      <c r="Q83" s="5">
        <f t="shared" si="22"/>
        <v>1.0721129366435478</v>
      </c>
      <c r="R83" s="5">
        <v>12.86</v>
      </c>
      <c r="S83" s="5">
        <f t="shared" si="15"/>
        <v>1.4612544727408163</v>
      </c>
    </row>
    <row r="84" spans="1:19" x14ac:dyDescent="0.3">
      <c r="A84" s="5" t="s">
        <v>32</v>
      </c>
      <c r="B84" s="5">
        <f t="shared" si="16"/>
        <v>283</v>
      </c>
      <c r="C84" s="5">
        <v>0.30987999999999999</v>
      </c>
      <c r="D84" s="5">
        <v>2.024</v>
      </c>
      <c r="E84" s="5">
        <v>17.532</v>
      </c>
      <c r="F84" s="2">
        <f t="shared" si="23"/>
        <v>9.7780000000000005</v>
      </c>
      <c r="H84" s="5">
        <f t="shared" si="11"/>
        <v>1</v>
      </c>
      <c r="J84" s="2">
        <f t="shared" si="17"/>
        <v>0.30987999999999999</v>
      </c>
      <c r="K84" s="2">
        <f t="shared" si="18"/>
        <v>0</v>
      </c>
      <c r="L84" s="5">
        <f t="shared" si="19"/>
        <v>0</v>
      </c>
      <c r="M84" s="5">
        <f t="shared" si="20"/>
        <v>0</v>
      </c>
      <c r="N84" s="2">
        <f t="shared" si="21"/>
        <v>0.30987999999999999</v>
      </c>
      <c r="O84" s="5"/>
      <c r="P84" s="5">
        <f t="shared" si="13"/>
        <v>31</v>
      </c>
      <c r="Q84" s="5">
        <f t="shared" si="22"/>
        <v>1.2116479178656618</v>
      </c>
      <c r="R84" s="5">
        <v>12.86</v>
      </c>
      <c r="S84" s="5">
        <f t="shared" si="15"/>
        <v>1.6408957878980763</v>
      </c>
    </row>
    <row r="85" spans="1:19" x14ac:dyDescent="0.3">
      <c r="A85" s="5" t="s">
        <v>32</v>
      </c>
      <c r="B85" s="5">
        <f t="shared" si="16"/>
        <v>284</v>
      </c>
      <c r="C85" s="5">
        <v>3.7770299999999999</v>
      </c>
      <c r="D85" s="5">
        <v>5.9420000000000002</v>
      </c>
      <c r="E85" s="5">
        <v>18.412099999999999</v>
      </c>
      <c r="F85" s="2">
        <f t="shared" si="23"/>
        <v>12.177049999999999</v>
      </c>
      <c r="H85" s="5">
        <f t="shared" si="11"/>
        <v>1</v>
      </c>
      <c r="J85" s="2">
        <f t="shared" si="17"/>
        <v>3.7770299999999999</v>
      </c>
      <c r="K85" s="2">
        <f t="shared" si="18"/>
        <v>0</v>
      </c>
      <c r="L85" s="5">
        <f t="shared" si="19"/>
        <v>0</v>
      </c>
      <c r="M85" s="5">
        <f t="shared" si="20"/>
        <v>0</v>
      </c>
      <c r="N85" s="2">
        <f t="shared" si="21"/>
        <v>3.7770299999999999</v>
      </c>
      <c r="O85" s="5"/>
      <c r="P85" s="5">
        <f t="shared" si="13"/>
        <v>31</v>
      </c>
      <c r="Q85" s="5">
        <f t="shared" si="22"/>
        <v>1.4215671562323309</v>
      </c>
      <c r="R85" s="5">
        <v>12.86</v>
      </c>
      <c r="S85" s="5">
        <f t="shared" si="15"/>
        <v>1.9089984220826579</v>
      </c>
    </row>
    <row r="86" spans="1:19" x14ac:dyDescent="0.3">
      <c r="A86" s="5" t="s">
        <v>32</v>
      </c>
      <c r="B86" s="5">
        <f t="shared" si="16"/>
        <v>285</v>
      </c>
      <c r="C86" s="5">
        <v>1.25197</v>
      </c>
      <c r="D86" s="5">
        <v>-3.6139999999999999</v>
      </c>
      <c r="E86" s="5">
        <v>10.712999999999999</v>
      </c>
      <c r="F86" s="2">
        <f t="shared" si="23"/>
        <v>3.5494999999999997</v>
      </c>
      <c r="H86" s="5">
        <f t="shared" si="11"/>
        <v>0.59276649999999997</v>
      </c>
      <c r="J86" s="2">
        <f t="shared" si="17"/>
        <v>0.74212587500499994</v>
      </c>
      <c r="K86" s="2">
        <f t="shared" si="18"/>
        <v>0.50984412499500009</v>
      </c>
      <c r="L86" s="5">
        <f t="shared" si="19"/>
        <v>0.20762560747615136</v>
      </c>
      <c r="M86" s="5">
        <f t="shared" si="20"/>
        <v>0.30221851751884871</v>
      </c>
      <c r="N86" s="2">
        <f t="shared" si="21"/>
        <v>1.0443443925238487</v>
      </c>
      <c r="O86" s="5"/>
      <c r="P86" s="5">
        <f t="shared" si="13"/>
        <v>31</v>
      </c>
      <c r="Q86" s="5">
        <f t="shared" si="22"/>
        <v>0.78843842185748381</v>
      </c>
      <c r="R86" s="5">
        <v>12.86</v>
      </c>
      <c r="S86" s="5">
        <f t="shared" si="15"/>
        <v>1.0917876257467487</v>
      </c>
    </row>
    <row r="87" spans="1:19" x14ac:dyDescent="0.3">
      <c r="A87" s="5" t="s">
        <v>32</v>
      </c>
      <c r="B87" s="5">
        <f t="shared" si="16"/>
        <v>286</v>
      </c>
      <c r="C87" s="5">
        <v>0</v>
      </c>
      <c r="D87" s="5">
        <v>-4.3040000000000003</v>
      </c>
      <c r="E87" s="5">
        <v>13.0349</v>
      </c>
      <c r="F87" s="2">
        <f t="shared" si="23"/>
        <v>4.3654500000000001</v>
      </c>
      <c r="H87" s="5">
        <f t="shared" si="11"/>
        <v>0.72903015000000004</v>
      </c>
      <c r="J87" s="2">
        <f t="shared" si="17"/>
        <v>0</v>
      </c>
      <c r="K87" s="2">
        <f t="shared" si="18"/>
        <v>0</v>
      </c>
      <c r="L87" s="5">
        <f t="shared" si="19"/>
        <v>5.62602797139716E-2</v>
      </c>
      <c r="M87" s="5">
        <f t="shared" si="20"/>
        <v>0.15136532776217976</v>
      </c>
      <c r="N87" s="2">
        <f t="shared" si="21"/>
        <v>0.15136532776217976</v>
      </c>
      <c r="O87" s="5"/>
      <c r="P87" s="5">
        <f t="shared" si="13"/>
        <v>31</v>
      </c>
      <c r="Q87" s="5">
        <f t="shared" si="22"/>
        <v>0.83514431260294719</v>
      </c>
      <c r="R87" s="5">
        <v>12.86</v>
      </c>
      <c r="S87" s="5">
        <f t="shared" si="15"/>
        <v>1.1530638436095062</v>
      </c>
    </row>
    <row r="88" spans="1:19" x14ac:dyDescent="0.3">
      <c r="A88" s="5" t="s">
        <v>32</v>
      </c>
      <c r="B88" s="5">
        <f t="shared" si="16"/>
        <v>287</v>
      </c>
      <c r="C88" s="5">
        <v>0</v>
      </c>
      <c r="D88" s="5">
        <v>-2.1999999999999999E-2</v>
      </c>
      <c r="E88" s="5">
        <v>18.3873</v>
      </c>
      <c r="F88" s="2">
        <f t="shared" si="23"/>
        <v>9.1826500000000006</v>
      </c>
      <c r="H88" s="5">
        <f t="shared" si="11"/>
        <v>1</v>
      </c>
      <c r="J88" s="2">
        <f t="shared" si="17"/>
        <v>0</v>
      </c>
      <c r="K88" s="2">
        <f t="shared" si="18"/>
        <v>0</v>
      </c>
      <c r="L88" s="5">
        <f t="shared" si="19"/>
        <v>0</v>
      </c>
      <c r="M88" s="5">
        <f t="shared" si="20"/>
        <v>5.62602797139716E-2</v>
      </c>
      <c r="N88" s="2">
        <f t="shared" si="21"/>
        <v>5.62602797139716E-2</v>
      </c>
      <c r="O88" s="5"/>
      <c r="P88" s="5">
        <f t="shared" si="13"/>
        <v>31</v>
      </c>
      <c r="Q88" s="5">
        <f t="shared" si="22"/>
        <v>1.1639843333834814</v>
      </c>
      <c r="R88" s="5">
        <v>12.86</v>
      </c>
      <c r="S88" s="5">
        <f t="shared" si="15"/>
        <v>1.579669955338562</v>
      </c>
    </row>
    <row r="89" spans="1:19" x14ac:dyDescent="0.3">
      <c r="A89" s="5" t="s">
        <v>32</v>
      </c>
      <c r="B89" s="5">
        <f t="shared" si="16"/>
        <v>288</v>
      </c>
      <c r="C89" s="5">
        <v>0</v>
      </c>
      <c r="D89" s="5">
        <v>2.6760000000000002</v>
      </c>
      <c r="E89" s="5">
        <v>21.554500000000001</v>
      </c>
      <c r="F89" s="2">
        <f t="shared" si="23"/>
        <v>12.11525</v>
      </c>
      <c r="H89" s="5">
        <f t="shared" si="11"/>
        <v>1</v>
      </c>
      <c r="J89" s="2">
        <f t="shared" si="17"/>
        <v>0</v>
      </c>
      <c r="K89" s="2">
        <f t="shared" si="18"/>
        <v>0</v>
      </c>
      <c r="L89" s="5">
        <f t="shared" si="19"/>
        <v>0</v>
      </c>
      <c r="M89" s="5">
        <f t="shared" si="20"/>
        <v>0</v>
      </c>
      <c r="N89" s="2">
        <f t="shared" si="21"/>
        <v>0</v>
      </c>
      <c r="O89" s="5"/>
      <c r="P89" s="5">
        <f t="shared" si="13"/>
        <v>31</v>
      </c>
      <c r="Q89" s="5">
        <f t="shared" si="22"/>
        <v>1.4157827204032847</v>
      </c>
      <c r="R89" s="5">
        <v>12.86</v>
      </c>
      <c r="S89" s="5">
        <f t="shared" si="15"/>
        <v>1.9016424126460469</v>
      </c>
    </row>
    <row r="90" spans="1:19" x14ac:dyDescent="0.3">
      <c r="A90" s="5" t="s">
        <v>32</v>
      </c>
      <c r="B90" s="5">
        <f t="shared" si="16"/>
        <v>289</v>
      </c>
      <c r="C90" s="5">
        <v>0</v>
      </c>
      <c r="D90" s="5">
        <v>-2.8149999999999999</v>
      </c>
      <c r="E90" s="5">
        <v>14.719200000000001</v>
      </c>
      <c r="F90" s="2">
        <f t="shared" si="23"/>
        <v>5.9521000000000006</v>
      </c>
      <c r="H90" s="5">
        <f t="shared" si="11"/>
        <v>0.99400070000000018</v>
      </c>
      <c r="J90" s="2">
        <f t="shared" si="17"/>
        <v>0</v>
      </c>
      <c r="K90" s="2">
        <f t="shared" si="18"/>
        <v>0</v>
      </c>
      <c r="L90" s="5">
        <f t="shared" si="19"/>
        <v>0</v>
      </c>
      <c r="M90" s="5">
        <f t="shared" si="20"/>
        <v>0</v>
      </c>
      <c r="N90" s="2">
        <f t="shared" si="21"/>
        <v>0</v>
      </c>
      <c r="O90" s="5"/>
      <c r="P90" s="5">
        <f t="shared" si="13"/>
        <v>31</v>
      </c>
      <c r="Q90" s="5">
        <f t="shared" si="22"/>
        <v>0.93300272808036344</v>
      </c>
      <c r="R90" s="5">
        <v>12.86</v>
      </c>
      <c r="S90" s="5">
        <f t="shared" si="15"/>
        <v>1.2808528736727454</v>
      </c>
    </row>
    <row r="91" spans="1:19" x14ac:dyDescent="0.3">
      <c r="A91" s="5" t="s">
        <v>32</v>
      </c>
      <c r="B91" s="5">
        <f t="shared" si="16"/>
        <v>290</v>
      </c>
      <c r="C91" s="5">
        <v>0</v>
      </c>
      <c r="D91" s="5">
        <v>-2.79</v>
      </c>
      <c r="E91" s="5">
        <v>14.3866</v>
      </c>
      <c r="F91" s="2">
        <f t="shared" si="23"/>
        <v>5.7982999999999993</v>
      </c>
      <c r="H91" s="5">
        <f t="shared" si="11"/>
        <v>0.9683160999999999</v>
      </c>
      <c r="J91" s="2">
        <f t="shared" si="17"/>
        <v>0</v>
      </c>
      <c r="K91" s="2">
        <f t="shared" si="18"/>
        <v>0</v>
      </c>
      <c r="L91" s="5">
        <f t="shared" si="19"/>
        <v>0</v>
      </c>
      <c r="M91" s="5">
        <f t="shared" si="20"/>
        <v>0</v>
      </c>
      <c r="N91" s="2">
        <f t="shared" si="21"/>
        <v>0</v>
      </c>
      <c r="O91" s="5"/>
      <c r="P91" s="5">
        <f t="shared" si="13"/>
        <v>31</v>
      </c>
      <c r="Q91" s="5">
        <f t="shared" si="22"/>
        <v>0.92309376783545849</v>
      </c>
      <c r="R91" s="5">
        <v>12.86</v>
      </c>
      <c r="S91" s="5">
        <f t="shared" si="15"/>
        <v>1.2679481504369279</v>
      </c>
    </row>
    <row r="92" spans="1:19" x14ac:dyDescent="0.3">
      <c r="A92" s="5" t="s">
        <v>32</v>
      </c>
      <c r="B92" s="5">
        <f t="shared" si="16"/>
        <v>291</v>
      </c>
      <c r="C92" s="5">
        <v>0</v>
      </c>
      <c r="D92" s="5">
        <v>-2.6669999999999998</v>
      </c>
      <c r="E92" s="5">
        <v>14.051</v>
      </c>
      <c r="F92" s="2">
        <f t="shared" si="23"/>
        <v>5.6920000000000002</v>
      </c>
      <c r="H92" s="5">
        <f t="shared" si="11"/>
        <v>0.95056400000000008</v>
      </c>
      <c r="J92" s="2">
        <f t="shared" si="17"/>
        <v>0</v>
      </c>
      <c r="K92" s="2">
        <f t="shared" si="18"/>
        <v>0</v>
      </c>
      <c r="L92" s="5">
        <f t="shared" si="19"/>
        <v>0</v>
      </c>
      <c r="M92" s="5">
        <f t="shared" si="20"/>
        <v>0</v>
      </c>
      <c r="N92" s="2">
        <f t="shared" si="21"/>
        <v>0</v>
      </c>
      <c r="O92" s="5"/>
      <c r="P92" s="5">
        <f t="shared" si="13"/>
        <v>31</v>
      </c>
      <c r="Q92" s="5">
        <f t="shared" si="22"/>
        <v>0.91629945063423412</v>
      </c>
      <c r="R92" s="5">
        <v>12.86</v>
      </c>
      <c r="S92" s="5">
        <f t="shared" si="15"/>
        <v>1.2590952980639682</v>
      </c>
    </row>
    <row r="93" spans="1:19" x14ac:dyDescent="0.3">
      <c r="A93" s="5" t="s">
        <v>32</v>
      </c>
      <c r="B93" s="5">
        <f t="shared" si="16"/>
        <v>292</v>
      </c>
      <c r="C93" s="5">
        <v>0</v>
      </c>
      <c r="D93" s="5">
        <v>-3.331</v>
      </c>
      <c r="E93" s="5">
        <v>13.34</v>
      </c>
      <c r="F93" s="2">
        <f t="shared" si="23"/>
        <v>5.0045000000000002</v>
      </c>
      <c r="H93" s="5">
        <f t="shared" si="11"/>
        <v>0.83575150000000009</v>
      </c>
      <c r="J93" s="2">
        <f t="shared" si="17"/>
        <v>0</v>
      </c>
      <c r="K93" s="2">
        <f t="shared" si="18"/>
        <v>0</v>
      </c>
      <c r="L93" s="5">
        <f t="shared" si="19"/>
        <v>0</v>
      </c>
      <c r="M93" s="5">
        <f t="shared" si="20"/>
        <v>0</v>
      </c>
      <c r="N93" s="2">
        <f t="shared" si="21"/>
        <v>0</v>
      </c>
      <c r="O93" s="5"/>
      <c r="P93" s="5">
        <f t="shared" si="13"/>
        <v>31</v>
      </c>
      <c r="Q93" s="5">
        <f t="shared" si="22"/>
        <v>0.87341173703557362</v>
      </c>
      <c r="R93" s="5">
        <v>12.86</v>
      </c>
      <c r="S93" s="5">
        <f t="shared" si="15"/>
        <v>1.2031287529880674</v>
      </c>
    </row>
    <row r="94" spans="1:19" x14ac:dyDescent="0.3">
      <c r="A94" s="5" t="s">
        <v>32</v>
      </c>
      <c r="B94" s="5">
        <f t="shared" si="16"/>
        <v>293</v>
      </c>
      <c r="C94" s="5">
        <v>0</v>
      </c>
      <c r="D94" s="5">
        <v>-2.173</v>
      </c>
      <c r="E94" s="5">
        <v>16.0928</v>
      </c>
      <c r="F94" s="2">
        <f t="shared" si="23"/>
        <v>6.9599000000000002</v>
      </c>
      <c r="H94" s="5">
        <f t="shared" si="11"/>
        <v>1</v>
      </c>
      <c r="J94" s="2">
        <f t="shared" si="17"/>
        <v>0</v>
      </c>
      <c r="K94" s="2">
        <f t="shared" si="18"/>
        <v>0</v>
      </c>
      <c r="L94" s="5">
        <f t="shared" si="19"/>
        <v>0</v>
      </c>
      <c r="M94" s="5">
        <f t="shared" si="20"/>
        <v>0</v>
      </c>
      <c r="N94" s="2">
        <f t="shared" si="21"/>
        <v>0</v>
      </c>
      <c r="O94" s="5"/>
      <c r="P94" s="5">
        <f t="shared" si="13"/>
        <v>31</v>
      </c>
      <c r="Q94" s="5">
        <f t="shared" si="22"/>
        <v>1.0002849750830809</v>
      </c>
      <c r="R94" s="5">
        <v>12.86</v>
      </c>
      <c r="S94" s="5">
        <f t="shared" si="15"/>
        <v>1.3682800801654305</v>
      </c>
    </row>
    <row r="95" spans="1:19" x14ac:dyDescent="0.3">
      <c r="A95" s="5" t="s">
        <v>32</v>
      </c>
      <c r="B95" s="5">
        <f t="shared" si="16"/>
        <v>294</v>
      </c>
      <c r="C95" s="5">
        <v>0</v>
      </c>
      <c r="D95" s="5">
        <v>9.2999999999999999E-2</v>
      </c>
      <c r="E95" s="5">
        <v>19.299900000000001</v>
      </c>
      <c r="F95" s="2">
        <f t="shared" si="23"/>
        <v>9.6964500000000005</v>
      </c>
      <c r="H95" s="5">
        <f t="shared" si="11"/>
        <v>1</v>
      </c>
      <c r="J95" s="2">
        <f t="shared" si="17"/>
        <v>0</v>
      </c>
      <c r="K95" s="2">
        <f t="shared" si="18"/>
        <v>0</v>
      </c>
      <c r="L95" s="5">
        <f t="shared" si="19"/>
        <v>0</v>
      </c>
      <c r="M95" s="5">
        <f t="shared" si="20"/>
        <v>0</v>
      </c>
      <c r="N95" s="2">
        <f t="shared" si="21"/>
        <v>0</v>
      </c>
      <c r="O95" s="5"/>
      <c r="P95" s="5">
        <f t="shared" si="13"/>
        <v>31</v>
      </c>
      <c r="Q95" s="5">
        <f t="shared" si="22"/>
        <v>1.2050192116977598</v>
      </c>
      <c r="R95" s="5">
        <v>12.86</v>
      </c>
      <c r="S95" s="5">
        <f t="shared" si="15"/>
        <v>1.6323891744152643</v>
      </c>
    </row>
    <row r="96" spans="1:19" x14ac:dyDescent="0.3">
      <c r="A96" s="5" t="s">
        <v>32</v>
      </c>
      <c r="B96" s="5">
        <f t="shared" si="16"/>
        <v>295</v>
      </c>
      <c r="C96" s="5">
        <v>0</v>
      </c>
      <c r="D96" s="5">
        <v>2.0230000000000001</v>
      </c>
      <c r="E96" s="5">
        <v>19.724499999999999</v>
      </c>
      <c r="F96" s="2">
        <f t="shared" si="23"/>
        <v>10.873749999999999</v>
      </c>
      <c r="H96" s="5">
        <f t="shared" si="11"/>
        <v>1</v>
      </c>
      <c r="J96" s="2">
        <f t="shared" si="17"/>
        <v>0</v>
      </c>
      <c r="K96" s="2">
        <f t="shared" si="18"/>
        <v>0</v>
      </c>
      <c r="L96" s="5">
        <f t="shared" si="19"/>
        <v>0</v>
      </c>
      <c r="M96" s="5">
        <f t="shared" si="20"/>
        <v>0</v>
      </c>
      <c r="N96" s="2">
        <f t="shared" si="21"/>
        <v>0</v>
      </c>
      <c r="O96" s="5"/>
      <c r="P96" s="5">
        <f t="shared" si="13"/>
        <v>31</v>
      </c>
      <c r="Q96" s="5">
        <f t="shared" si="22"/>
        <v>1.303877314710062</v>
      </c>
      <c r="R96" s="5">
        <v>12.86</v>
      </c>
      <c r="S96" s="5">
        <f t="shared" si="15"/>
        <v>1.7589879232477752</v>
      </c>
    </row>
    <row r="97" spans="1:19" x14ac:dyDescent="0.3">
      <c r="A97" s="5" t="s">
        <v>32</v>
      </c>
      <c r="B97" s="5">
        <f t="shared" si="16"/>
        <v>296</v>
      </c>
      <c r="C97" s="5">
        <v>0</v>
      </c>
      <c r="D97" s="5">
        <v>0.83499999999999996</v>
      </c>
      <c r="E97" s="5">
        <v>16.2441</v>
      </c>
      <c r="F97" s="2">
        <f t="shared" si="23"/>
        <v>8.5395500000000002</v>
      </c>
      <c r="H97" s="5">
        <f t="shared" si="11"/>
        <v>1</v>
      </c>
      <c r="J97" s="2">
        <f t="shared" si="17"/>
        <v>0</v>
      </c>
      <c r="K97" s="2">
        <f t="shared" si="18"/>
        <v>0</v>
      </c>
      <c r="L97" s="5">
        <f t="shared" si="19"/>
        <v>0</v>
      </c>
      <c r="M97" s="5">
        <f t="shared" si="20"/>
        <v>0</v>
      </c>
      <c r="N97" s="2">
        <f t="shared" si="21"/>
        <v>0</v>
      </c>
      <c r="O97" s="5"/>
      <c r="P97" s="5">
        <f t="shared" si="13"/>
        <v>31</v>
      </c>
      <c r="Q97" s="5">
        <f t="shared" si="22"/>
        <v>1.1143588561074595</v>
      </c>
      <c r="R97" s="5">
        <v>12.86</v>
      </c>
      <c r="S97" s="5">
        <f t="shared" si="15"/>
        <v>1.5157741101962769</v>
      </c>
    </row>
    <row r="98" spans="1:19" x14ac:dyDescent="0.3">
      <c r="A98" s="5" t="s">
        <v>32</v>
      </c>
      <c r="B98" s="5">
        <f t="shared" si="16"/>
        <v>297</v>
      </c>
      <c r="C98" s="5">
        <v>1.65587</v>
      </c>
      <c r="D98" s="5">
        <v>1.1259999999999999</v>
      </c>
      <c r="E98" s="5">
        <v>12.651199999999999</v>
      </c>
      <c r="F98" s="2">
        <f t="shared" si="23"/>
        <v>6.8885999999999994</v>
      </c>
      <c r="H98" s="5">
        <f t="shared" si="11"/>
        <v>1</v>
      </c>
      <c r="J98" s="2">
        <f t="shared" si="17"/>
        <v>1.65587</v>
      </c>
      <c r="K98" s="2">
        <f t="shared" si="18"/>
        <v>0</v>
      </c>
      <c r="L98" s="5">
        <f t="shared" si="19"/>
        <v>0</v>
      </c>
      <c r="M98" s="5">
        <f t="shared" si="20"/>
        <v>0</v>
      </c>
      <c r="N98" s="2">
        <f t="shared" si="21"/>
        <v>1.65587</v>
      </c>
      <c r="O98" s="5"/>
      <c r="P98" s="5">
        <f t="shared" si="13"/>
        <v>31</v>
      </c>
      <c r="Q98" s="5">
        <f t="shared" si="22"/>
        <v>0.9953881526787921</v>
      </c>
      <c r="R98" s="5">
        <v>12.86</v>
      </c>
      <c r="S98" s="5">
        <f t="shared" si="15"/>
        <v>1.3619283718608617</v>
      </c>
    </row>
    <row r="99" spans="1:19" x14ac:dyDescent="0.3">
      <c r="A99" s="5" t="s">
        <v>32</v>
      </c>
      <c r="B99" s="5">
        <f t="shared" si="16"/>
        <v>298</v>
      </c>
      <c r="C99" s="5">
        <v>4.8534300000000004</v>
      </c>
      <c r="D99" s="5">
        <v>-1.175</v>
      </c>
      <c r="E99" s="5">
        <v>8.0580999999999996</v>
      </c>
      <c r="F99" s="2">
        <f t="shared" si="23"/>
        <v>3.4415499999999999</v>
      </c>
      <c r="H99" s="5">
        <f t="shared" si="11"/>
        <v>0.57473885000000002</v>
      </c>
      <c r="J99" s="2">
        <f t="shared" si="17"/>
        <v>2.7894547767555005</v>
      </c>
      <c r="K99" s="2">
        <f t="shared" si="18"/>
        <v>2.0639752232444999</v>
      </c>
      <c r="L99" s="5">
        <f t="shared" si="19"/>
        <v>0.87772847700846268</v>
      </c>
      <c r="M99" s="5">
        <f t="shared" si="20"/>
        <v>1.1862467462360371</v>
      </c>
      <c r="N99" s="2">
        <f t="shared" si="21"/>
        <v>3.9757015229915376</v>
      </c>
      <c r="O99" s="5"/>
      <c r="P99" s="5">
        <f t="shared" si="13"/>
        <v>31</v>
      </c>
      <c r="Q99" s="5">
        <f t="shared" si="22"/>
        <v>0.78243527669735569</v>
      </c>
      <c r="R99" s="5">
        <v>12.86</v>
      </c>
      <c r="S99" s="5">
        <f t="shared" si="15"/>
        <v>1.0838975787193725</v>
      </c>
    </row>
    <row r="100" spans="1:19" x14ac:dyDescent="0.3">
      <c r="A100" s="5" t="s">
        <v>32</v>
      </c>
      <c r="B100" s="5">
        <f t="shared" si="16"/>
        <v>299</v>
      </c>
      <c r="C100" s="5">
        <v>2.6766299999999998</v>
      </c>
      <c r="D100" s="5">
        <v>-2.0960000000000001</v>
      </c>
      <c r="E100" s="5">
        <v>5.2587999999999999</v>
      </c>
      <c r="F100" s="2">
        <f t="shared" si="23"/>
        <v>1.5813999999999999</v>
      </c>
      <c r="H100" s="5">
        <f t="shared" si="11"/>
        <v>0.26409379999999999</v>
      </c>
      <c r="J100" s="2">
        <f t="shared" si="17"/>
        <v>0.7068813878939999</v>
      </c>
      <c r="K100" s="2">
        <f t="shared" si="18"/>
        <v>1.9697486121060002</v>
      </c>
      <c r="L100" s="5">
        <f t="shared" si="19"/>
        <v>2.0954760442372855</v>
      </c>
      <c r="M100" s="5">
        <f t="shared" si="20"/>
        <v>0.75200104487717712</v>
      </c>
      <c r="N100" s="2">
        <f t="shared" si="21"/>
        <v>1.4588824327711771</v>
      </c>
      <c r="O100" s="5"/>
      <c r="P100" s="5">
        <f t="shared" si="13"/>
        <v>31</v>
      </c>
      <c r="Q100" s="5">
        <f t="shared" si="22"/>
        <v>0.68514009173608226</v>
      </c>
      <c r="R100" s="5">
        <v>12.86</v>
      </c>
      <c r="S100" s="5">
        <f t="shared" si="15"/>
        <v>0.95554090297172711</v>
      </c>
    </row>
    <row r="101" spans="1:19" x14ac:dyDescent="0.3">
      <c r="A101" s="5" t="s">
        <v>32</v>
      </c>
      <c r="B101" s="5">
        <f t="shared" si="16"/>
        <v>300</v>
      </c>
      <c r="C101" s="5">
        <v>1.62229</v>
      </c>
      <c r="D101" s="5">
        <v>-3.294</v>
      </c>
      <c r="E101" s="5">
        <v>3.7109000000000001</v>
      </c>
      <c r="F101" s="2">
        <f t="shared" si="23"/>
        <v>0.20845000000000002</v>
      </c>
      <c r="H101" s="5">
        <f t="shared" si="11"/>
        <v>3.4811150000000006E-2</v>
      </c>
      <c r="J101" s="2">
        <f t="shared" si="17"/>
        <v>5.6473780533500009E-2</v>
      </c>
      <c r="K101" s="2">
        <f t="shared" si="18"/>
        <v>1.5658162194665</v>
      </c>
      <c r="L101" s="5">
        <f t="shared" si="19"/>
        <v>3.5338384695181535</v>
      </c>
      <c r="M101" s="5">
        <f t="shared" si="20"/>
        <v>0.12745379418563205</v>
      </c>
      <c r="N101" s="2">
        <f t="shared" si="21"/>
        <v>0.18392757471913207</v>
      </c>
      <c r="O101" s="5"/>
      <c r="P101" s="5">
        <f t="shared" si="13"/>
        <v>31</v>
      </c>
      <c r="Q101" s="5">
        <f t="shared" si="22"/>
        <v>0.62034784175371604</v>
      </c>
      <c r="R101" s="5">
        <v>12.86</v>
      </c>
      <c r="S101" s="5">
        <f t="shared" si="15"/>
        <v>0.86952200160453375</v>
      </c>
    </row>
    <row r="102" spans="1:19" x14ac:dyDescent="0.3">
      <c r="A102" s="5" t="s">
        <v>32</v>
      </c>
      <c r="B102" s="5">
        <f t="shared" si="16"/>
        <v>301</v>
      </c>
      <c r="C102" s="5">
        <v>0.45185999999999998</v>
      </c>
      <c r="D102" s="5">
        <v>-4.5209999999999999</v>
      </c>
      <c r="E102" s="5">
        <v>6.7565999999999997</v>
      </c>
      <c r="F102" s="2">
        <f t="shared" si="23"/>
        <v>1.1177999999999999</v>
      </c>
      <c r="H102" s="5">
        <f t="shared" si="11"/>
        <v>0.18667259999999999</v>
      </c>
      <c r="J102" s="2">
        <f t="shared" si="17"/>
        <v>8.4349881035999996E-2</v>
      </c>
      <c r="K102" s="2">
        <f t="shared" si="18"/>
        <v>0.36751011896399999</v>
      </c>
      <c r="L102" s="5">
        <f t="shared" si="19"/>
        <v>3.1730737039638601</v>
      </c>
      <c r="M102" s="5">
        <f t="shared" si="20"/>
        <v>0.72827488451829359</v>
      </c>
      <c r="N102" s="2">
        <f t="shared" si="21"/>
        <v>0.81262476555429353</v>
      </c>
      <c r="O102" s="5"/>
      <c r="P102" s="5">
        <f t="shared" si="13"/>
        <v>31</v>
      </c>
      <c r="Q102" s="5">
        <f t="shared" si="22"/>
        <v>0.66262314730705496</v>
      </c>
      <c r="R102" s="5">
        <v>12.86</v>
      </c>
      <c r="S102" s="5">
        <f t="shared" si="15"/>
        <v>0.92569911065263744</v>
      </c>
    </row>
    <row r="103" spans="1:19" x14ac:dyDescent="0.3">
      <c r="A103" s="5" t="s">
        <v>32</v>
      </c>
      <c r="B103" s="5">
        <f t="shared" si="16"/>
        <v>302</v>
      </c>
      <c r="C103" s="5">
        <v>0.98623000000000005</v>
      </c>
      <c r="D103" s="5">
        <v>-4.4130000000000003</v>
      </c>
      <c r="E103" s="5">
        <v>9.9123999999999999</v>
      </c>
      <c r="F103" s="2">
        <f t="shared" si="23"/>
        <v>2.7496999999999998</v>
      </c>
      <c r="H103" s="5">
        <f t="shared" si="11"/>
        <v>0.45919989999999999</v>
      </c>
      <c r="J103" s="2">
        <f t="shared" si="17"/>
        <v>0.45287671737700003</v>
      </c>
      <c r="K103" s="2">
        <f t="shared" si="18"/>
        <v>0.53335328262300008</v>
      </c>
      <c r="L103" s="5">
        <f t="shared" si="19"/>
        <v>2.0044360849888725</v>
      </c>
      <c r="M103" s="5">
        <f t="shared" si="20"/>
        <v>1.7019909015979875</v>
      </c>
      <c r="N103" s="2">
        <f t="shared" si="21"/>
        <v>2.1548676189749876</v>
      </c>
      <c r="O103" s="5"/>
      <c r="P103" s="5">
        <f t="shared" si="13"/>
        <v>31</v>
      </c>
      <c r="Q103" s="5">
        <f t="shared" si="22"/>
        <v>0.74491004331282362</v>
      </c>
      <c r="R103" s="5">
        <v>12.86</v>
      </c>
      <c r="S103" s="5">
        <f t="shared" si="15"/>
        <v>1.0345015271938574</v>
      </c>
    </row>
    <row r="104" spans="1:19" x14ac:dyDescent="0.3">
      <c r="A104" s="5" t="s">
        <v>32</v>
      </c>
      <c r="B104" s="5">
        <f t="shared" si="16"/>
        <v>303</v>
      </c>
      <c r="C104" s="5">
        <v>1.08792</v>
      </c>
      <c r="D104" s="5">
        <v>-2.4489999999999998</v>
      </c>
      <c r="E104" s="5">
        <v>9.2998999999999992</v>
      </c>
      <c r="F104" s="2">
        <f t="shared" si="23"/>
        <v>3.4254499999999997</v>
      </c>
      <c r="H104" s="5">
        <f t="shared" si="11"/>
        <v>0.57205014999999992</v>
      </c>
      <c r="J104" s="2">
        <f t="shared" si="17"/>
        <v>0.6223447991879999</v>
      </c>
      <c r="K104" s="2">
        <f t="shared" si="18"/>
        <v>0.4655752008120001</v>
      </c>
      <c r="L104" s="5">
        <f t="shared" si="19"/>
        <v>1.0570409592567906</v>
      </c>
      <c r="M104" s="5">
        <f t="shared" si="20"/>
        <v>1.4129703265440818</v>
      </c>
      <c r="N104" s="2">
        <f t="shared" si="21"/>
        <v>2.0353151257320818</v>
      </c>
      <c r="O104" s="5"/>
      <c r="P104" s="5">
        <f t="shared" si="13"/>
        <v>31</v>
      </c>
      <c r="Q104" s="5">
        <f t="shared" si="22"/>
        <v>0.78154341513538128</v>
      </c>
      <c r="R104" s="5">
        <v>12.86</v>
      </c>
      <c r="S104" s="5">
        <f t="shared" si="15"/>
        <v>1.0827251068023636</v>
      </c>
    </row>
    <row r="105" spans="1:19" x14ac:dyDescent="0.3">
      <c r="A105" s="5" t="s">
        <v>32</v>
      </c>
      <c r="B105" s="5">
        <f t="shared" si="16"/>
        <v>304</v>
      </c>
      <c r="C105" s="5">
        <v>0</v>
      </c>
      <c r="D105" s="5">
        <v>-1.4630000000000001</v>
      </c>
      <c r="E105" s="5">
        <v>10.1264</v>
      </c>
      <c r="F105" s="2">
        <f t="shared" si="23"/>
        <v>4.3316999999999997</v>
      </c>
      <c r="H105" s="5">
        <f t="shared" si="11"/>
        <v>0.72339390000000003</v>
      </c>
      <c r="J105" s="2">
        <f t="shared" si="17"/>
        <v>0</v>
      </c>
      <c r="K105" s="2">
        <f t="shared" si="18"/>
        <v>0</v>
      </c>
      <c r="L105" s="5">
        <f t="shared" si="19"/>
        <v>0.29238397728027971</v>
      </c>
      <c r="M105" s="5">
        <f t="shared" si="20"/>
        <v>0.76465698197651089</v>
      </c>
      <c r="N105" s="2">
        <f t="shared" si="21"/>
        <v>0.76465698197651089</v>
      </c>
      <c r="O105" s="5"/>
      <c r="P105" s="5">
        <f t="shared" si="13"/>
        <v>31</v>
      </c>
      <c r="Q105" s="5">
        <f t="shared" si="22"/>
        <v>0.83316508590417959</v>
      </c>
      <c r="R105" s="5">
        <v>12.86</v>
      </c>
      <c r="S105" s="5">
        <f t="shared" si="15"/>
        <v>1.1504710616512888</v>
      </c>
    </row>
    <row r="106" spans="1:19" x14ac:dyDescent="0.3">
      <c r="A106" s="5" t="s">
        <v>33</v>
      </c>
      <c r="B106" s="5">
        <f t="shared" si="16"/>
        <v>305</v>
      </c>
      <c r="C106" s="5">
        <v>0.40532000000000001</v>
      </c>
      <c r="D106" s="5">
        <v>-1.0389999999999999</v>
      </c>
      <c r="E106" s="5">
        <v>9.8630999999999993</v>
      </c>
      <c r="F106" s="2">
        <f t="shared" si="23"/>
        <v>4.4120499999999998</v>
      </c>
      <c r="H106" s="5">
        <f t="shared" si="11"/>
        <v>0.73681235</v>
      </c>
      <c r="J106" s="2">
        <f t="shared" si="17"/>
        <v>0.29864478170200004</v>
      </c>
      <c r="K106" s="2">
        <f t="shared" si="18"/>
        <v>0.106675218298</v>
      </c>
      <c r="L106" s="5">
        <f t="shared" si="19"/>
        <v>0.10502745189513782</v>
      </c>
      <c r="M106" s="5">
        <f t="shared" si="20"/>
        <v>0.29403174368314189</v>
      </c>
      <c r="N106" s="2">
        <f t="shared" si="21"/>
        <v>0.59267652538514193</v>
      </c>
      <c r="O106" s="5"/>
      <c r="P106" s="5">
        <f t="shared" si="13"/>
        <v>31</v>
      </c>
      <c r="Q106" s="5">
        <f t="shared" si="22"/>
        <v>0.83788392914131049</v>
      </c>
      <c r="R106" s="5">
        <v>12.86</v>
      </c>
      <c r="S106" s="5">
        <f t="shared" si="15"/>
        <v>1.156652178451786</v>
      </c>
    </row>
    <row r="107" spans="1:19" x14ac:dyDescent="0.3">
      <c r="A107" s="5" t="s">
        <v>33</v>
      </c>
      <c r="B107" s="5">
        <f t="shared" si="16"/>
        <v>306</v>
      </c>
      <c r="C107" s="5">
        <v>0</v>
      </c>
      <c r="D107" s="5">
        <v>-0.61699999999999999</v>
      </c>
      <c r="E107" s="5">
        <v>13.3034</v>
      </c>
      <c r="F107" s="2">
        <f t="shared" si="23"/>
        <v>6.3431999999999995</v>
      </c>
      <c r="H107" s="5">
        <f t="shared" si="11"/>
        <v>1</v>
      </c>
      <c r="J107" s="2">
        <f t="shared" si="17"/>
        <v>0</v>
      </c>
      <c r="K107" s="2">
        <f t="shared" si="18"/>
        <v>0</v>
      </c>
      <c r="L107" s="5">
        <f t="shared" si="19"/>
        <v>0</v>
      </c>
      <c r="M107" s="5">
        <f t="shared" si="20"/>
        <v>0.10502745189513782</v>
      </c>
      <c r="N107" s="2">
        <f t="shared" si="21"/>
        <v>0.10502745189513782</v>
      </c>
      <c r="O107" s="5"/>
      <c r="P107" s="5">
        <f t="shared" si="13"/>
        <v>31</v>
      </c>
      <c r="Q107" s="5">
        <f t="shared" si="22"/>
        <v>0.95862393809061042</v>
      </c>
      <c r="R107" s="5">
        <v>12.86</v>
      </c>
      <c r="S107" s="5">
        <f t="shared" si="15"/>
        <v>1.3141851940830198</v>
      </c>
    </row>
    <row r="108" spans="1:19" x14ac:dyDescent="0.3">
      <c r="A108" s="5" t="s">
        <v>33</v>
      </c>
      <c r="B108" s="5">
        <f t="shared" si="16"/>
        <v>307</v>
      </c>
      <c r="C108" s="5">
        <v>0</v>
      </c>
      <c r="D108" s="5">
        <v>-0.496</v>
      </c>
      <c r="E108" s="5">
        <v>14.8264</v>
      </c>
      <c r="F108" s="2">
        <f t="shared" si="23"/>
        <v>7.1651999999999996</v>
      </c>
      <c r="H108" s="5">
        <f t="shared" si="11"/>
        <v>1</v>
      </c>
      <c r="J108" s="2">
        <f t="shared" si="17"/>
        <v>0</v>
      </c>
      <c r="K108" s="2">
        <f t="shared" si="18"/>
        <v>0</v>
      </c>
      <c r="L108" s="5">
        <f t="shared" si="19"/>
        <v>0</v>
      </c>
      <c r="M108" s="5">
        <f t="shared" si="20"/>
        <v>0</v>
      </c>
      <c r="N108" s="2">
        <f t="shared" si="21"/>
        <v>0</v>
      </c>
      <c r="O108" s="5"/>
      <c r="P108" s="5">
        <f t="shared" si="13"/>
        <v>31</v>
      </c>
      <c r="Q108" s="5">
        <f t="shared" si="22"/>
        <v>1.0145035421863322</v>
      </c>
      <c r="R108" s="5">
        <v>12.86</v>
      </c>
      <c r="S108" s="5">
        <f t="shared" si="15"/>
        <v>1.3867133419731967</v>
      </c>
    </row>
    <row r="109" spans="1:19" x14ac:dyDescent="0.3">
      <c r="A109" s="5" t="s">
        <v>33</v>
      </c>
      <c r="B109" s="5">
        <f t="shared" si="16"/>
        <v>308</v>
      </c>
      <c r="C109" s="5">
        <v>0</v>
      </c>
      <c r="D109" s="5">
        <v>-1.468</v>
      </c>
      <c r="E109" s="5">
        <v>13.305999999999999</v>
      </c>
      <c r="F109" s="2">
        <f t="shared" si="23"/>
        <v>5.9189999999999996</v>
      </c>
      <c r="H109" s="5">
        <f t="shared" ref="H109:H172" si="24">IF(F109&lt;= 0, 0, IF(AND(F109 &gt; 0, F109 &lt; 6), 0.167 * F109, 1))</f>
        <v>0.98847299999999994</v>
      </c>
      <c r="J109" s="2">
        <f t="shared" si="17"/>
        <v>0</v>
      </c>
      <c r="K109" s="2">
        <f t="shared" si="18"/>
        <v>0</v>
      </c>
      <c r="L109" s="5">
        <f t="shared" si="19"/>
        <v>0</v>
      </c>
      <c r="M109" s="5">
        <f t="shared" si="20"/>
        <v>0</v>
      </c>
      <c r="N109" s="2">
        <f t="shared" si="21"/>
        <v>0</v>
      </c>
      <c r="O109" s="5"/>
      <c r="P109" s="5">
        <f t="shared" si="13"/>
        <v>31</v>
      </c>
      <c r="Q109" s="5">
        <f t="shared" si="22"/>
        <v>0.93086229324775582</v>
      </c>
      <c r="R109" s="5">
        <v>12.86</v>
      </c>
      <c r="S109" s="5">
        <f t="shared" si="15"/>
        <v>1.2780659679805064</v>
      </c>
    </row>
    <row r="110" spans="1:19" x14ac:dyDescent="0.3">
      <c r="A110" s="5" t="s">
        <v>33</v>
      </c>
      <c r="B110" s="5">
        <f t="shared" si="16"/>
        <v>309</v>
      </c>
      <c r="C110" s="5">
        <v>0</v>
      </c>
      <c r="D110" s="5">
        <v>1.887</v>
      </c>
      <c r="E110" s="5">
        <v>14.980399999999999</v>
      </c>
      <c r="F110" s="2">
        <f t="shared" si="23"/>
        <v>8.4337</v>
      </c>
      <c r="H110" s="5">
        <f t="shared" si="24"/>
        <v>1</v>
      </c>
      <c r="J110" s="2">
        <f t="shared" si="17"/>
        <v>0</v>
      </c>
      <c r="K110" s="2">
        <f t="shared" si="18"/>
        <v>0</v>
      </c>
      <c r="L110" s="5">
        <f t="shared" si="19"/>
        <v>0</v>
      </c>
      <c r="M110" s="5">
        <f t="shared" si="20"/>
        <v>0</v>
      </c>
      <c r="N110" s="2">
        <f t="shared" si="21"/>
        <v>0</v>
      </c>
      <c r="O110" s="5"/>
      <c r="P110" s="5">
        <f t="shared" ref="P110:P173" si="25">VLOOKUP(A110,$B$9:$P$20,15, FALSE)</f>
        <v>31</v>
      </c>
      <c r="Q110" s="5">
        <f t="shared" si="22"/>
        <v>1.1063718821708644</v>
      </c>
      <c r="R110" s="5">
        <v>12.86</v>
      </c>
      <c r="S110" s="5">
        <f t="shared" ref="S110:S173" si="26">29.8*1*R110*Q110/(F110+273.2)</f>
        <v>1.5054756716279907</v>
      </c>
    </row>
    <row r="111" spans="1:19" x14ac:dyDescent="0.3">
      <c r="A111" s="5" t="s">
        <v>33</v>
      </c>
      <c r="B111" s="5">
        <f t="shared" ref="B111:B166" si="27">B110+1</f>
        <v>310</v>
      </c>
      <c r="C111" s="5">
        <v>0</v>
      </c>
      <c r="D111" s="5">
        <v>2.8530000000000002</v>
      </c>
      <c r="E111" s="5">
        <v>16.016999999999999</v>
      </c>
      <c r="F111" s="2">
        <f t="shared" si="23"/>
        <v>9.4350000000000005</v>
      </c>
      <c r="H111" s="5">
        <f t="shared" si="24"/>
        <v>1</v>
      </c>
      <c r="J111" s="2">
        <f t="shared" ref="J111:J174" si="28">H111*C111</f>
        <v>0</v>
      </c>
      <c r="K111" s="2">
        <f t="shared" ref="K111:K174" si="29">(1-H111)*C111</f>
        <v>0</v>
      </c>
      <c r="L111" s="5">
        <f t="shared" ref="L111:L174" si="30">(1-$H111)^2*$C111+(1-$H111)*L110</f>
        <v>0</v>
      </c>
      <c r="M111" s="5">
        <f t="shared" ref="M111:M174" si="31">H111*(K111+L110)</f>
        <v>0</v>
      </c>
      <c r="N111" s="2">
        <f t="shared" ref="N111:N174" si="32">J111+M111</f>
        <v>0</v>
      </c>
      <c r="O111" s="5"/>
      <c r="P111" s="5">
        <f t="shared" si="25"/>
        <v>31</v>
      </c>
      <c r="Q111" s="5">
        <f t="shared" ref="Q111:Q174" si="33">0.611*EXP((17.3*F111)/(F111+237.3))</f>
        <v>1.183982096619792</v>
      </c>
      <c r="R111" s="5">
        <v>12.86</v>
      </c>
      <c r="S111" s="5">
        <f t="shared" si="26"/>
        <v>1.605374744541227</v>
      </c>
    </row>
    <row r="112" spans="1:19" x14ac:dyDescent="0.3">
      <c r="A112" s="5" t="s">
        <v>33</v>
      </c>
      <c r="B112" s="5">
        <f t="shared" si="27"/>
        <v>311</v>
      </c>
      <c r="C112" s="5">
        <v>0.43208999999999997</v>
      </c>
      <c r="D112" s="5">
        <v>3.7320000000000002</v>
      </c>
      <c r="E112" s="5">
        <v>13.1432</v>
      </c>
      <c r="F112" s="2">
        <f t="shared" si="23"/>
        <v>8.4375999999999998</v>
      </c>
      <c r="H112" s="5">
        <f t="shared" si="24"/>
        <v>1</v>
      </c>
      <c r="J112" s="2">
        <f t="shared" si="28"/>
        <v>0.43208999999999997</v>
      </c>
      <c r="K112" s="2">
        <f t="shared" si="29"/>
        <v>0</v>
      </c>
      <c r="L112" s="5">
        <f t="shared" si="30"/>
        <v>0</v>
      </c>
      <c r="M112" s="5">
        <f t="shared" si="31"/>
        <v>0</v>
      </c>
      <c r="N112" s="2">
        <f t="shared" si="32"/>
        <v>0.43208999999999997</v>
      </c>
      <c r="O112" s="5"/>
      <c r="P112" s="5">
        <f t="shared" si="25"/>
        <v>31</v>
      </c>
      <c r="Q112" s="5">
        <f t="shared" si="33"/>
        <v>1.1066652623850286</v>
      </c>
      <c r="R112" s="5">
        <v>12.86</v>
      </c>
      <c r="S112" s="5">
        <f t="shared" si="26"/>
        <v>1.5058540307589958</v>
      </c>
    </row>
    <row r="113" spans="1:19" x14ac:dyDescent="0.3">
      <c r="A113" s="5" t="s">
        <v>33</v>
      </c>
      <c r="B113" s="5">
        <f t="shared" si="27"/>
        <v>312</v>
      </c>
      <c r="C113" s="5">
        <v>1.68774</v>
      </c>
      <c r="D113" s="5">
        <v>0.126</v>
      </c>
      <c r="E113" s="5">
        <v>11.8979</v>
      </c>
      <c r="F113" s="2">
        <f t="shared" si="23"/>
        <v>6.0119499999999997</v>
      </c>
      <c r="H113" s="5">
        <f t="shared" si="24"/>
        <v>1</v>
      </c>
      <c r="J113" s="2">
        <f t="shared" si="28"/>
        <v>1.68774</v>
      </c>
      <c r="K113" s="2">
        <f t="shared" si="29"/>
        <v>0</v>
      </c>
      <c r="L113" s="5">
        <f t="shared" si="30"/>
        <v>0</v>
      </c>
      <c r="M113" s="5">
        <f t="shared" si="31"/>
        <v>0</v>
      </c>
      <c r="N113" s="2">
        <f t="shared" si="32"/>
        <v>1.68774</v>
      </c>
      <c r="O113" s="5"/>
      <c r="P113" s="5">
        <f t="shared" si="25"/>
        <v>31</v>
      </c>
      <c r="Q113" s="5">
        <f t="shared" si="33"/>
        <v>0.93688398717604437</v>
      </c>
      <c r="R113" s="5">
        <v>12.86</v>
      </c>
      <c r="S113" s="5">
        <f t="shared" si="26"/>
        <v>1.2859054801827112</v>
      </c>
    </row>
    <row r="114" spans="1:19" x14ac:dyDescent="0.3">
      <c r="A114" s="5" t="s">
        <v>33</v>
      </c>
      <c r="B114" s="5">
        <f t="shared" si="27"/>
        <v>313</v>
      </c>
      <c r="C114" s="5">
        <v>1.44584</v>
      </c>
      <c r="D114" s="5">
        <v>-3.794</v>
      </c>
      <c r="E114" s="5">
        <v>5.0044000000000004</v>
      </c>
      <c r="F114" s="2">
        <f t="shared" ref="F114:F177" si="34">AVERAGE(D114:E114)</f>
        <v>0.60520000000000018</v>
      </c>
      <c r="H114" s="5">
        <f t="shared" si="24"/>
        <v>0.10106840000000003</v>
      </c>
      <c r="J114" s="2">
        <f t="shared" si="28"/>
        <v>0.14612873545600005</v>
      </c>
      <c r="K114" s="2">
        <f t="shared" si="29"/>
        <v>1.2997112645439999</v>
      </c>
      <c r="L114" s="5">
        <f t="shared" si="30"/>
        <v>1.168351526574561</v>
      </c>
      <c r="M114" s="5">
        <f t="shared" si="31"/>
        <v>0.13135973796943884</v>
      </c>
      <c r="N114" s="2">
        <f t="shared" si="32"/>
        <v>0.27748847342543892</v>
      </c>
      <c r="O114" s="5"/>
      <c r="P114" s="5">
        <f t="shared" si="25"/>
        <v>31</v>
      </c>
      <c r="Q114" s="5">
        <f t="shared" si="33"/>
        <v>0.63848993852544655</v>
      </c>
      <c r="R114" s="5">
        <v>12.86</v>
      </c>
      <c r="S114" s="5">
        <f t="shared" si="26"/>
        <v>0.89365440160095511</v>
      </c>
    </row>
    <row r="115" spans="1:19" x14ac:dyDescent="0.3">
      <c r="A115" s="5" t="s">
        <v>33</v>
      </c>
      <c r="B115" s="5">
        <f t="shared" si="27"/>
        <v>314</v>
      </c>
      <c r="C115" s="5">
        <v>0</v>
      </c>
      <c r="D115" s="5">
        <v>-7.5990000000000002</v>
      </c>
      <c r="E115" s="5">
        <v>4.2550999999999997</v>
      </c>
      <c r="F115" s="2">
        <f t="shared" si="34"/>
        <v>-1.6719500000000003</v>
      </c>
      <c r="H115" s="5">
        <f t="shared" si="24"/>
        <v>0</v>
      </c>
      <c r="J115" s="2">
        <f t="shared" si="28"/>
        <v>0</v>
      </c>
      <c r="K115" s="2">
        <f t="shared" si="29"/>
        <v>0</v>
      </c>
      <c r="L115" s="5">
        <f t="shared" si="30"/>
        <v>1.168351526574561</v>
      </c>
      <c r="M115" s="5">
        <f t="shared" si="31"/>
        <v>0</v>
      </c>
      <c r="N115" s="2">
        <f t="shared" si="32"/>
        <v>0</v>
      </c>
      <c r="O115" s="5"/>
      <c r="P115" s="5">
        <f t="shared" si="25"/>
        <v>31</v>
      </c>
      <c r="Q115" s="5">
        <f t="shared" si="33"/>
        <v>0.54041699371437324</v>
      </c>
      <c r="R115" s="5">
        <v>12.86</v>
      </c>
      <c r="S115" s="5">
        <f t="shared" si="26"/>
        <v>0.76273123040942481</v>
      </c>
    </row>
    <row r="116" spans="1:19" x14ac:dyDescent="0.3">
      <c r="A116" s="5" t="s">
        <v>33</v>
      </c>
      <c r="B116" s="5">
        <f t="shared" si="27"/>
        <v>315</v>
      </c>
      <c r="C116" s="5">
        <v>0</v>
      </c>
      <c r="D116" s="5">
        <v>-7.0460000000000003</v>
      </c>
      <c r="E116" s="5">
        <v>2.1717</v>
      </c>
      <c r="F116" s="2">
        <f t="shared" si="34"/>
        <v>-2.4371499999999999</v>
      </c>
      <c r="H116" s="5">
        <f t="shared" si="24"/>
        <v>0</v>
      </c>
      <c r="J116" s="2">
        <f t="shared" si="28"/>
        <v>0</v>
      </c>
      <c r="K116" s="2">
        <f t="shared" si="29"/>
        <v>0</v>
      </c>
      <c r="L116" s="5">
        <f t="shared" si="30"/>
        <v>1.168351526574561</v>
      </c>
      <c r="M116" s="5">
        <f t="shared" si="31"/>
        <v>0</v>
      </c>
      <c r="N116" s="2">
        <f t="shared" si="32"/>
        <v>0</v>
      </c>
      <c r="O116" s="5"/>
      <c r="P116" s="5">
        <f t="shared" si="25"/>
        <v>31</v>
      </c>
      <c r="Q116" s="5">
        <f t="shared" si="33"/>
        <v>0.51059487347083232</v>
      </c>
      <c r="R116" s="5">
        <v>12.86</v>
      </c>
      <c r="S116" s="5">
        <f t="shared" si="26"/>
        <v>0.72267762054683693</v>
      </c>
    </row>
    <row r="117" spans="1:19" x14ac:dyDescent="0.3">
      <c r="A117" s="5" t="s">
        <v>33</v>
      </c>
      <c r="B117" s="5">
        <f t="shared" si="27"/>
        <v>316</v>
      </c>
      <c r="C117" s="5">
        <v>0</v>
      </c>
      <c r="D117" s="5">
        <v>-5.3230000000000004</v>
      </c>
      <c r="E117" s="5">
        <v>3.8685999999999998</v>
      </c>
      <c r="F117" s="2">
        <f t="shared" si="34"/>
        <v>-0.72720000000000029</v>
      </c>
      <c r="H117" s="5">
        <f t="shared" si="24"/>
        <v>0</v>
      </c>
      <c r="J117" s="2">
        <f t="shared" si="28"/>
        <v>0</v>
      </c>
      <c r="K117" s="2">
        <f t="shared" si="29"/>
        <v>0</v>
      </c>
      <c r="L117" s="5">
        <f t="shared" si="30"/>
        <v>1.168351526574561</v>
      </c>
      <c r="M117" s="5">
        <f t="shared" si="31"/>
        <v>0</v>
      </c>
      <c r="N117" s="2">
        <f t="shared" si="32"/>
        <v>0</v>
      </c>
      <c r="O117" s="5"/>
      <c r="P117" s="5">
        <f t="shared" si="25"/>
        <v>31</v>
      </c>
      <c r="Q117" s="5">
        <f t="shared" si="33"/>
        <v>0.57935682846608616</v>
      </c>
      <c r="R117" s="5">
        <v>12.86</v>
      </c>
      <c r="S117" s="5">
        <f t="shared" si="26"/>
        <v>0.81485476223462039</v>
      </c>
    </row>
    <row r="118" spans="1:19" x14ac:dyDescent="0.3">
      <c r="A118" s="5" t="s">
        <v>33</v>
      </c>
      <c r="B118" s="5">
        <f t="shared" si="27"/>
        <v>317</v>
      </c>
      <c r="C118" s="5">
        <v>0.68598999999999999</v>
      </c>
      <c r="D118" s="5">
        <v>-4.0309999999999997</v>
      </c>
      <c r="E118" s="5">
        <v>5.6433999999999997</v>
      </c>
      <c r="F118" s="2">
        <f t="shared" si="34"/>
        <v>0.80620000000000003</v>
      </c>
      <c r="H118" s="5">
        <f t="shared" si="24"/>
        <v>0.13463540000000002</v>
      </c>
      <c r="J118" s="2">
        <f t="shared" si="28"/>
        <v>9.2358538046000013E-2</v>
      </c>
      <c r="K118" s="2">
        <f t="shared" si="29"/>
        <v>0.59363146195399996</v>
      </c>
      <c r="L118" s="5">
        <f t="shared" si="30"/>
        <v>1.5247577040748226</v>
      </c>
      <c r="M118" s="5">
        <f t="shared" si="31"/>
        <v>0.23722528445373825</v>
      </c>
      <c r="N118" s="2">
        <f t="shared" si="32"/>
        <v>0.32958382249973828</v>
      </c>
      <c r="O118" s="5"/>
      <c r="P118" s="5">
        <f t="shared" si="25"/>
        <v>31</v>
      </c>
      <c r="Q118" s="5">
        <f t="shared" si="33"/>
        <v>0.64785878896579996</v>
      </c>
      <c r="R118" s="5">
        <v>12.86</v>
      </c>
      <c r="S118" s="5">
        <f t="shared" si="26"/>
        <v>0.90610222680284458</v>
      </c>
    </row>
    <row r="119" spans="1:19" x14ac:dyDescent="0.3">
      <c r="A119" s="5" t="s">
        <v>33</v>
      </c>
      <c r="B119" s="5">
        <f t="shared" si="27"/>
        <v>318</v>
      </c>
      <c r="C119" s="5">
        <v>0.58443000000000001</v>
      </c>
      <c r="D119" s="5">
        <v>-3.742</v>
      </c>
      <c r="E119" s="5">
        <v>3.4312</v>
      </c>
      <c r="F119" s="2">
        <f t="shared" si="34"/>
        <v>-0.15539999999999998</v>
      </c>
      <c r="H119" s="5">
        <f t="shared" si="24"/>
        <v>0</v>
      </c>
      <c r="J119" s="2">
        <f t="shared" si="28"/>
        <v>0</v>
      </c>
      <c r="K119" s="2">
        <f t="shared" si="29"/>
        <v>0.58443000000000001</v>
      </c>
      <c r="L119" s="5">
        <f t="shared" si="30"/>
        <v>2.1091877040748228</v>
      </c>
      <c r="M119" s="5">
        <f t="shared" si="31"/>
        <v>0</v>
      </c>
      <c r="N119" s="2">
        <f t="shared" si="32"/>
        <v>0</v>
      </c>
      <c r="O119" s="5"/>
      <c r="P119" s="5">
        <f t="shared" si="25"/>
        <v>31</v>
      </c>
      <c r="Q119" s="5">
        <f t="shared" si="33"/>
        <v>0.60411243522498526</v>
      </c>
      <c r="R119" s="5">
        <v>12.86</v>
      </c>
      <c r="S119" s="5">
        <f t="shared" si="26"/>
        <v>0.84789371526263713</v>
      </c>
    </row>
    <row r="120" spans="1:19" x14ac:dyDescent="0.3">
      <c r="A120" s="5" t="s">
        <v>33</v>
      </c>
      <c r="B120" s="5">
        <f t="shared" si="27"/>
        <v>319</v>
      </c>
      <c r="C120" s="5">
        <v>3.4271799999999999</v>
      </c>
      <c r="D120" s="5">
        <v>-1.4730000000000001</v>
      </c>
      <c r="E120" s="5">
        <v>4.7939999999999996</v>
      </c>
      <c r="F120" s="2">
        <f t="shared" si="34"/>
        <v>1.6604999999999999</v>
      </c>
      <c r="H120" s="5">
        <f t="shared" si="24"/>
        <v>0.27730349999999998</v>
      </c>
      <c r="J120" s="2">
        <f t="shared" si="28"/>
        <v>0.95036900912999989</v>
      </c>
      <c r="K120" s="2">
        <f t="shared" si="29"/>
        <v>2.4768109908700002</v>
      </c>
      <c r="L120" s="5">
        <f t="shared" si="30"/>
        <v>3.314285205841192</v>
      </c>
      <c r="M120" s="5">
        <f t="shared" si="31"/>
        <v>1.2717134891036317</v>
      </c>
      <c r="N120" s="2">
        <f t="shared" si="32"/>
        <v>2.2220824982336316</v>
      </c>
      <c r="O120" s="5"/>
      <c r="P120" s="5">
        <f t="shared" si="25"/>
        <v>31</v>
      </c>
      <c r="Q120" s="5">
        <f t="shared" si="33"/>
        <v>0.68904874476823141</v>
      </c>
      <c r="R120" s="5">
        <v>12.86</v>
      </c>
      <c r="S120" s="5">
        <f t="shared" si="26"/>
        <v>0.96071560795399769</v>
      </c>
    </row>
    <row r="121" spans="1:19" x14ac:dyDescent="0.3">
      <c r="A121" s="5" t="s">
        <v>33</v>
      </c>
      <c r="B121" s="5">
        <f t="shared" si="27"/>
        <v>320</v>
      </c>
      <c r="C121" s="5">
        <v>6.1729799999999999</v>
      </c>
      <c r="D121" s="5">
        <v>0.121</v>
      </c>
      <c r="E121" s="5">
        <v>7.4747000000000003</v>
      </c>
      <c r="F121" s="2">
        <f t="shared" si="34"/>
        <v>3.7978500000000004</v>
      </c>
      <c r="H121" s="5">
        <f t="shared" si="24"/>
        <v>0.63424095000000014</v>
      </c>
      <c r="J121" s="2">
        <f t="shared" si="28"/>
        <v>3.9151566995310008</v>
      </c>
      <c r="K121" s="2">
        <f t="shared" si="29"/>
        <v>2.2578233004689992</v>
      </c>
      <c r="L121" s="5">
        <f t="shared" si="30"/>
        <v>2.0380491137649339</v>
      </c>
      <c r="M121" s="5">
        <f t="shared" si="31"/>
        <v>3.5340593925452572</v>
      </c>
      <c r="N121" s="2">
        <f t="shared" si="32"/>
        <v>7.4492160920762576</v>
      </c>
      <c r="O121" s="5"/>
      <c r="P121" s="5">
        <f t="shared" si="25"/>
        <v>31</v>
      </c>
      <c r="Q121" s="5">
        <f t="shared" si="33"/>
        <v>0.8024038705924843</v>
      </c>
      <c r="R121" s="5">
        <v>12.86</v>
      </c>
      <c r="S121" s="5">
        <f t="shared" si="26"/>
        <v>1.110130026350084</v>
      </c>
    </row>
    <row r="122" spans="1:19" x14ac:dyDescent="0.3">
      <c r="A122" s="5" t="s">
        <v>33</v>
      </c>
      <c r="B122" s="5">
        <f t="shared" si="27"/>
        <v>321</v>
      </c>
      <c r="C122" s="5">
        <v>15.802680000000001</v>
      </c>
      <c r="D122" s="5">
        <v>-3.5859999999999999</v>
      </c>
      <c r="E122" s="5">
        <v>4.6073000000000004</v>
      </c>
      <c r="F122" s="2">
        <f t="shared" si="34"/>
        <v>0.51065000000000027</v>
      </c>
      <c r="H122" s="5">
        <f t="shared" si="24"/>
        <v>8.527855000000005E-2</v>
      </c>
      <c r="J122" s="2">
        <f t="shared" si="28"/>
        <v>1.3476296365140008</v>
      </c>
      <c r="K122" s="2">
        <f t="shared" si="29"/>
        <v>14.455050363485999</v>
      </c>
      <c r="L122" s="5">
        <f t="shared" si="30"/>
        <v>15.086591868825217</v>
      </c>
      <c r="M122" s="5">
        <f t="shared" si="31"/>
        <v>1.4065076084257184</v>
      </c>
      <c r="N122" s="2">
        <f t="shared" si="32"/>
        <v>2.7541372449397192</v>
      </c>
      <c r="O122" s="5"/>
      <c r="P122" s="5">
        <f t="shared" si="25"/>
        <v>31</v>
      </c>
      <c r="Q122" s="5">
        <f t="shared" si="33"/>
        <v>0.63412442576900507</v>
      </c>
      <c r="R122" s="5">
        <v>12.86</v>
      </c>
      <c r="S122" s="5">
        <f t="shared" si="26"/>
        <v>0.88785085797211138</v>
      </c>
    </row>
    <row r="123" spans="1:19" x14ac:dyDescent="0.3">
      <c r="A123" s="5" t="s">
        <v>33</v>
      </c>
      <c r="B123" s="5">
        <f t="shared" si="27"/>
        <v>322</v>
      </c>
      <c r="C123" s="5">
        <v>0.77461999999999998</v>
      </c>
      <c r="D123" s="5">
        <v>-3.504</v>
      </c>
      <c r="E123" s="5">
        <v>5.9339000000000004</v>
      </c>
      <c r="F123" s="2">
        <f t="shared" si="34"/>
        <v>1.2149500000000002</v>
      </c>
      <c r="H123" s="5">
        <f t="shared" si="24"/>
        <v>0.20289665000000004</v>
      </c>
      <c r="J123" s="2">
        <f t="shared" si="28"/>
        <v>0.15716780302300001</v>
      </c>
      <c r="K123" s="2">
        <f t="shared" si="29"/>
        <v>0.61745219697699993</v>
      </c>
      <c r="L123" s="5">
        <f t="shared" si="30"/>
        <v>12.517746133398568</v>
      </c>
      <c r="M123" s="5">
        <f t="shared" si="31"/>
        <v>3.18629793240365</v>
      </c>
      <c r="N123" s="2">
        <f t="shared" si="32"/>
        <v>3.3434657354266499</v>
      </c>
      <c r="O123" s="5"/>
      <c r="P123" s="5">
        <f t="shared" si="25"/>
        <v>31</v>
      </c>
      <c r="Q123" s="5">
        <f t="shared" si="33"/>
        <v>0.66728676360280792</v>
      </c>
      <c r="R123" s="5">
        <v>12.86</v>
      </c>
      <c r="S123" s="5">
        <f t="shared" si="26"/>
        <v>0.93188425718779866</v>
      </c>
    </row>
    <row r="124" spans="1:19" x14ac:dyDescent="0.3">
      <c r="A124" s="5" t="s">
        <v>33</v>
      </c>
      <c r="B124" s="5">
        <f t="shared" si="27"/>
        <v>323</v>
      </c>
      <c r="C124" s="5">
        <v>1.91486</v>
      </c>
      <c r="D124" s="5">
        <v>-8.6999999999999993</v>
      </c>
      <c r="E124" s="5">
        <v>6.7873999999999999</v>
      </c>
      <c r="F124" s="2">
        <f t="shared" si="34"/>
        <v>-0.95629999999999971</v>
      </c>
      <c r="H124" s="5">
        <f t="shared" si="24"/>
        <v>0</v>
      </c>
      <c r="J124" s="2">
        <f t="shared" si="28"/>
        <v>0</v>
      </c>
      <c r="K124" s="2">
        <f t="shared" si="29"/>
        <v>1.91486</v>
      </c>
      <c r="L124" s="5">
        <f t="shared" si="30"/>
        <v>14.432606133398568</v>
      </c>
      <c r="M124" s="5">
        <f t="shared" si="31"/>
        <v>0</v>
      </c>
      <c r="N124" s="2">
        <f t="shared" si="32"/>
        <v>0</v>
      </c>
      <c r="O124" s="5"/>
      <c r="P124" s="5">
        <f t="shared" si="25"/>
        <v>31</v>
      </c>
      <c r="Q124" s="5">
        <f t="shared" si="33"/>
        <v>0.56969279028301079</v>
      </c>
      <c r="R124" s="5">
        <v>12.86</v>
      </c>
      <c r="S124" s="5">
        <f t="shared" si="26"/>
        <v>0.80193675238243411</v>
      </c>
    </row>
    <row r="125" spans="1:19" x14ac:dyDescent="0.3">
      <c r="A125" s="5" t="s">
        <v>33</v>
      </c>
      <c r="B125" s="5">
        <f t="shared" si="27"/>
        <v>324</v>
      </c>
      <c r="C125" s="5">
        <v>1.29165</v>
      </c>
      <c r="D125" s="5">
        <v>-9.9939999999999998</v>
      </c>
      <c r="E125" s="5">
        <v>-1.0289999999999999</v>
      </c>
      <c r="F125" s="2">
        <f t="shared" si="34"/>
        <v>-5.5114999999999998</v>
      </c>
      <c r="H125" s="5">
        <f t="shared" si="24"/>
        <v>0</v>
      </c>
      <c r="J125" s="2">
        <f t="shared" si="28"/>
        <v>0</v>
      </c>
      <c r="K125" s="2">
        <f t="shared" si="29"/>
        <v>1.29165</v>
      </c>
      <c r="L125" s="5">
        <f t="shared" si="30"/>
        <v>15.724256133398569</v>
      </c>
      <c r="M125" s="5">
        <f t="shared" si="31"/>
        <v>0</v>
      </c>
      <c r="N125" s="2">
        <f t="shared" si="32"/>
        <v>0</v>
      </c>
      <c r="O125" s="5"/>
      <c r="P125" s="5">
        <f t="shared" si="25"/>
        <v>31</v>
      </c>
      <c r="Q125" s="5">
        <f t="shared" si="33"/>
        <v>0.40493845501877901</v>
      </c>
      <c r="R125" s="5">
        <v>12.86</v>
      </c>
      <c r="S125" s="5">
        <f t="shared" si="26"/>
        <v>0.57971767274252217</v>
      </c>
    </row>
    <row r="126" spans="1:19" x14ac:dyDescent="0.3">
      <c r="A126" s="5" t="s">
        <v>33</v>
      </c>
      <c r="B126" s="5">
        <f t="shared" si="27"/>
        <v>325</v>
      </c>
      <c r="C126" s="5">
        <v>1.87978</v>
      </c>
      <c r="D126" s="5">
        <v>-16.2</v>
      </c>
      <c r="E126" s="5">
        <v>-5.1075999999999997</v>
      </c>
      <c r="F126" s="2">
        <f t="shared" si="34"/>
        <v>-10.6538</v>
      </c>
      <c r="H126" s="5">
        <f t="shared" si="24"/>
        <v>0</v>
      </c>
      <c r="J126" s="2">
        <f t="shared" si="28"/>
        <v>0</v>
      </c>
      <c r="K126" s="2">
        <f t="shared" si="29"/>
        <v>1.87978</v>
      </c>
      <c r="L126" s="5">
        <f t="shared" si="30"/>
        <v>17.604036133398569</v>
      </c>
      <c r="M126" s="5">
        <f t="shared" si="31"/>
        <v>0</v>
      </c>
      <c r="N126" s="2">
        <f t="shared" si="32"/>
        <v>0</v>
      </c>
      <c r="O126" s="5"/>
      <c r="P126" s="5">
        <f t="shared" si="25"/>
        <v>31</v>
      </c>
      <c r="Q126" s="5">
        <f t="shared" si="33"/>
        <v>0.27093743133264331</v>
      </c>
      <c r="R126" s="5">
        <v>12.86</v>
      </c>
      <c r="S126" s="5">
        <f t="shared" si="26"/>
        <v>0.39547633877293303</v>
      </c>
    </row>
    <row r="127" spans="1:19" x14ac:dyDescent="0.3">
      <c r="A127" s="5" t="s">
        <v>33</v>
      </c>
      <c r="B127" s="5">
        <f t="shared" si="27"/>
        <v>326</v>
      </c>
      <c r="C127" s="5">
        <v>1.5667899999999999</v>
      </c>
      <c r="D127" s="5">
        <v>-14.927</v>
      </c>
      <c r="E127" s="5">
        <v>-5.5777000000000001</v>
      </c>
      <c r="F127" s="2">
        <f t="shared" si="34"/>
        <v>-10.25235</v>
      </c>
      <c r="H127" s="5">
        <f t="shared" si="24"/>
        <v>0</v>
      </c>
      <c r="J127" s="2">
        <f t="shared" si="28"/>
        <v>0</v>
      </c>
      <c r="K127" s="2">
        <f t="shared" si="29"/>
        <v>1.5667899999999999</v>
      </c>
      <c r="L127" s="5">
        <f t="shared" si="30"/>
        <v>19.17082613339857</v>
      </c>
      <c r="M127" s="5">
        <f t="shared" si="31"/>
        <v>0</v>
      </c>
      <c r="N127" s="2">
        <f t="shared" si="32"/>
        <v>0</v>
      </c>
      <c r="O127" s="5"/>
      <c r="P127" s="5">
        <f t="shared" si="25"/>
        <v>31</v>
      </c>
      <c r="Q127" s="5">
        <f t="shared" si="33"/>
        <v>0.27975506175400144</v>
      </c>
      <c r="R127" s="5">
        <v>12.86</v>
      </c>
      <c r="S127" s="5">
        <f t="shared" si="26"/>
        <v>0.40772363930943084</v>
      </c>
    </row>
    <row r="128" spans="1:19" x14ac:dyDescent="0.3">
      <c r="A128" s="5" t="s">
        <v>33</v>
      </c>
      <c r="B128" s="5">
        <f t="shared" si="27"/>
        <v>327</v>
      </c>
      <c r="C128" s="5">
        <v>5.6439500000000002</v>
      </c>
      <c r="D128" s="5">
        <v>-14.747999999999999</v>
      </c>
      <c r="E128" s="5">
        <v>-6.8487</v>
      </c>
      <c r="F128" s="2">
        <f t="shared" si="34"/>
        <v>-10.798349999999999</v>
      </c>
      <c r="H128" s="5">
        <f t="shared" si="24"/>
        <v>0</v>
      </c>
      <c r="J128" s="2">
        <f t="shared" si="28"/>
        <v>0</v>
      </c>
      <c r="K128" s="2">
        <f t="shared" si="29"/>
        <v>5.6439500000000002</v>
      </c>
      <c r="L128" s="5">
        <f t="shared" si="30"/>
        <v>24.814776133398571</v>
      </c>
      <c r="M128" s="5">
        <f t="shared" si="31"/>
        <v>0</v>
      </c>
      <c r="N128" s="2">
        <f t="shared" si="32"/>
        <v>0</v>
      </c>
      <c r="O128" s="5"/>
      <c r="P128" s="5">
        <f t="shared" si="25"/>
        <v>31</v>
      </c>
      <c r="Q128" s="5">
        <f t="shared" si="33"/>
        <v>0.26782354022640398</v>
      </c>
      <c r="R128" s="5">
        <v>12.86</v>
      </c>
      <c r="S128" s="5">
        <f t="shared" si="26"/>
        <v>0.39114647211206305</v>
      </c>
    </row>
    <row r="129" spans="1:19" x14ac:dyDescent="0.3">
      <c r="A129" s="5" t="s">
        <v>33</v>
      </c>
      <c r="B129" s="5">
        <f t="shared" si="27"/>
        <v>328</v>
      </c>
      <c r="C129" s="5">
        <v>3.79094</v>
      </c>
      <c r="D129" s="5">
        <v>-23.672999999999998</v>
      </c>
      <c r="E129" s="5">
        <v>-11.658200000000001</v>
      </c>
      <c r="F129" s="2">
        <f t="shared" si="34"/>
        <v>-17.665599999999998</v>
      </c>
      <c r="H129" s="5">
        <f t="shared" si="24"/>
        <v>0</v>
      </c>
      <c r="J129" s="2">
        <f t="shared" si="28"/>
        <v>0</v>
      </c>
      <c r="K129" s="2">
        <f t="shared" si="29"/>
        <v>3.79094</v>
      </c>
      <c r="L129" s="5">
        <f t="shared" si="30"/>
        <v>28.60571613339857</v>
      </c>
      <c r="M129" s="5">
        <f t="shared" si="31"/>
        <v>0</v>
      </c>
      <c r="N129" s="2">
        <f t="shared" si="32"/>
        <v>0</v>
      </c>
      <c r="O129" s="5"/>
      <c r="P129" s="5">
        <f t="shared" si="25"/>
        <v>31</v>
      </c>
      <c r="Q129" s="5">
        <f t="shared" si="33"/>
        <v>0.15196132414388774</v>
      </c>
      <c r="R129" s="5">
        <v>12.86</v>
      </c>
      <c r="S129" s="5">
        <f t="shared" si="26"/>
        <v>0.22789821773120883</v>
      </c>
    </row>
    <row r="130" spans="1:19" x14ac:dyDescent="0.3">
      <c r="A130" s="5" t="s">
        <v>33</v>
      </c>
      <c r="B130" s="5">
        <f t="shared" si="27"/>
        <v>329</v>
      </c>
      <c r="C130" s="5">
        <v>2.35249</v>
      </c>
      <c r="D130" s="5">
        <v>-23.707999999999998</v>
      </c>
      <c r="E130" s="5">
        <v>-12.2654</v>
      </c>
      <c r="F130" s="2">
        <f t="shared" si="34"/>
        <v>-17.986699999999999</v>
      </c>
      <c r="H130" s="5">
        <f t="shared" si="24"/>
        <v>0</v>
      </c>
      <c r="J130" s="2">
        <f t="shared" si="28"/>
        <v>0</v>
      </c>
      <c r="K130" s="2">
        <f t="shared" si="29"/>
        <v>2.35249</v>
      </c>
      <c r="L130" s="5">
        <f t="shared" si="30"/>
        <v>30.958206133398569</v>
      </c>
      <c r="M130" s="5">
        <f t="shared" si="31"/>
        <v>0</v>
      </c>
      <c r="N130" s="2">
        <f t="shared" si="32"/>
        <v>0</v>
      </c>
      <c r="O130" s="5"/>
      <c r="P130" s="5">
        <f t="shared" si="25"/>
        <v>31</v>
      </c>
      <c r="Q130" s="5">
        <f t="shared" si="33"/>
        <v>0.14785906697555029</v>
      </c>
      <c r="R130" s="5">
        <v>12.86</v>
      </c>
      <c r="S130" s="5">
        <f t="shared" si="26"/>
        <v>0.22202500621600124</v>
      </c>
    </row>
    <row r="131" spans="1:19" x14ac:dyDescent="0.3">
      <c r="A131" s="5" t="s">
        <v>33</v>
      </c>
      <c r="B131" s="5">
        <f t="shared" si="27"/>
        <v>330</v>
      </c>
      <c r="C131" s="5">
        <v>4.52217</v>
      </c>
      <c r="D131" s="5">
        <v>-17.018999999999998</v>
      </c>
      <c r="E131" s="5">
        <v>-5.8548</v>
      </c>
      <c r="F131" s="2">
        <f t="shared" si="34"/>
        <v>-11.4369</v>
      </c>
      <c r="H131" s="5">
        <f t="shared" si="24"/>
        <v>0</v>
      </c>
      <c r="J131" s="2">
        <f t="shared" si="28"/>
        <v>0</v>
      </c>
      <c r="K131" s="2">
        <f t="shared" si="29"/>
        <v>4.52217</v>
      </c>
      <c r="L131" s="5">
        <f t="shared" si="30"/>
        <v>35.480376133398572</v>
      </c>
      <c r="M131" s="5">
        <f t="shared" si="31"/>
        <v>0</v>
      </c>
      <c r="N131" s="2">
        <f t="shared" si="32"/>
        <v>0</v>
      </c>
      <c r="O131" s="5"/>
      <c r="P131" s="5">
        <f t="shared" si="25"/>
        <v>31</v>
      </c>
      <c r="Q131" s="5">
        <f t="shared" si="33"/>
        <v>0.2544455338745038</v>
      </c>
      <c r="R131" s="5">
        <v>12.86</v>
      </c>
      <c r="S131" s="5">
        <f t="shared" si="26"/>
        <v>0.37251489249500158</v>
      </c>
    </row>
    <row r="132" spans="1:19" x14ac:dyDescent="0.3">
      <c r="A132" s="5" t="s">
        <v>33</v>
      </c>
      <c r="B132" s="5">
        <f t="shared" si="27"/>
        <v>331</v>
      </c>
      <c r="C132" s="5">
        <v>0</v>
      </c>
      <c r="D132" s="5">
        <v>-8.9039999999999999</v>
      </c>
      <c r="E132" s="5">
        <v>0.73399999999999999</v>
      </c>
      <c r="F132" s="2">
        <f t="shared" si="34"/>
        <v>-4.085</v>
      </c>
      <c r="H132" s="5">
        <f t="shared" si="24"/>
        <v>0</v>
      </c>
      <c r="J132" s="2">
        <f t="shared" si="28"/>
        <v>0</v>
      </c>
      <c r="K132" s="2">
        <f t="shared" si="29"/>
        <v>0</v>
      </c>
      <c r="L132" s="5">
        <f t="shared" si="30"/>
        <v>35.480376133398572</v>
      </c>
      <c r="M132" s="5">
        <f t="shared" si="31"/>
        <v>0</v>
      </c>
      <c r="N132" s="2">
        <f t="shared" si="32"/>
        <v>0</v>
      </c>
      <c r="O132" s="5"/>
      <c r="P132" s="5">
        <f t="shared" si="25"/>
        <v>31</v>
      </c>
      <c r="Q132" s="5">
        <f t="shared" si="33"/>
        <v>0.45127175077004339</v>
      </c>
      <c r="R132" s="5">
        <v>12.86</v>
      </c>
      <c r="S132" s="5">
        <f t="shared" si="26"/>
        <v>0.64262479053230848</v>
      </c>
    </row>
    <row r="133" spans="1:19" x14ac:dyDescent="0.3">
      <c r="A133" s="5" t="s">
        <v>33</v>
      </c>
      <c r="B133" s="5">
        <f t="shared" si="27"/>
        <v>332</v>
      </c>
      <c r="C133" s="5">
        <v>3.4724200000000001</v>
      </c>
      <c r="D133" s="5">
        <v>-6.109</v>
      </c>
      <c r="E133" s="5">
        <v>1.5192000000000001</v>
      </c>
      <c r="F133" s="2">
        <f t="shared" si="34"/>
        <v>-2.2949000000000002</v>
      </c>
      <c r="H133" s="5">
        <f t="shared" si="24"/>
        <v>0</v>
      </c>
      <c r="J133" s="2">
        <f t="shared" si="28"/>
        <v>0</v>
      </c>
      <c r="K133" s="2">
        <f t="shared" si="29"/>
        <v>3.4724200000000001</v>
      </c>
      <c r="L133" s="5">
        <f t="shared" si="30"/>
        <v>38.952796133398571</v>
      </c>
      <c r="M133" s="5">
        <f t="shared" si="31"/>
        <v>0</v>
      </c>
      <c r="N133" s="2">
        <f t="shared" si="32"/>
        <v>0</v>
      </c>
      <c r="O133" s="5"/>
      <c r="P133" s="5">
        <f t="shared" si="25"/>
        <v>31</v>
      </c>
      <c r="Q133" s="5">
        <f t="shared" si="33"/>
        <v>0.51602588213611922</v>
      </c>
      <c r="R133" s="5">
        <v>12.86</v>
      </c>
      <c r="S133" s="5">
        <f t="shared" si="26"/>
        <v>0.7299809666162087</v>
      </c>
    </row>
    <row r="134" spans="1:19" x14ac:dyDescent="0.3">
      <c r="A134" s="5" t="s">
        <v>33</v>
      </c>
      <c r="B134" s="5">
        <f t="shared" si="27"/>
        <v>333</v>
      </c>
      <c r="C134" s="5">
        <v>1.2261</v>
      </c>
      <c r="D134" s="5">
        <v>-9.4920000000000009</v>
      </c>
      <c r="E134" s="5">
        <v>-8.48E-2</v>
      </c>
      <c r="F134" s="2">
        <f t="shared" si="34"/>
        <v>-4.7884000000000002</v>
      </c>
      <c r="H134" s="5">
        <f t="shared" si="24"/>
        <v>0</v>
      </c>
      <c r="J134" s="2">
        <f t="shared" si="28"/>
        <v>0</v>
      </c>
      <c r="K134" s="2">
        <f t="shared" si="29"/>
        <v>1.2261</v>
      </c>
      <c r="L134" s="5">
        <f t="shared" si="30"/>
        <v>40.178896133398574</v>
      </c>
      <c r="M134" s="5">
        <f t="shared" si="31"/>
        <v>0</v>
      </c>
      <c r="N134" s="2">
        <f t="shared" si="32"/>
        <v>0</v>
      </c>
      <c r="O134" s="5"/>
      <c r="P134" s="5">
        <f t="shared" si="25"/>
        <v>31</v>
      </c>
      <c r="Q134" s="5">
        <f t="shared" si="33"/>
        <v>0.42786879050596904</v>
      </c>
      <c r="R134" s="5">
        <v>12.86</v>
      </c>
      <c r="S134" s="5">
        <f t="shared" si="26"/>
        <v>0.61089498683373422</v>
      </c>
    </row>
    <row r="135" spans="1:19" x14ac:dyDescent="0.3">
      <c r="A135" s="5" t="s">
        <v>33</v>
      </c>
      <c r="B135" s="5">
        <f t="shared" si="27"/>
        <v>334</v>
      </c>
      <c r="C135" s="5">
        <v>0</v>
      </c>
      <c r="D135" s="5">
        <v>-14.083</v>
      </c>
      <c r="E135" s="5">
        <v>-1.4898</v>
      </c>
      <c r="F135" s="2">
        <f t="shared" si="34"/>
        <v>-7.7864000000000004</v>
      </c>
      <c r="H135" s="5">
        <f t="shared" si="24"/>
        <v>0</v>
      </c>
      <c r="J135" s="2">
        <f t="shared" si="28"/>
        <v>0</v>
      </c>
      <c r="K135" s="2">
        <f t="shared" si="29"/>
        <v>0</v>
      </c>
      <c r="L135" s="5">
        <f t="shared" si="30"/>
        <v>40.178896133398574</v>
      </c>
      <c r="M135" s="5">
        <f t="shared" si="31"/>
        <v>0</v>
      </c>
      <c r="N135" s="2">
        <f t="shared" si="32"/>
        <v>0</v>
      </c>
      <c r="O135" s="5"/>
      <c r="P135" s="5">
        <f t="shared" si="25"/>
        <v>31</v>
      </c>
      <c r="Q135" s="5">
        <f t="shared" si="33"/>
        <v>0.33974083203749172</v>
      </c>
      <c r="R135" s="5">
        <v>12.86</v>
      </c>
      <c r="S135" s="5">
        <f t="shared" si="26"/>
        <v>0.4905483350516473</v>
      </c>
    </row>
    <row r="136" spans="1:19" x14ac:dyDescent="0.3">
      <c r="A136" s="5" t="s">
        <v>34</v>
      </c>
      <c r="B136" s="5">
        <f t="shared" si="27"/>
        <v>335</v>
      </c>
      <c r="C136" s="5">
        <v>1.3594900000000001</v>
      </c>
      <c r="D136" s="5">
        <v>-12.993</v>
      </c>
      <c r="E136" s="5">
        <v>-0.51060000000000005</v>
      </c>
      <c r="F136" s="2">
        <f t="shared" si="34"/>
        <v>-6.7518000000000002</v>
      </c>
      <c r="H136" s="5">
        <f t="shared" si="24"/>
        <v>0</v>
      </c>
      <c r="J136" s="2">
        <f t="shared" si="28"/>
        <v>0</v>
      </c>
      <c r="K136" s="2">
        <f t="shared" si="29"/>
        <v>1.3594900000000001</v>
      </c>
      <c r="L136" s="5">
        <f t="shared" si="30"/>
        <v>41.538386133398575</v>
      </c>
      <c r="M136" s="5">
        <f t="shared" si="31"/>
        <v>0</v>
      </c>
      <c r="N136" s="2">
        <f t="shared" si="32"/>
        <v>0</v>
      </c>
      <c r="O136" s="5"/>
      <c r="P136" s="5">
        <f t="shared" si="25"/>
        <v>31</v>
      </c>
      <c r="Q136" s="5">
        <f t="shared" si="33"/>
        <v>0.36813574940274696</v>
      </c>
      <c r="R136" s="5">
        <v>12.86</v>
      </c>
      <c r="S136" s="5">
        <f t="shared" si="26"/>
        <v>0.52948350550732159</v>
      </c>
    </row>
    <row r="137" spans="1:19" x14ac:dyDescent="0.3">
      <c r="A137" s="5" t="s">
        <v>34</v>
      </c>
      <c r="B137" s="5">
        <f t="shared" si="27"/>
        <v>336</v>
      </c>
      <c r="C137" s="5">
        <v>1.48272</v>
      </c>
      <c r="D137" s="5">
        <v>-4.673</v>
      </c>
      <c r="E137" s="5">
        <v>2.4601999999999999</v>
      </c>
      <c r="F137" s="2">
        <f t="shared" si="34"/>
        <v>-1.1064000000000001</v>
      </c>
      <c r="H137" s="5">
        <f t="shared" si="24"/>
        <v>0</v>
      </c>
      <c r="J137" s="2">
        <f t="shared" si="28"/>
        <v>0</v>
      </c>
      <c r="K137" s="2">
        <f t="shared" si="29"/>
        <v>1.48272</v>
      </c>
      <c r="L137" s="5">
        <f t="shared" si="30"/>
        <v>43.021106133398575</v>
      </c>
      <c r="M137" s="5">
        <f t="shared" si="31"/>
        <v>0</v>
      </c>
      <c r="N137" s="2">
        <f t="shared" si="32"/>
        <v>0</v>
      </c>
      <c r="O137" s="5"/>
      <c r="P137" s="5">
        <f t="shared" si="25"/>
        <v>31</v>
      </c>
      <c r="Q137" s="5">
        <f t="shared" si="33"/>
        <v>0.56343878399704705</v>
      </c>
      <c r="R137" s="5">
        <v>12.86</v>
      </c>
      <c r="S137" s="5">
        <f t="shared" si="26"/>
        <v>0.79357073563516511</v>
      </c>
    </row>
    <row r="138" spans="1:19" x14ac:dyDescent="0.3">
      <c r="A138" s="5" t="s">
        <v>34</v>
      </c>
      <c r="B138" s="5">
        <f t="shared" si="27"/>
        <v>337</v>
      </c>
      <c r="C138" s="5">
        <v>6.6184700000000003</v>
      </c>
      <c r="D138" s="5">
        <v>-3.5720000000000001</v>
      </c>
      <c r="E138" s="5">
        <v>2.7871000000000001</v>
      </c>
      <c r="F138" s="2">
        <f t="shared" si="34"/>
        <v>-0.39244999999999997</v>
      </c>
      <c r="H138" s="5">
        <f t="shared" si="24"/>
        <v>0</v>
      </c>
      <c r="J138" s="2">
        <f t="shared" si="28"/>
        <v>0</v>
      </c>
      <c r="K138" s="2">
        <f t="shared" si="29"/>
        <v>6.6184700000000003</v>
      </c>
      <c r="L138" s="5">
        <f t="shared" si="30"/>
        <v>49.639576133398577</v>
      </c>
      <c r="M138" s="5">
        <f t="shared" si="31"/>
        <v>0</v>
      </c>
      <c r="N138" s="2">
        <f t="shared" si="32"/>
        <v>0</v>
      </c>
      <c r="O138" s="5"/>
      <c r="P138" s="5">
        <f t="shared" si="25"/>
        <v>31</v>
      </c>
      <c r="Q138" s="5">
        <f t="shared" si="33"/>
        <v>0.59373826200266211</v>
      </c>
      <c r="R138" s="5">
        <v>12.86</v>
      </c>
      <c r="S138" s="5">
        <f t="shared" si="26"/>
        <v>0.83405729302856979</v>
      </c>
    </row>
    <row r="139" spans="1:19" x14ac:dyDescent="0.3">
      <c r="A139" s="5" t="s">
        <v>34</v>
      </c>
      <c r="B139" s="5">
        <f t="shared" si="27"/>
        <v>338</v>
      </c>
      <c r="C139" s="5">
        <v>0</v>
      </c>
      <c r="D139" s="5">
        <v>-13.111000000000001</v>
      </c>
      <c r="E139" s="5">
        <v>0.63149999999999995</v>
      </c>
      <c r="F139" s="2">
        <f t="shared" si="34"/>
        <v>-6.2397500000000008</v>
      </c>
      <c r="H139" s="5">
        <f t="shared" si="24"/>
        <v>0</v>
      </c>
      <c r="J139" s="2">
        <f t="shared" si="28"/>
        <v>0</v>
      </c>
      <c r="K139" s="2">
        <f t="shared" si="29"/>
        <v>0</v>
      </c>
      <c r="L139" s="5">
        <f t="shared" si="30"/>
        <v>49.639576133398577</v>
      </c>
      <c r="M139" s="5">
        <f t="shared" si="31"/>
        <v>0</v>
      </c>
      <c r="N139" s="2">
        <f t="shared" si="32"/>
        <v>0</v>
      </c>
      <c r="O139" s="5"/>
      <c r="P139" s="5">
        <f t="shared" si="25"/>
        <v>31</v>
      </c>
      <c r="Q139" s="5">
        <f t="shared" si="33"/>
        <v>0.38295322696669509</v>
      </c>
      <c r="R139" s="5">
        <v>12.86</v>
      </c>
      <c r="S139" s="5">
        <f t="shared" si="26"/>
        <v>0.54973876921374121</v>
      </c>
    </row>
    <row r="140" spans="1:19" x14ac:dyDescent="0.3">
      <c r="A140" s="5" t="s">
        <v>34</v>
      </c>
      <c r="B140" s="5">
        <f t="shared" si="27"/>
        <v>339</v>
      </c>
      <c r="C140" s="5">
        <v>0</v>
      </c>
      <c r="D140" s="5">
        <v>-14.462999999999999</v>
      </c>
      <c r="E140" s="5">
        <v>-3.2985000000000002</v>
      </c>
      <c r="F140" s="2">
        <f t="shared" si="34"/>
        <v>-8.880749999999999</v>
      </c>
      <c r="H140" s="5">
        <f t="shared" si="24"/>
        <v>0</v>
      </c>
      <c r="J140" s="2">
        <f t="shared" si="28"/>
        <v>0</v>
      </c>
      <c r="K140" s="2">
        <f t="shared" si="29"/>
        <v>0</v>
      </c>
      <c r="L140" s="5">
        <f t="shared" si="30"/>
        <v>49.639576133398577</v>
      </c>
      <c r="M140" s="5">
        <f t="shared" si="31"/>
        <v>0</v>
      </c>
      <c r="N140" s="2">
        <f t="shared" si="32"/>
        <v>0</v>
      </c>
      <c r="O140" s="5"/>
      <c r="P140" s="5">
        <f t="shared" si="25"/>
        <v>31</v>
      </c>
      <c r="Q140" s="5">
        <f t="shared" si="33"/>
        <v>0.31183911030389971</v>
      </c>
      <c r="R140" s="5">
        <v>12.86</v>
      </c>
      <c r="S140" s="5">
        <f t="shared" si="26"/>
        <v>0.45212552079934731</v>
      </c>
    </row>
    <row r="141" spans="1:19" x14ac:dyDescent="0.3">
      <c r="A141" s="5" t="s">
        <v>34</v>
      </c>
      <c r="B141" s="5">
        <f t="shared" si="27"/>
        <v>340</v>
      </c>
      <c r="C141" s="5">
        <v>0</v>
      </c>
      <c r="D141" s="5">
        <v>-11.358000000000001</v>
      </c>
      <c r="E141" s="5">
        <v>-0.86270000000000002</v>
      </c>
      <c r="F141" s="2">
        <f t="shared" si="34"/>
        <v>-6.1103500000000004</v>
      </c>
      <c r="H141" s="5">
        <f t="shared" si="24"/>
        <v>0</v>
      </c>
      <c r="J141" s="2">
        <f t="shared" si="28"/>
        <v>0</v>
      </c>
      <c r="K141" s="2">
        <f t="shared" si="29"/>
        <v>0</v>
      </c>
      <c r="L141" s="5">
        <f t="shared" si="30"/>
        <v>49.639576133398577</v>
      </c>
      <c r="M141" s="5">
        <f t="shared" si="31"/>
        <v>0</v>
      </c>
      <c r="N141" s="2">
        <f t="shared" si="32"/>
        <v>0</v>
      </c>
      <c r="O141" s="5"/>
      <c r="P141" s="5">
        <f t="shared" si="25"/>
        <v>31</v>
      </c>
      <c r="Q141" s="5">
        <f t="shared" si="33"/>
        <v>0.38678051760131876</v>
      </c>
      <c r="R141" s="5">
        <v>12.86</v>
      </c>
      <c r="S141" s="5">
        <f t="shared" si="26"/>
        <v>0.55496393888463369</v>
      </c>
    </row>
    <row r="142" spans="1:19" x14ac:dyDescent="0.3">
      <c r="A142" s="5" t="s">
        <v>34</v>
      </c>
      <c r="B142" s="5">
        <f t="shared" si="27"/>
        <v>341</v>
      </c>
      <c r="C142" s="5">
        <v>0.43328</v>
      </c>
      <c r="D142" s="5">
        <v>-7.6980000000000004</v>
      </c>
      <c r="E142" s="5">
        <v>1.0601</v>
      </c>
      <c r="F142" s="2">
        <f t="shared" si="34"/>
        <v>-3.3189500000000001</v>
      </c>
      <c r="H142" s="5">
        <f t="shared" si="24"/>
        <v>0</v>
      </c>
      <c r="J142" s="2">
        <f t="shared" si="28"/>
        <v>0</v>
      </c>
      <c r="K142" s="2">
        <f t="shared" si="29"/>
        <v>0.43328</v>
      </c>
      <c r="L142" s="5">
        <f t="shared" si="30"/>
        <v>50.072856133398581</v>
      </c>
      <c r="M142" s="5">
        <f t="shared" si="31"/>
        <v>0</v>
      </c>
      <c r="N142" s="2">
        <f t="shared" si="32"/>
        <v>0</v>
      </c>
      <c r="O142" s="5"/>
      <c r="P142" s="5">
        <f t="shared" si="25"/>
        <v>31</v>
      </c>
      <c r="Q142" s="5">
        <f t="shared" si="33"/>
        <v>0.47804349549179842</v>
      </c>
      <c r="R142" s="5">
        <v>12.86</v>
      </c>
      <c r="S142" s="5">
        <f t="shared" si="26"/>
        <v>0.6788162884734994</v>
      </c>
    </row>
    <row r="143" spans="1:19" x14ac:dyDescent="0.3">
      <c r="A143" s="5" t="s">
        <v>34</v>
      </c>
      <c r="B143" s="5">
        <f t="shared" si="27"/>
        <v>342</v>
      </c>
      <c r="C143" s="5">
        <v>0</v>
      </c>
      <c r="D143" s="5">
        <v>-5.4969999999999999</v>
      </c>
      <c r="E143" s="5">
        <v>2.5741999999999998</v>
      </c>
      <c r="F143" s="2">
        <f t="shared" si="34"/>
        <v>-1.4614</v>
      </c>
      <c r="H143" s="5">
        <f t="shared" si="24"/>
        <v>0</v>
      </c>
      <c r="J143" s="2">
        <f t="shared" si="28"/>
        <v>0</v>
      </c>
      <c r="K143" s="2">
        <f t="shared" si="29"/>
        <v>0</v>
      </c>
      <c r="L143" s="5">
        <f t="shared" si="30"/>
        <v>50.072856133398581</v>
      </c>
      <c r="M143" s="5">
        <f t="shared" si="31"/>
        <v>0</v>
      </c>
      <c r="N143" s="2">
        <f t="shared" si="32"/>
        <v>0</v>
      </c>
      <c r="O143" s="5"/>
      <c r="P143" s="5">
        <f t="shared" si="25"/>
        <v>31</v>
      </c>
      <c r="Q143" s="5">
        <f t="shared" si="33"/>
        <v>0.54888864773246659</v>
      </c>
      <c r="R143" s="5">
        <v>12.86</v>
      </c>
      <c r="S143" s="5">
        <f t="shared" si="26"/>
        <v>0.77408766621016578</v>
      </c>
    </row>
    <row r="144" spans="1:19" x14ac:dyDescent="0.3">
      <c r="A144" s="5" t="s">
        <v>34</v>
      </c>
      <c r="B144" s="5">
        <f t="shared" si="27"/>
        <v>343</v>
      </c>
      <c r="C144" s="5">
        <v>3.1287799999999999</v>
      </c>
      <c r="D144" s="5">
        <v>-5.3739999999999997</v>
      </c>
      <c r="E144" s="5">
        <v>3.0762999999999998</v>
      </c>
      <c r="F144" s="2">
        <f t="shared" si="34"/>
        <v>-1.1488499999999999</v>
      </c>
      <c r="H144" s="5">
        <f t="shared" si="24"/>
        <v>0</v>
      </c>
      <c r="J144" s="2">
        <f t="shared" si="28"/>
        <v>0</v>
      </c>
      <c r="K144" s="2">
        <f t="shared" si="29"/>
        <v>3.1287799999999999</v>
      </c>
      <c r="L144" s="5">
        <f t="shared" si="30"/>
        <v>53.20163613339858</v>
      </c>
      <c r="M144" s="5">
        <f t="shared" si="31"/>
        <v>0</v>
      </c>
      <c r="N144" s="2">
        <f t="shared" si="32"/>
        <v>0</v>
      </c>
      <c r="O144" s="5"/>
      <c r="P144" s="5">
        <f t="shared" si="25"/>
        <v>31</v>
      </c>
      <c r="Q144" s="5">
        <f t="shared" si="33"/>
        <v>0.56168113637667305</v>
      </c>
      <c r="R144" s="5">
        <v>12.86</v>
      </c>
      <c r="S144" s="5">
        <f t="shared" si="26"/>
        <v>0.79121863124401293</v>
      </c>
    </row>
    <row r="145" spans="1:19" x14ac:dyDescent="0.3">
      <c r="A145" s="5" t="s">
        <v>34</v>
      </c>
      <c r="B145" s="5">
        <f t="shared" si="27"/>
        <v>344</v>
      </c>
      <c r="C145" s="5">
        <v>2.5057700000000001</v>
      </c>
      <c r="D145" s="5">
        <v>-2.6309999999999998</v>
      </c>
      <c r="E145" s="5">
        <v>4.2502000000000004</v>
      </c>
      <c r="F145" s="2">
        <f t="shared" si="34"/>
        <v>0.80960000000000032</v>
      </c>
      <c r="H145" s="5">
        <f t="shared" si="24"/>
        <v>0.13520320000000005</v>
      </c>
      <c r="J145" s="2">
        <f t="shared" si="28"/>
        <v>0.33878812246400014</v>
      </c>
      <c r="K145" s="2">
        <f t="shared" si="29"/>
        <v>2.1669818775359997</v>
      </c>
      <c r="L145" s="5">
        <f t="shared" si="30"/>
        <v>47.882603676278585</v>
      </c>
      <c r="M145" s="5">
        <f t="shared" si="31"/>
        <v>7.4860143346559935</v>
      </c>
      <c r="N145" s="2">
        <f t="shared" si="32"/>
        <v>7.8248024571199934</v>
      </c>
      <c r="O145" s="5"/>
      <c r="P145" s="5">
        <f t="shared" si="25"/>
        <v>31</v>
      </c>
      <c r="Q145" s="5">
        <f t="shared" si="33"/>
        <v>0.64801830669729144</v>
      </c>
      <c r="R145" s="5">
        <v>12.86</v>
      </c>
      <c r="S145" s="5">
        <f t="shared" si="26"/>
        <v>0.90631408402840496</v>
      </c>
    </row>
    <row r="146" spans="1:19" x14ac:dyDescent="0.3">
      <c r="A146" s="5" t="s">
        <v>34</v>
      </c>
      <c r="B146" s="5">
        <f t="shared" si="27"/>
        <v>345</v>
      </c>
      <c r="C146" s="5">
        <v>2.8715600000000001</v>
      </c>
      <c r="D146" s="5">
        <v>-5.6040000000000001</v>
      </c>
      <c r="E146" s="5">
        <v>2.0097</v>
      </c>
      <c r="F146" s="2">
        <f t="shared" si="34"/>
        <v>-1.79715</v>
      </c>
      <c r="H146" s="5">
        <f t="shared" si="24"/>
        <v>0</v>
      </c>
      <c r="J146" s="2">
        <f t="shared" si="28"/>
        <v>0</v>
      </c>
      <c r="K146" s="2">
        <f t="shared" si="29"/>
        <v>2.8715600000000001</v>
      </c>
      <c r="L146" s="5">
        <f t="shared" si="30"/>
        <v>50.754163676278587</v>
      </c>
      <c r="M146" s="5">
        <f t="shared" si="31"/>
        <v>0</v>
      </c>
      <c r="N146" s="2">
        <f t="shared" si="32"/>
        <v>0</v>
      </c>
      <c r="O146" s="5"/>
      <c r="P146" s="5">
        <f t="shared" si="25"/>
        <v>31</v>
      </c>
      <c r="Q146" s="5">
        <f t="shared" si="33"/>
        <v>0.53543452876690845</v>
      </c>
      <c r="R146" s="5">
        <v>12.86</v>
      </c>
      <c r="S146" s="5">
        <f t="shared" si="26"/>
        <v>0.75604771132758841</v>
      </c>
    </row>
    <row r="147" spans="1:19" x14ac:dyDescent="0.3">
      <c r="A147" s="5" t="s">
        <v>34</v>
      </c>
      <c r="B147" s="5">
        <f t="shared" si="27"/>
        <v>346</v>
      </c>
      <c r="C147" s="5">
        <v>4.4119900000000003</v>
      </c>
      <c r="D147" s="5">
        <v>-7.0609999999999999</v>
      </c>
      <c r="E147" s="5">
        <v>0.9032</v>
      </c>
      <c r="F147" s="2">
        <f t="shared" si="34"/>
        <v>-3.0789</v>
      </c>
      <c r="H147" s="5">
        <f t="shared" si="24"/>
        <v>0</v>
      </c>
      <c r="J147" s="2">
        <f t="shared" si="28"/>
        <v>0</v>
      </c>
      <c r="K147" s="2">
        <f t="shared" si="29"/>
        <v>4.4119900000000003</v>
      </c>
      <c r="L147" s="5">
        <f t="shared" si="30"/>
        <v>55.16615367627859</v>
      </c>
      <c r="M147" s="5">
        <f t="shared" si="31"/>
        <v>0</v>
      </c>
      <c r="N147" s="2">
        <f t="shared" si="32"/>
        <v>0</v>
      </c>
      <c r="O147" s="5"/>
      <c r="P147" s="5">
        <f t="shared" si="25"/>
        <v>31</v>
      </c>
      <c r="Q147" s="5">
        <f t="shared" si="33"/>
        <v>0.48671744448170506</v>
      </c>
      <c r="R147" s="5">
        <v>12.86</v>
      </c>
      <c r="S147" s="5">
        <f t="shared" si="26"/>
        <v>0.69051900356482654</v>
      </c>
    </row>
    <row r="148" spans="1:19" x14ac:dyDescent="0.3">
      <c r="A148" s="5" t="s">
        <v>34</v>
      </c>
      <c r="B148" s="5">
        <f t="shared" si="27"/>
        <v>347</v>
      </c>
      <c r="C148" s="5">
        <v>4.8501500000000002</v>
      </c>
      <c r="D148" s="5">
        <v>-2.3370000000000002</v>
      </c>
      <c r="E148" s="5">
        <v>5.7110000000000003</v>
      </c>
      <c r="F148" s="2">
        <f t="shared" si="34"/>
        <v>1.6870000000000001</v>
      </c>
      <c r="H148" s="5">
        <f t="shared" si="24"/>
        <v>0.28172900000000001</v>
      </c>
      <c r="J148" s="2">
        <f t="shared" si="28"/>
        <v>1.36642790935</v>
      </c>
      <c r="K148" s="2">
        <f t="shared" si="29"/>
        <v>3.4837220906500002</v>
      </c>
      <c r="L148" s="5">
        <f t="shared" si="30"/>
        <v>42.126504916987564</v>
      </c>
      <c r="M148" s="5">
        <f t="shared" si="31"/>
        <v>16.523370849941024</v>
      </c>
      <c r="N148" s="2">
        <f t="shared" si="32"/>
        <v>17.889798759291025</v>
      </c>
      <c r="O148" s="5"/>
      <c r="P148" s="5">
        <f t="shared" si="25"/>
        <v>31</v>
      </c>
      <c r="Q148" s="5">
        <f t="shared" si="33"/>
        <v>0.69036261656732945</v>
      </c>
      <c r="R148" s="5">
        <v>12.86</v>
      </c>
      <c r="S148" s="5">
        <f t="shared" si="26"/>
        <v>0.96245469891942703</v>
      </c>
    </row>
    <row r="149" spans="1:19" x14ac:dyDescent="0.3">
      <c r="A149" s="5" t="s">
        <v>34</v>
      </c>
      <c r="B149" s="5">
        <f t="shared" si="27"/>
        <v>348</v>
      </c>
      <c r="C149" s="5">
        <v>3.9904500000000001</v>
      </c>
      <c r="D149" s="5">
        <v>-0.52800000000000002</v>
      </c>
      <c r="E149" s="5">
        <v>5.9531000000000001</v>
      </c>
      <c r="F149" s="2">
        <f t="shared" si="34"/>
        <v>2.7125500000000002</v>
      </c>
      <c r="H149" s="5">
        <f t="shared" si="24"/>
        <v>0.45299585000000009</v>
      </c>
      <c r="J149" s="2">
        <f t="shared" si="28"/>
        <v>1.8076572896325003</v>
      </c>
      <c r="K149" s="2">
        <f t="shared" si="29"/>
        <v>2.1827927103674996</v>
      </c>
      <c r="L149" s="5">
        <f t="shared" si="30"/>
        <v>24.237369685748369</v>
      </c>
      <c r="M149" s="5">
        <f t="shared" si="31"/>
        <v>20.071927941606695</v>
      </c>
      <c r="N149" s="2">
        <f t="shared" si="32"/>
        <v>21.879585231239197</v>
      </c>
      <c r="O149" s="5"/>
      <c r="P149" s="5">
        <f t="shared" si="25"/>
        <v>31</v>
      </c>
      <c r="Q149" s="5">
        <f t="shared" si="33"/>
        <v>0.74294081219189101</v>
      </c>
      <c r="R149" s="5">
        <v>12.86</v>
      </c>
      <c r="S149" s="5">
        <f t="shared" si="26"/>
        <v>1.0319056584221125</v>
      </c>
    </row>
    <row r="150" spans="1:19" x14ac:dyDescent="0.3">
      <c r="A150" s="5" t="s">
        <v>34</v>
      </c>
      <c r="B150" s="5">
        <f t="shared" si="27"/>
        <v>349</v>
      </c>
      <c r="C150" s="5">
        <v>4.1381300000000003</v>
      </c>
      <c r="D150" s="5">
        <v>-5.7750000000000004</v>
      </c>
      <c r="E150" s="5">
        <v>4.6490999999999998</v>
      </c>
      <c r="F150" s="2">
        <f t="shared" si="34"/>
        <v>-0.56295000000000028</v>
      </c>
      <c r="H150" s="5">
        <f t="shared" si="24"/>
        <v>0</v>
      </c>
      <c r="J150" s="2">
        <f t="shared" si="28"/>
        <v>0</v>
      </c>
      <c r="K150" s="2">
        <f t="shared" si="29"/>
        <v>4.1381300000000003</v>
      </c>
      <c r="L150" s="5">
        <f t="shared" si="30"/>
        <v>28.37549968574837</v>
      </c>
      <c r="M150" s="5">
        <f t="shared" si="31"/>
        <v>0</v>
      </c>
      <c r="N150" s="2">
        <f t="shared" si="32"/>
        <v>0</v>
      </c>
      <c r="O150" s="5"/>
      <c r="P150" s="5">
        <f t="shared" si="25"/>
        <v>31</v>
      </c>
      <c r="Q150" s="5">
        <f t="shared" si="33"/>
        <v>0.58637431089452208</v>
      </c>
      <c r="R150" s="5">
        <v>12.86</v>
      </c>
      <c r="S150" s="5">
        <f t="shared" si="26"/>
        <v>0.82422786783926083</v>
      </c>
    </row>
    <row r="151" spans="1:19" x14ac:dyDescent="0.3">
      <c r="A151" s="5" t="s">
        <v>34</v>
      </c>
      <c r="B151" s="5">
        <f t="shared" si="27"/>
        <v>350</v>
      </c>
      <c r="C151" s="5">
        <v>1.9737100000000001</v>
      </c>
      <c r="D151" s="5">
        <v>-8.4450000000000003</v>
      </c>
      <c r="E151" s="5">
        <v>-2.3300000000000001E-2</v>
      </c>
      <c r="F151" s="2">
        <f t="shared" si="34"/>
        <v>-4.2341500000000005</v>
      </c>
      <c r="H151" s="5">
        <f t="shared" si="24"/>
        <v>0</v>
      </c>
      <c r="J151" s="2">
        <f t="shared" si="28"/>
        <v>0</v>
      </c>
      <c r="K151" s="2">
        <f t="shared" si="29"/>
        <v>1.9737100000000001</v>
      </c>
      <c r="L151" s="5">
        <f t="shared" si="30"/>
        <v>30.34920968574837</v>
      </c>
      <c r="M151" s="5">
        <f t="shared" si="31"/>
        <v>0</v>
      </c>
      <c r="N151" s="2">
        <f t="shared" si="32"/>
        <v>0</v>
      </c>
      <c r="O151" s="5"/>
      <c r="P151" s="5">
        <f t="shared" si="25"/>
        <v>31</v>
      </c>
      <c r="Q151" s="5">
        <f t="shared" si="33"/>
        <v>0.44621669150002807</v>
      </c>
      <c r="R151" s="5">
        <v>12.86</v>
      </c>
      <c r="S151" s="5">
        <f t="shared" si="26"/>
        <v>0.63577859512712398</v>
      </c>
    </row>
    <row r="152" spans="1:19" x14ac:dyDescent="0.3">
      <c r="A152" s="5" t="s">
        <v>34</v>
      </c>
      <c r="B152" s="5">
        <f t="shared" si="27"/>
        <v>351</v>
      </c>
      <c r="C152" s="5">
        <v>0</v>
      </c>
      <c r="D152" s="5">
        <v>-14.446999999999999</v>
      </c>
      <c r="E152" s="5">
        <v>-0.28299999999999997</v>
      </c>
      <c r="F152" s="2">
        <f t="shared" si="34"/>
        <v>-7.3649999999999993</v>
      </c>
      <c r="H152" s="5">
        <f t="shared" si="24"/>
        <v>0</v>
      </c>
      <c r="J152" s="2">
        <f t="shared" si="28"/>
        <v>0</v>
      </c>
      <c r="K152" s="2">
        <f t="shared" si="29"/>
        <v>0</v>
      </c>
      <c r="L152" s="5">
        <f t="shared" si="30"/>
        <v>30.34920968574837</v>
      </c>
      <c r="M152" s="5">
        <f t="shared" si="31"/>
        <v>0</v>
      </c>
      <c r="N152" s="2">
        <f t="shared" si="32"/>
        <v>0</v>
      </c>
      <c r="O152" s="5"/>
      <c r="P152" s="5">
        <f t="shared" si="25"/>
        <v>31</v>
      </c>
      <c r="Q152" s="5">
        <f t="shared" si="33"/>
        <v>0.35106249972117753</v>
      </c>
      <c r="R152" s="5">
        <v>12.86</v>
      </c>
      <c r="S152" s="5">
        <f t="shared" si="26"/>
        <v>0.50609204823724274</v>
      </c>
    </row>
    <row r="153" spans="1:19" x14ac:dyDescent="0.3">
      <c r="A153" s="5" t="s">
        <v>34</v>
      </c>
      <c r="B153" s="5">
        <f t="shared" si="27"/>
        <v>352</v>
      </c>
      <c r="C153" s="5">
        <v>0</v>
      </c>
      <c r="D153" s="5">
        <v>-16.315000000000001</v>
      </c>
      <c r="E153" s="5">
        <v>-4.8263999999999996</v>
      </c>
      <c r="F153" s="2">
        <f t="shared" si="34"/>
        <v>-10.5707</v>
      </c>
      <c r="H153" s="5">
        <f t="shared" si="24"/>
        <v>0</v>
      </c>
      <c r="J153" s="2">
        <f t="shared" si="28"/>
        <v>0</v>
      </c>
      <c r="K153" s="2">
        <f t="shared" si="29"/>
        <v>0</v>
      </c>
      <c r="L153" s="5">
        <f t="shared" si="30"/>
        <v>30.34920968574837</v>
      </c>
      <c r="M153" s="5">
        <f t="shared" si="31"/>
        <v>0</v>
      </c>
      <c r="N153" s="2">
        <f t="shared" si="32"/>
        <v>0</v>
      </c>
      <c r="O153" s="5"/>
      <c r="P153" s="5">
        <f t="shared" si="25"/>
        <v>31</v>
      </c>
      <c r="Q153" s="5">
        <f t="shared" si="33"/>
        <v>0.27274211121470193</v>
      </c>
      <c r="R153" s="5">
        <v>12.86</v>
      </c>
      <c r="S153" s="5">
        <f t="shared" si="26"/>
        <v>0.39798458814986676</v>
      </c>
    </row>
    <row r="154" spans="1:19" x14ac:dyDescent="0.3">
      <c r="A154" s="5" t="s">
        <v>34</v>
      </c>
      <c r="B154" s="5">
        <f t="shared" si="27"/>
        <v>353</v>
      </c>
      <c r="C154" s="5">
        <v>2.78647</v>
      </c>
      <c r="D154" s="5">
        <v>-16.024999999999999</v>
      </c>
      <c r="E154" s="5">
        <v>-6.2386999999999997</v>
      </c>
      <c r="F154" s="2">
        <f t="shared" si="34"/>
        <v>-11.13185</v>
      </c>
      <c r="H154" s="5">
        <f t="shared" si="24"/>
        <v>0</v>
      </c>
      <c r="J154" s="2">
        <f t="shared" si="28"/>
        <v>0</v>
      </c>
      <c r="K154" s="2">
        <f t="shared" si="29"/>
        <v>2.78647</v>
      </c>
      <c r="L154" s="5">
        <f t="shared" si="30"/>
        <v>33.135679685748372</v>
      </c>
      <c r="M154" s="5">
        <f t="shared" si="31"/>
        <v>0</v>
      </c>
      <c r="N154" s="2">
        <f t="shared" si="32"/>
        <v>0</v>
      </c>
      <c r="O154" s="5"/>
      <c r="P154" s="5">
        <f t="shared" si="25"/>
        <v>31</v>
      </c>
      <c r="Q154" s="5">
        <f t="shared" si="33"/>
        <v>0.26076044567807094</v>
      </c>
      <c r="R154" s="5">
        <v>12.86</v>
      </c>
      <c r="S154" s="5">
        <f t="shared" si="26"/>
        <v>0.38131571530655584</v>
      </c>
    </row>
    <row r="155" spans="1:19" x14ac:dyDescent="0.3">
      <c r="A155" s="5" t="s">
        <v>34</v>
      </c>
      <c r="B155" s="5">
        <f t="shared" si="27"/>
        <v>354</v>
      </c>
      <c r="C155" s="5">
        <v>5.6658499999999998</v>
      </c>
      <c r="D155" s="5">
        <v>-11.471</v>
      </c>
      <c r="E155" s="5">
        <v>-3.1608000000000001</v>
      </c>
      <c r="F155" s="2">
        <f t="shared" si="34"/>
        <v>-7.3159000000000001</v>
      </c>
      <c r="H155" s="5">
        <f t="shared" si="24"/>
        <v>0</v>
      </c>
      <c r="J155" s="2">
        <f t="shared" si="28"/>
        <v>0</v>
      </c>
      <c r="K155" s="2">
        <f t="shared" si="29"/>
        <v>5.6658499999999998</v>
      </c>
      <c r="L155" s="5">
        <f t="shared" si="30"/>
        <v>38.80152968574837</v>
      </c>
      <c r="M155" s="5">
        <f t="shared" si="31"/>
        <v>0</v>
      </c>
      <c r="N155" s="2">
        <f t="shared" si="32"/>
        <v>0</v>
      </c>
      <c r="O155" s="5"/>
      <c r="P155" s="5">
        <f t="shared" si="25"/>
        <v>31</v>
      </c>
      <c r="Q155" s="5">
        <f t="shared" si="33"/>
        <v>0.35240320972282452</v>
      </c>
      <c r="R155" s="5">
        <v>12.86</v>
      </c>
      <c r="S155" s="5">
        <f t="shared" si="26"/>
        <v>0.50793100172465599</v>
      </c>
    </row>
    <row r="156" spans="1:19" x14ac:dyDescent="0.3">
      <c r="A156" s="5" t="s">
        <v>34</v>
      </c>
      <c r="B156" s="5">
        <f t="shared" si="27"/>
        <v>355</v>
      </c>
      <c r="C156" s="5">
        <v>1.70279</v>
      </c>
      <c r="D156" s="5">
        <v>-11.038</v>
      </c>
      <c r="E156" s="5">
        <v>0.28349999999999997</v>
      </c>
      <c r="F156" s="2">
        <f t="shared" si="34"/>
        <v>-5.3772500000000001</v>
      </c>
      <c r="H156" s="5">
        <f t="shared" si="24"/>
        <v>0</v>
      </c>
      <c r="J156" s="2">
        <f t="shared" si="28"/>
        <v>0</v>
      </c>
      <c r="K156" s="2">
        <f t="shared" si="29"/>
        <v>1.70279</v>
      </c>
      <c r="L156" s="5">
        <f t="shared" si="30"/>
        <v>40.504319685748371</v>
      </c>
      <c r="M156" s="5">
        <f t="shared" si="31"/>
        <v>0</v>
      </c>
      <c r="N156" s="2">
        <f t="shared" si="32"/>
        <v>0</v>
      </c>
      <c r="O156" s="5"/>
      <c r="P156" s="5">
        <f t="shared" si="25"/>
        <v>31</v>
      </c>
      <c r="Q156" s="5">
        <f t="shared" si="33"/>
        <v>0.40911137531007691</v>
      </c>
      <c r="R156" s="5">
        <v>12.86</v>
      </c>
      <c r="S156" s="5">
        <f t="shared" si="26"/>
        <v>0.58539811923120855</v>
      </c>
    </row>
    <row r="157" spans="1:19" x14ac:dyDescent="0.3">
      <c r="A157" s="5" t="s">
        <v>34</v>
      </c>
      <c r="B157" s="5">
        <f t="shared" si="27"/>
        <v>356</v>
      </c>
      <c r="C157" s="5">
        <v>0</v>
      </c>
      <c r="D157" s="5">
        <v>-11.912000000000001</v>
      </c>
      <c r="E157" s="5">
        <v>-1.0945</v>
      </c>
      <c r="F157" s="2">
        <f t="shared" si="34"/>
        <v>-6.5032500000000004</v>
      </c>
      <c r="H157" s="5">
        <f t="shared" si="24"/>
        <v>0</v>
      </c>
      <c r="J157" s="2">
        <f t="shared" si="28"/>
        <v>0</v>
      </c>
      <c r="K157" s="2">
        <f t="shared" si="29"/>
        <v>0</v>
      </c>
      <c r="L157" s="5">
        <f t="shared" si="30"/>
        <v>40.504319685748371</v>
      </c>
      <c r="M157" s="5">
        <f t="shared" si="31"/>
        <v>0</v>
      </c>
      <c r="N157" s="2">
        <f t="shared" si="32"/>
        <v>0</v>
      </c>
      <c r="O157" s="5"/>
      <c r="P157" s="5">
        <f t="shared" si="25"/>
        <v>31</v>
      </c>
      <c r="Q157" s="5">
        <f t="shared" si="33"/>
        <v>0.37526337576860486</v>
      </c>
      <c r="R157" s="5">
        <v>12.86</v>
      </c>
      <c r="S157" s="5">
        <f t="shared" si="26"/>
        <v>0.53923204151925697</v>
      </c>
    </row>
    <row r="158" spans="1:19" x14ac:dyDescent="0.3">
      <c r="A158" s="5" t="s">
        <v>34</v>
      </c>
      <c r="B158" s="5">
        <f t="shared" si="27"/>
        <v>357</v>
      </c>
      <c r="C158" s="5">
        <v>1.4191499999999999</v>
      </c>
      <c r="D158" s="5">
        <v>-10.726000000000001</v>
      </c>
      <c r="E158" s="5">
        <v>-1.5539000000000001</v>
      </c>
      <c r="F158" s="2">
        <f t="shared" si="34"/>
        <v>-6.1399500000000007</v>
      </c>
      <c r="H158" s="5">
        <f t="shared" si="24"/>
        <v>0</v>
      </c>
      <c r="J158" s="2">
        <f t="shared" si="28"/>
        <v>0</v>
      </c>
      <c r="K158" s="2">
        <f t="shared" si="29"/>
        <v>1.4191499999999999</v>
      </c>
      <c r="L158" s="5">
        <f t="shared" si="30"/>
        <v>41.923469685748373</v>
      </c>
      <c r="M158" s="5">
        <f t="shared" si="31"/>
        <v>0</v>
      </c>
      <c r="N158" s="2">
        <f t="shared" si="32"/>
        <v>0</v>
      </c>
      <c r="O158" s="5"/>
      <c r="P158" s="5">
        <f t="shared" si="25"/>
        <v>31</v>
      </c>
      <c r="Q158" s="5">
        <f t="shared" si="33"/>
        <v>0.38590205087337426</v>
      </c>
      <c r="R158" s="5">
        <v>12.86</v>
      </c>
      <c r="S158" s="5">
        <f t="shared" si="26"/>
        <v>0.55376485982123291</v>
      </c>
    </row>
    <row r="159" spans="1:19" x14ac:dyDescent="0.3">
      <c r="A159" s="5" t="s">
        <v>34</v>
      </c>
      <c r="B159" s="5">
        <f t="shared" si="27"/>
        <v>358</v>
      </c>
      <c r="C159" s="5">
        <v>0</v>
      </c>
      <c r="D159" s="5">
        <v>-7.8230000000000004</v>
      </c>
      <c r="E159" s="5">
        <v>2.1074000000000002</v>
      </c>
      <c r="F159" s="2">
        <f t="shared" si="34"/>
        <v>-2.8578000000000001</v>
      </c>
      <c r="H159" s="5">
        <f t="shared" si="24"/>
        <v>0</v>
      </c>
      <c r="J159" s="2">
        <f t="shared" si="28"/>
        <v>0</v>
      </c>
      <c r="K159" s="2">
        <f t="shared" si="29"/>
        <v>0</v>
      </c>
      <c r="L159" s="5">
        <f t="shared" si="30"/>
        <v>41.923469685748373</v>
      </c>
      <c r="M159" s="5">
        <f t="shared" si="31"/>
        <v>0</v>
      </c>
      <c r="N159" s="2">
        <f t="shared" si="32"/>
        <v>0</v>
      </c>
      <c r="O159" s="5"/>
      <c r="P159" s="5">
        <f t="shared" si="25"/>
        <v>31</v>
      </c>
      <c r="Q159" s="5">
        <f t="shared" si="33"/>
        <v>0.49482970824204892</v>
      </c>
      <c r="R159" s="5">
        <v>12.86</v>
      </c>
      <c r="S159" s="5">
        <f t="shared" si="26"/>
        <v>0.70145393294196734</v>
      </c>
    </row>
    <row r="160" spans="1:19" x14ac:dyDescent="0.3">
      <c r="A160" s="5" t="s">
        <v>34</v>
      </c>
      <c r="B160" s="5">
        <f t="shared" si="27"/>
        <v>359</v>
      </c>
      <c r="C160" s="5">
        <v>0</v>
      </c>
      <c r="D160" s="5">
        <v>-8.3539999999999992</v>
      </c>
      <c r="E160" s="5">
        <v>1.6819</v>
      </c>
      <c r="F160" s="2">
        <f t="shared" si="34"/>
        <v>-3.3360499999999997</v>
      </c>
      <c r="H160" s="5">
        <f t="shared" si="24"/>
        <v>0</v>
      </c>
      <c r="J160" s="2">
        <f t="shared" si="28"/>
        <v>0</v>
      </c>
      <c r="K160" s="2">
        <f t="shared" si="29"/>
        <v>0</v>
      </c>
      <c r="L160" s="5">
        <f t="shared" si="30"/>
        <v>41.923469685748373</v>
      </c>
      <c r="M160" s="5">
        <f t="shared" si="31"/>
        <v>0</v>
      </c>
      <c r="N160" s="2">
        <f t="shared" si="32"/>
        <v>0</v>
      </c>
      <c r="O160" s="5"/>
      <c r="P160" s="5">
        <f t="shared" si="25"/>
        <v>31</v>
      </c>
      <c r="Q160" s="5">
        <f t="shared" si="33"/>
        <v>0.47743086402030882</v>
      </c>
      <c r="R160" s="5">
        <v>12.86</v>
      </c>
      <c r="S160" s="5">
        <f t="shared" si="26"/>
        <v>0.67798931704947962</v>
      </c>
    </row>
    <row r="161" spans="1:19" x14ac:dyDescent="0.3">
      <c r="A161" s="5" t="s">
        <v>34</v>
      </c>
      <c r="B161" s="5">
        <f t="shared" si="27"/>
        <v>360</v>
      </c>
      <c r="C161" s="5">
        <v>0.51053999999999999</v>
      </c>
      <c r="D161" s="5">
        <v>-5.5</v>
      </c>
      <c r="E161" s="5">
        <v>3.8382000000000001</v>
      </c>
      <c r="F161" s="2">
        <f t="shared" si="34"/>
        <v>-0.83089999999999997</v>
      </c>
      <c r="H161" s="5">
        <f t="shared" si="24"/>
        <v>0</v>
      </c>
      <c r="J161" s="2">
        <f t="shared" si="28"/>
        <v>0</v>
      </c>
      <c r="K161" s="2">
        <f t="shared" si="29"/>
        <v>0.51053999999999999</v>
      </c>
      <c r="L161" s="5">
        <f t="shared" si="30"/>
        <v>42.434009685748372</v>
      </c>
      <c r="M161" s="5">
        <f t="shared" si="31"/>
        <v>0</v>
      </c>
      <c r="N161" s="2">
        <f t="shared" si="32"/>
        <v>0</v>
      </c>
      <c r="O161" s="5"/>
      <c r="P161" s="5">
        <f t="shared" si="25"/>
        <v>31</v>
      </c>
      <c r="Q161" s="5">
        <f t="shared" si="33"/>
        <v>0.57496466918333566</v>
      </c>
      <c r="R161" s="5">
        <v>12.86</v>
      </c>
      <c r="S161" s="5">
        <f t="shared" si="26"/>
        <v>0.80898516109863916</v>
      </c>
    </row>
    <row r="162" spans="1:19" x14ac:dyDescent="0.3">
      <c r="A162" s="5" t="s">
        <v>34</v>
      </c>
      <c r="B162" s="5">
        <f t="shared" si="27"/>
        <v>361</v>
      </c>
      <c r="C162" s="5">
        <v>0.84406000000000003</v>
      </c>
      <c r="D162" s="5">
        <v>-8.0269999999999992</v>
      </c>
      <c r="E162" s="5">
        <v>3.4762</v>
      </c>
      <c r="F162" s="2">
        <f t="shared" si="34"/>
        <v>-2.2753999999999994</v>
      </c>
      <c r="H162" s="5">
        <f t="shared" si="24"/>
        <v>0</v>
      </c>
      <c r="J162" s="2">
        <f t="shared" si="28"/>
        <v>0</v>
      </c>
      <c r="K162" s="2">
        <f t="shared" si="29"/>
        <v>0.84406000000000003</v>
      </c>
      <c r="L162" s="5">
        <f t="shared" si="30"/>
        <v>43.27806968574837</v>
      </c>
      <c r="M162" s="5">
        <f t="shared" si="31"/>
        <v>0</v>
      </c>
      <c r="N162" s="2">
        <f t="shared" si="32"/>
        <v>0</v>
      </c>
      <c r="O162" s="5"/>
      <c r="P162" s="5">
        <f t="shared" si="25"/>
        <v>31</v>
      </c>
      <c r="Q162" s="5">
        <f t="shared" si="33"/>
        <v>0.51677435162140362</v>
      </c>
      <c r="R162" s="5">
        <v>12.86</v>
      </c>
      <c r="S162" s="5">
        <f t="shared" si="26"/>
        <v>0.73098715001578773</v>
      </c>
    </row>
    <row r="163" spans="1:19" x14ac:dyDescent="0.3">
      <c r="A163" s="5" t="s">
        <v>34</v>
      </c>
      <c r="B163" s="5">
        <f t="shared" si="27"/>
        <v>362</v>
      </c>
      <c r="C163" s="5">
        <v>1.46316</v>
      </c>
      <c r="D163" s="5">
        <v>-6.266</v>
      </c>
      <c r="E163" s="5">
        <v>-0.40529999999999999</v>
      </c>
      <c r="F163" s="2">
        <f t="shared" si="34"/>
        <v>-3.3356500000000002</v>
      </c>
      <c r="H163" s="5">
        <f t="shared" si="24"/>
        <v>0</v>
      </c>
      <c r="J163" s="2">
        <f t="shared" si="28"/>
        <v>0</v>
      </c>
      <c r="K163" s="2">
        <f t="shared" si="29"/>
        <v>1.46316</v>
      </c>
      <c r="L163" s="5">
        <f t="shared" si="30"/>
        <v>44.741229685748372</v>
      </c>
      <c r="M163" s="5">
        <f t="shared" si="31"/>
        <v>0</v>
      </c>
      <c r="N163" s="2">
        <f t="shared" si="32"/>
        <v>0</v>
      </c>
      <c r="O163" s="5"/>
      <c r="P163" s="5">
        <f t="shared" si="25"/>
        <v>31</v>
      </c>
      <c r="Q163" s="5">
        <f t="shared" si="33"/>
        <v>0.47744518663159963</v>
      </c>
      <c r="R163" s="5">
        <v>12.86</v>
      </c>
      <c r="S163" s="5">
        <f t="shared" si="26"/>
        <v>0.67800865131854082</v>
      </c>
    </row>
    <row r="164" spans="1:19" x14ac:dyDescent="0.3">
      <c r="A164" s="5" t="s">
        <v>34</v>
      </c>
      <c r="B164" s="5">
        <f t="shared" si="27"/>
        <v>363</v>
      </c>
      <c r="C164" s="5">
        <v>5.1425900000000002</v>
      </c>
      <c r="D164" s="5">
        <v>-4.5330000000000004</v>
      </c>
      <c r="E164" s="5">
        <v>1.9908999999999999</v>
      </c>
      <c r="F164" s="2">
        <f t="shared" si="34"/>
        <v>-1.2710500000000002</v>
      </c>
      <c r="H164" s="5">
        <f t="shared" si="24"/>
        <v>0</v>
      </c>
      <c r="J164" s="2">
        <f t="shared" si="28"/>
        <v>0</v>
      </c>
      <c r="K164" s="2">
        <f t="shared" si="29"/>
        <v>5.1425900000000002</v>
      </c>
      <c r="L164" s="5">
        <f t="shared" si="30"/>
        <v>49.883819685748371</v>
      </c>
      <c r="M164" s="5">
        <f t="shared" si="31"/>
        <v>0</v>
      </c>
      <c r="N164" s="2">
        <f t="shared" si="32"/>
        <v>0</v>
      </c>
      <c r="O164" s="5"/>
      <c r="P164" s="5">
        <f t="shared" si="25"/>
        <v>31</v>
      </c>
      <c r="Q164" s="5">
        <f t="shared" si="33"/>
        <v>0.55664848774464248</v>
      </c>
      <c r="R164" s="5">
        <v>12.86</v>
      </c>
      <c r="S164" s="5">
        <f t="shared" si="26"/>
        <v>0.78448170620084345</v>
      </c>
    </row>
    <row r="165" spans="1:19" x14ac:dyDescent="0.3">
      <c r="A165" s="5" t="s">
        <v>34</v>
      </c>
      <c r="B165" s="5">
        <f t="shared" si="27"/>
        <v>364</v>
      </c>
      <c r="C165" s="5">
        <v>5.6629100000000001</v>
      </c>
      <c r="D165" s="5">
        <v>-13.451000000000001</v>
      </c>
      <c r="E165" s="5">
        <v>0.97789999999999999</v>
      </c>
      <c r="F165" s="2">
        <f t="shared" si="34"/>
        <v>-6.2365500000000003</v>
      </c>
      <c r="H165" s="5">
        <f t="shared" si="24"/>
        <v>0</v>
      </c>
      <c r="J165" s="2">
        <f t="shared" si="28"/>
        <v>0</v>
      </c>
      <c r="K165" s="2">
        <f t="shared" si="29"/>
        <v>5.6629100000000001</v>
      </c>
      <c r="L165" s="5">
        <f t="shared" si="30"/>
        <v>55.546729685748375</v>
      </c>
      <c r="M165" s="5">
        <f t="shared" si="31"/>
        <v>0</v>
      </c>
      <c r="N165" s="2">
        <f t="shared" si="32"/>
        <v>0</v>
      </c>
      <c r="O165" s="5"/>
      <c r="P165" s="5">
        <f t="shared" si="25"/>
        <v>31</v>
      </c>
      <c r="Q165" s="5">
        <f t="shared" si="33"/>
        <v>0.38304746723038757</v>
      </c>
      <c r="R165" s="5">
        <v>12.86</v>
      </c>
      <c r="S165" s="5">
        <f t="shared" si="26"/>
        <v>0.54986746227533023</v>
      </c>
    </row>
    <row r="166" spans="1:19" x14ac:dyDescent="0.3">
      <c r="A166" s="5" t="s">
        <v>34</v>
      </c>
      <c r="B166" s="5">
        <f t="shared" si="27"/>
        <v>365</v>
      </c>
      <c r="C166" s="5">
        <v>0</v>
      </c>
      <c r="D166" s="5">
        <v>-23.152999999999999</v>
      </c>
      <c r="E166" s="5">
        <v>-10.256600000000001</v>
      </c>
      <c r="F166" s="2">
        <f t="shared" si="34"/>
        <v>-16.704799999999999</v>
      </c>
      <c r="H166" s="5">
        <f t="shared" si="24"/>
        <v>0</v>
      </c>
      <c r="J166" s="2">
        <f t="shared" si="28"/>
        <v>0</v>
      </c>
      <c r="K166" s="2">
        <f t="shared" si="29"/>
        <v>0</v>
      </c>
      <c r="L166" s="5">
        <f t="shared" si="30"/>
        <v>55.546729685748375</v>
      </c>
      <c r="M166" s="5">
        <f t="shared" si="31"/>
        <v>0</v>
      </c>
      <c r="N166" s="2">
        <f t="shared" si="32"/>
        <v>0</v>
      </c>
      <c r="O166" s="5"/>
      <c r="P166" s="5">
        <f t="shared" si="25"/>
        <v>31</v>
      </c>
      <c r="Q166" s="5">
        <f t="shared" si="33"/>
        <v>0.16485009417797428</v>
      </c>
      <c r="R166" s="5">
        <v>12.86</v>
      </c>
      <c r="S166" s="5">
        <f t="shared" si="26"/>
        <v>0.2463015755914213</v>
      </c>
    </row>
    <row r="167" spans="1:19" x14ac:dyDescent="0.3">
      <c r="A167" s="5" t="s">
        <v>35</v>
      </c>
      <c r="B167" s="5">
        <v>1</v>
      </c>
      <c r="C167" s="5">
        <v>1.9193100000000001</v>
      </c>
      <c r="D167" s="5">
        <v>-5.5869999999999997</v>
      </c>
      <c r="E167" s="5">
        <v>1.5376000000000001</v>
      </c>
      <c r="F167" s="2">
        <f t="shared" si="34"/>
        <v>-2.0246999999999997</v>
      </c>
      <c r="H167" s="5">
        <f t="shared" si="24"/>
        <v>0</v>
      </c>
      <c r="J167" s="2">
        <f t="shared" si="28"/>
        <v>0</v>
      </c>
      <c r="K167" s="2">
        <f t="shared" si="29"/>
        <v>1.9193100000000001</v>
      </c>
      <c r="L167" s="5">
        <f t="shared" si="30"/>
        <v>57.466039685748378</v>
      </c>
      <c r="M167" s="5">
        <f t="shared" si="31"/>
        <v>0</v>
      </c>
      <c r="N167" s="2">
        <f t="shared" si="32"/>
        <v>0</v>
      </c>
      <c r="O167" s="5"/>
      <c r="P167" s="5">
        <f t="shared" si="25"/>
        <v>31</v>
      </c>
      <c r="Q167" s="5">
        <f t="shared" si="33"/>
        <v>0.52648296988614185</v>
      </c>
      <c r="R167" s="5">
        <v>12.86</v>
      </c>
      <c r="S167" s="5">
        <f t="shared" si="26"/>
        <v>0.74403168571594236</v>
      </c>
    </row>
    <row r="168" spans="1:19" x14ac:dyDescent="0.3">
      <c r="A168" s="5" t="s">
        <v>35</v>
      </c>
      <c r="B168" s="5">
        <v>2</v>
      </c>
      <c r="C168" s="5">
        <v>3.73488</v>
      </c>
      <c r="D168" s="5">
        <v>-2.7250000000000001</v>
      </c>
      <c r="E168" s="5">
        <v>4.4955999999999996</v>
      </c>
      <c r="F168" s="2">
        <f t="shared" si="34"/>
        <v>0.88529999999999975</v>
      </c>
      <c r="H168" s="5">
        <f t="shared" si="24"/>
        <v>0.14784509999999998</v>
      </c>
      <c r="J168" s="2">
        <f t="shared" si="28"/>
        <v>0.55218370708799991</v>
      </c>
      <c r="K168" s="2">
        <f t="shared" si="29"/>
        <v>3.182696292912</v>
      </c>
      <c r="L168" s="5">
        <f t="shared" si="30"/>
        <v>51.682117543021739</v>
      </c>
      <c r="M168" s="5">
        <f t="shared" si="31"/>
        <v>8.9666184356386402</v>
      </c>
      <c r="N168" s="2">
        <f t="shared" si="32"/>
        <v>9.5188021427266403</v>
      </c>
      <c r="O168" s="5"/>
      <c r="P168" s="5">
        <f t="shared" si="25"/>
        <v>31</v>
      </c>
      <c r="Q168" s="5">
        <f t="shared" si="33"/>
        <v>0.65157892611755253</v>
      </c>
      <c r="R168" s="5">
        <v>12.86</v>
      </c>
      <c r="S168" s="5">
        <f t="shared" si="26"/>
        <v>0.91104225107357995</v>
      </c>
    </row>
    <row r="169" spans="1:19" x14ac:dyDescent="0.3">
      <c r="A169" s="5" t="s">
        <v>35</v>
      </c>
      <c r="B169" s="5">
        <v>3</v>
      </c>
      <c r="C169" s="5">
        <v>0.3448</v>
      </c>
      <c r="D169" s="5">
        <v>-3.1880000000000002</v>
      </c>
      <c r="E169" s="5">
        <v>3.5384000000000002</v>
      </c>
      <c r="F169" s="2">
        <f t="shared" si="34"/>
        <v>0.17520000000000002</v>
      </c>
      <c r="H169" s="5">
        <f t="shared" si="24"/>
        <v>2.9258400000000004E-2</v>
      </c>
      <c r="J169" s="2">
        <f t="shared" si="28"/>
        <v>1.0088296320000001E-2</v>
      </c>
      <c r="K169" s="2">
        <f t="shared" si="29"/>
        <v>0.33471170367999997</v>
      </c>
      <c r="L169" s="5">
        <f t="shared" si="30"/>
        <v>50.49490004987004</v>
      </c>
      <c r="M169" s="5">
        <f t="shared" si="31"/>
        <v>1.5219291968316984</v>
      </c>
      <c r="N169" s="2">
        <f t="shared" si="32"/>
        <v>1.5320174931516983</v>
      </c>
      <c r="O169" s="5"/>
      <c r="P169" s="5">
        <f t="shared" si="25"/>
        <v>31</v>
      </c>
      <c r="Q169" s="5">
        <f t="shared" si="33"/>
        <v>0.61884833639835068</v>
      </c>
      <c r="R169" s="5">
        <v>12.86</v>
      </c>
      <c r="S169" s="5">
        <f t="shared" si="26"/>
        <v>0.86752569458117312</v>
      </c>
    </row>
    <row r="170" spans="1:19" x14ac:dyDescent="0.3">
      <c r="A170" s="5" t="s">
        <v>35</v>
      </c>
      <c r="B170" s="5">
        <v>4</v>
      </c>
      <c r="C170" s="5">
        <v>0</v>
      </c>
      <c r="D170" s="5">
        <v>-5.1479999999999997</v>
      </c>
      <c r="E170" s="5">
        <v>3.2303999999999999</v>
      </c>
      <c r="F170" s="2">
        <f t="shared" si="34"/>
        <v>-0.95879999999999987</v>
      </c>
      <c r="H170" s="5">
        <f t="shared" si="24"/>
        <v>0</v>
      </c>
      <c r="J170" s="2">
        <f t="shared" si="28"/>
        <v>0</v>
      </c>
      <c r="K170" s="2">
        <f t="shared" si="29"/>
        <v>0</v>
      </c>
      <c r="L170" s="5">
        <f t="shared" si="30"/>
        <v>50.49490004987004</v>
      </c>
      <c r="M170" s="5">
        <f t="shared" si="31"/>
        <v>0</v>
      </c>
      <c r="N170" s="2">
        <f t="shared" si="32"/>
        <v>0</v>
      </c>
      <c r="O170" s="5"/>
      <c r="P170" s="5">
        <f t="shared" si="25"/>
        <v>31</v>
      </c>
      <c r="Q170" s="5">
        <f t="shared" si="33"/>
        <v>0.56958812534775927</v>
      </c>
      <c r="R170" s="5">
        <v>12.86</v>
      </c>
      <c r="S170" s="5">
        <f t="shared" si="26"/>
        <v>0.80179678204757809</v>
      </c>
    </row>
    <row r="171" spans="1:19" x14ac:dyDescent="0.3">
      <c r="A171" s="5" t="s">
        <v>35</v>
      </c>
      <c r="B171" s="5">
        <v>5</v>
      </c>
      <c r="C171" s="5">
        <v>1.4839800000000001</v>
      </c>
      <c r="D171" s="5">
        <v>-3.7069999999999999</v>
      </c>
      <c r="E171" s="5">
        <v>2.593</v>
      </c>
      <c r="F171" s="2">
        <f t="shared" si="34"/>
        <v>-0.55699999999999994</v>
      </c>
      <c r="H171" s="5">
        <f t="shared" si="24"/>
        <v>0</v>
      </c>
      <c r="J171" s="2">
        <f t="shared" si="28"/>
        <v>0</v>
      </c>
      <c r="K171" s="2">
        <f t="shared" si="29"/>
        <v>1.4839800000000001</v>
      </c>
      <c r="L171" s="5">
        <f t="shared" si="30"/>
        <v>51.978880049870043</v>
      </c>
      <c r="M171" s="5">
        <f t="shared" si="31"/>
        <v>0</v>
      </c>
      <c r="N171" s="2">
        <f t="shared" si="32"/>
        <v>0</v>
      </c>
      <c r="O171" s="5"/>
      <c r="P171" s="5">
        <f t="shared" si="25"/>
        <v>31</v>
      </c>
      <c r="Q171" s="5">
        <f t="shared" si="33"/>
        <v>0.58662992628988231</v>
      </c>
      <c r="R171" s="5">
        <v>12.86</v>
      </c>
      <c r="S171" s="5">
        <f t="shared" si="26"/>
        <v>0.82456917431299925</v>
      </c>
    </row>
    <row r="172" spans="1:19" x14ac:dyDescent="0.3">
      <c r="A172" s="5" t="s">
        <v>35</v>
      </c>
      <c r="B172" s="5">
        <v>6</v>
      </c>
      <c r="C172" s="5">
        <v>10.338039999999999</v>
      </c>
      <c r="D172" s="5">
        <v>-10.355</v>
      </c>
      <c r="E172" s="5">
        <v>2.3395999999999999</v>
      </c>
      <c r="F172" s="2">
        <f t="shared" si="34"/>
        <v>-4.0076999999999998</v>
      </c>
      <c r="H172" s="5">
        <f t="shared" si="24"/>
        <v>0</v>
      </c>
      <c r="J172" s="2">
        <f t="shared" si="28"/>
        <v>0</v>
      </c>
      <c r="K172" s="2">
        <f t="shared" si="29"/>
        <v>10.338039999999999</v>
      </c>
      <c r="L172" s="5">
        <f t="shared" si="30"/>
        <v>62.316920049870042</v>
      </c>
      <c r="M172" s="5">
        <f t="shared" si="31"/>
        <v>0</v>
      </c>
      <c r="N172" s="2">
        <f t="shared" si="32"/>
        <v>0</v>
      </c>
      <c r="O172" s="5"/>
      <c r="P172" s="5">
        <f t="shared" si="25"/>
        <v>31</v>
      </c>
      <c r="Q172" s="5">
        <f t="shared" si="33"/>
        <v>0.45391155523636861</v>
      </c>
      <c r="R172" s="5">
        <v>12.86</v>
      </c>
      <c r="S172" s="5">
        <f t="shared" si="26"/>
        <v>0.64619834033188572</v>
      </c>
    </row>
    <row r="173" spans="1:19" x14ac:dyDescent="0.3">
      <c r="A173" s="5" t="s">
        <v>35</v>
      </c>
      <c r="B173" s="5">
        <v>7</v>
      </c>
      <c r="C173" s="5">
        <v>0</v>
      </c>
      <c r="D173" s="5">
        <v>-20.001999999999999</v>
      </c>
      <c r="E173" s="5">
        <v>-6.3792999999999997</v>
      </c>
      <c r="F173" s="2">
        <f t="shared" si="34"/>
        <v>-13.19065</v>
      </c>
      <c r="H173" s="5">
        <f t="shared" ref="H173:H236" si="35">IF(F173&lt;= 0, 0, IF(AND(F173 &gt; 0, F173 &lt; 6), 0.167 * F173, 1))</f>
        <v>0</v>
      </c>
      <c r="J173" s="2">
        <f t="shared" si="28"/>
        <v>0</v>
      </c>
      <c r="K173" s="2">
        <f t="shared" si="29"/>
        <v>0</v>
      </c>
      <c r="L173" s="5">
        <f t="shared" si="30"/>
        <v>62.316920049870042</v>
      </c>
      <c r="M173" s="5">
        <f t="shared" si="31"/>
        <v>0</v>
      </c>
      <c r="N173" s="2">
        <f t="shared" si="32"/>
        <v>0</v>
      </c>
      <c r="O173" s="5"/>
      <c r="P173" s="5">
        <f t="shared" si="25"/>
        <v>31</v>
      </c>
      <c r="Q173" s="5">
        <f t="shared" si="33"/>
        <v>0.22071049609530219</v>
      </c>
      <c r="R173" s="5">
        <v>12.86</v>
      </c>
      <c r="S173" s="5">
        <f t="shared" si="26"/>
        <v>0.32530538612403931</v>
      </c>
    </row>
    <row r="174" spans="1:19" x14ac:dyDescent="0.3">
      <c r="A174" s="5" t="s">
        <v>35</v>
      </c>
      <c r="B174" s="5">
        <v>8</v>
      </c>
      <c r="C174" s="5">
        <v>0</v>
      </c>
      <c r="D174" s="5">
        <v>-19.050999999999998</v>
      </c>
      <c r="E174" s="5">
        <v>-4.3680000000000003</v>
      </c>
      <c r="F174" s="2">
        <f t="shared" si="34"/>
        <v>-11.709499999999998</v>
      </c>
      <c r="H174" s="5">
        <f t="shared" si="35"/>
        <v>0</v>
      </c>
      <c r="J174" s="2">
        <f t="shared" si="28"/>
        <v>0</v>
      </c>
      <c r="K174" s="2">
        <f t="shared" si="29"/>
        <v>0</v>
      </c>
      <c r="L174" s="5">
        <f t="shared" si="30"/>
        <v>62.316920049870042</v>
      </c>
      <c r="M174" s="5">
        <f t="shared" si="31"/>
        <v>0</v>
      </c>
      <c r="N174" s="2">
        <f t="shared" si="32"/>
        <v>0</v>
      </c>
      <c r="O174" s="5"/>
      <c r="P174" s="5">
        <f t="shared" ref="P174:P237" si="36">VLOOKUP(A174,$B$9:$P$20,15, FALSE)</f>
        <v>31</v>
      </c>
      <c r="Q174" s="5">
        <f t="shared" si="33"/>
        <v>0.24891791835983887</v>
      </c>
      <c r="R174" s="5">
        <v>12.86</v>
      </c>
      <c r="S174" s="5">
        <f t="shared" ref="S174:S237" si="37">29.8*1*R174*Q174/(F174+273.2)</f>
        <v>0.36480222423837322</v>
      </c>
    </row>
    <row r="175" spans="1:19" x14ac:dyDescent="0.3">
      <c r="A175" s="5" t="s">
        <v>35</v>
      </c>
      <c r="B175" s="5">
        <v>9</v>
      </c>
      <c r="C175" s="5">
        <v>0</v>
      </c>
      <c r="D175" s="5">
        <v>-12.535</v>
      </c>
      <c r="E175" s="5">
        <v>-0.69550000000000001</v>
      </c>
      <c r="F175" s="2">
        <f t="shared" si="34"/>
        <v>-6.6152499999999996</v>
      </c>
      <c r="H175" s="5">
        <f t="shared" si="35"/>
        <v>0</v>
      </c>
      <c r="J175" s="2">
        <f t="shared" ref="J175:J238" si="38">H175*C175</f>
        <v>0</v>
      </c>
      <c r="K175" s="2">
        <f t="shared" ref="K175:K238" si="39">(1-H175)*C175</f>
        <v>0</v>
      </c>
      <c r="L175" s="5">
        <f t="shared" ref="L175:L238" si="40">(1-$H175)^2*$C175+(1-$H175)*L174</f>
        <v>62.316920049870042</v>
      </c>
      <c r="M175" s="5">
        <f t="shared" ref="M175:M238" si="41">H175*(K175+L174)</f>
        <v>0</v>
      </c>
      <c r="N175" s="2">
        <f t="shared" ref="N175:N238" si="42">J175+M175</f>
        <v>0</v>
      </c>
      <c r="O175" s="5"/>
      <c r="P175" s="5">
        <f t="shared" si="36"/>
        <v>31</v>
      </c>
      <c r="Q175" s="5">
        <f t="shared" ref="Q175:Q238" si="43">0.611*EXP((17.3*F175)/(F175+237.3))</f>
        <v>0.37203654986986695</v>
      </c>
      <c r="R175" s="5">
        <v>12.86</v>
      </c>
      <c r="S175" s="5">
        <f t="shared" si="37"/>
        <v>0.53481987598138814</v>
      </c>
    </row>
    <row r="176" spans="1:19" x14ac:dyDescent="0.3">
      <c r="A176" s="5" t="s">
        <v>35</v>
      </c>
      <c r="B176" s="5">
        <v>10</v>
      </c>
      <c r="C176" s="5">
        <v>0.38956000000000002</v>
      </c>
      <c r="D176" s="5">
        <v>-6.3959999999999999</v>
      </c>
      <c r="E176" s="5">
        <v>0.87709999999999999</v>
      </c>
      <c r="F176" s="2">
        <f t="shared" si="34"/>
        <v>-2.7594500000000002</v>
      </c>
      <c r="H176" s="5">
        <f t="shared" si="35"/>
        <v>0</v>
      </c>
      <c r="J176" s="2">
        <f t="shared" si="38"/>
        <v>0</v>
      </c>
      <c r="K176" s="2">
        <f t="shared" si="39"/>
        <v>0.38956000000000002</v>
      </c>
      <c r="L176" s="5">
        <f t="shared" si="40"/>
        <v>62.706480049870045</v>
      </c>
      <c r="M176" s="5">
        <f t="shared" si="41"/>
        <v>0</v>
      </c>
      <c r="N176" s="2">
        <f t="shared" si="42"/>
        <v>0</v>
      </c>
      <c r="O176" s="5"/>
      <c r="P176" s="5">
        <f t="shared" si="36"/>
        <v>31</v>
      </c>
      <c r="Q176" s="5">
        <f t="shared" si="43"/>
        <v>0.49847653975079642</v>
      </c>
      <c r="R176" s="5">
        <v>12.86</v>
      </c>
      <c r="S176" s="5">
        <f t="shared" si="37"/>
        <v>0.70636658361927696</v>
      </c>
    </row>
    <row r="177" spans="1:19" x14ac:dyDescent="0.3">
      <c r="A177" s="5" t="s">
        <v>35</v>
      </c>
      <c r="B177" s="5">
        <v>11</v>
      </c>
      <c r="C177" s="5">
        <v>0</v>
      </c>
      <c r="D177" s="5">
        <v>-5.3330000000000002</v>
      </c>
      <c r="E177" s="5">
        <v>3.7610999999999999</v>
      </c>
      <c r="F177" s="2">
        <f t="shared" si="34"/>
        <v>-0.78595000000000015</v>
      </c>
      <c r="H177" s="5">
        <f t="shared" si="35"/>
        <v>0</v>
      </c>
      <c r="J177" s="2">
        <f t="shared" si="38"/>
        <v>0</v>
      </c>
      <c r="K177" s="2">
        <f t="shared" si="39"/>
        <v>0</v>
      </c>
      <c r="L177" s="5">
        <f t="shared" si="40"/>
        <v>62.706480049870045</v>
      </c>
      <c r="M177" s="5">
        <f t="shared" si="41"/>
        <v>0</v>
      </c>
      <c r="N177" s="2">
        <f t="shared" si="42"/>
        <v>0</v>
      </c>
      <c r="O177" s="5"/>
      <c r="P177" s="5">
        <f t="shared" si="36"/>
        <v>31</v>
      </c>
      <c r="Q177" s="5">
        <f t="shared" si="43"/>
        <v>0.57686487226154193</v>
      </c>
      <c r="R177" s="5">
        <v>12.86</v>
      </c>
      <c r="S177" s="5">
        <f t="shared" si="37"/>
        <v>0.81152485074483571</v>
      </c>
    </row>
    <row r="178" spans="1:19" x14ac:dyDescent="0.3">
      <c r="A178" s="5" t="s">
        <v>35</v>
      </c>
      <c r="B178" s="5">
        <v>12</v>
      </c>
      <c r="C178" s="5">
        <v>0</v>
      </c>
      <c r="D178" s="5">
        <v>-4.1109999999999998</v>
      </c>
      <c r="E178" s="5">
        <v>5.8190999999999997</v>
      </c>
      <c r="F178" s="2">
        <f t="shared" ref="F178:F241" si="44">AVERAGE(D178:E178)</f>
        <v>0.85404999999999998</v>
      </c>
      <c r="H178" s="5">
        <f t="shared" si="35"/>
        <v>0.14262635000000001</v>
      </c>
      <c r="J178" s="2">
        <f t="shared" si="38"/>
        <v>0</v>
      </c>
      <c r="K178" s="2">
        <f t="shared" si="39"/>
        <v>0</v>
      </c>
      <c r="L178" s="5">
        <f t="shared" si="40"/>
        <v>53.762883679009263</v>
      </c>
      <c r="M178" s="5">
        <f t="shared" si="41"/>
        <v>8.9435963708607833</v>
      </c>
      <c r="N178" s="2">
        <f t="shared" si="42"/>
        <v>8.9435963708607833</v>
      </c>
      <c r="O178" s="5"/>
      <c r="P178" s="5">
        <f t="shared" si="36"/>
        <v>31</v>
      </c>
      <c r="Q178" s="5">
        <f t="shared" si="43"/>
        <v>0.65010696291610404</v>
      </c>
      <c r="R178" s="5">
        <v>12.86</v>
      </c>
      <c r="S178" s="5">
        <f t="shared" si="37"/>
        <v>0.90908779193160161</v>
      </c>
    </row>
    <row r="179" spans="1:19" x14ac:dyDescent="0.3">
      <c r="A179" s="5" t="s">
        <v>35</v>
      </c>
      <c r="B179" s="5">
        <v>13</v>
      </c>
      <c r="C179" s="5">
        <v>0.29191</v>
      </c>
      <c r="D179" s="5">
        <v>-0.93300000000000005</v>
      </c>
      <c r="E179" s="5">
        <v>6.0426000000000002</v>
      </c>
      <c r="F179" s="2">
        <f t="shared" si="44"/>
        <v>2.5548000000000002</v>
      </c>
      <c r="H179" s="5">
        <f t="shared" si="35"/>
        <v>0.42665160000000008</v>
      </c>
      <c r="J179" s="2">
        <f t="shared" si="38"/>
        <v>0.12454386855600003</v>
      </c>
      <c r="K179" s="2">
        <f t="shared" si="39"/>
        <v>0.167366131444</v>
      </c>
      <c r="L179" s="5">
        <f t="shared" si="40"/>
        <v>30.920822440423681</v>
      </c>
      <c r="M179" s="5">
        <f t="shared" si="41"/>
        <v>23.009427370029584</v>
      </c>
      <c r="N179" s="2">
        <f t="shared" si="42"/>
        <v>23.133971238585584</v>
      </c>
      <c r="O179" s="5"/>
      <c r="P179" s="5">
        <f t="shared" si="36"/>
        <v>31</v>
      </c>
      <c r="Q179" s="5">
        <f t="shared" si="43"/>
        <v>0.73462997899562621</v>
      </c>
      <c r="R179" s="5">
        <v>12.86</v>
      </c>
      <c r="S179" s="5">
        <f t="shared" si="37"/>
        <v>1.0209460636425398</v>
      </c>
    </row>
    <row r="180" spans="1:19" x14ac:dyDescent="0.3">
      <c r="A180" s="5" t="s">
        <v>35</v>
      </c>
      <c r="B180" s="5">
        <v>14</v>
      </c>
      <c r="C180" s="5">
        <v>0.27461999999999998</v>
      </c>
      <c r="D180" s="5">
        <v>-2.6840000000000002</v>
      </c>
      <c r="E180" s="5">
        <v>5.2671000000000001</v>
      </c>
      <c r="F180" s="2">
        <f t="shared" si="44"/>
        <v>1.29155</v>
      </c>
      <c r="H180" s="5">
        <f t="shared" si="35"/>
        <v>0.21568885000000002</v>
      </c>
      <c r="J180" s="2">
        <f t="shared" si="38"/>
        <v>5.9232471986999997E-2</v>
      </c>
      <c r="K180" s="2">
        <f t="shared" si="39"/>
        <v>0.21538752801299996</v>
      </c>
      <c r="L180" s="5">
        <f t="shared" si="40"/>
        <v>24.420476646986035</v>
      </c>
      <c r="M180" s="5">
        <f t="shared" si="41"/>
        <v>6.7157333214506449</v>
      </c>
      <c r="N180" s="2">
        <f t="shared" si="42"/>
        <v>6.7749657934376453</v>
      </c>
      <c r="O180" s="5"/>
      <c r="P180" s="5">
        <f t="shared" si="36"/>
        <v>31</v>
      </c>
      <c r="Q180" s="5">
        <f t="shared" si="43"/>
        <v>0.67098432113865603</v>
      </c>
      <c r="R180" s="5">
        <v>12.86</v>
      </c>
      <c r="S180" s="5">
        <f t="shared" si="37"/>
        <v>0.93678650370594252</v>
      </c>
    </row>
    <row r="181" spans="1:19" x14ac:dyDescent="0.3">
      <c r="A181" s="5" t="s">
        <v>35</v>
      </c>
      <c r="B181" s="5">
        <v>15</v>
      </c>
      <c r="C181" s="5">
        <v>0</v>
      </c>
      <c r="D181" s="5">
        <v>-3.6930000000000001</v>
      </c>
      <c r="E181" s="5">
        <v>3.7385999999999999</v>
      </c>
      <c r="F181" s="2">
        <f t="shared" si="44"/>
        <v>2.2799999999999931E-2</v>
      </c>
      <c r="H181" s="5">
        <f t="shared" si="35"/>
        <v>3.8075999999999887E-3</v>
      </c>
      <c r="J181" s="2">
        <f t="shared" si="38"/>
        <v>0</v>
      </c>
      <c r="K181" s="2">
        <f t="shared" si="39"/>
        <v>0</v>
      </c>
      <c r="L181" s="5">
        <f t="shared" si="40"/>
        <v>24.327493240104971</v>
      </c>
      <c r="M181" s="5">
        <f t="shared" si="41"/>
        <v>9.2983406881063754E-2</v>
      </c>
      <c r="N181" s="2">
        <f t="shared" si="42"/>
        <v>9.2983406881063754E-2</v>
      </c>
      <c r="O181" s="5"/>
      <c r="P181" s="5">
        <f t="shared" si="36"/>
        <v>31</v>
      </c>
      <c r="Q181" s="5">
        <f t="shared" si="43"/>
        <v>0.61201635084867467</v>
      </c>
      <c r="R181" s="5">
        <v>12.86</v>
      </c>
      <c r="S181" s="5">
        <f t="shared" si="37"/>
        <v>0.85842690325637505</v>
      </c>
    </row>
    <row r="182" spans="1:19" x14ac:dyDescent="0.3">
      <c r="A182" s="5" t="s">
        <v>35</v>
      </c>
      <c r="B182" s="5">
        <v>16</v>
      </c>
      <c r="C182" s="5">
        <v>0</v>
      </c>
      <c r="D182" s="5">
        <v>-3.101</v>
      </c>
      <c r="E182" s="5">
        <v>7.2607999999999997</v>
      </c>
      <c r="F182" s="2">
        <f t="shared" si="44"/>
        <v>2.0798999999999999</v>
      </c>
      <c r="H182" s="5">
        <f t="shared" si="35"/>
        <v>0.34734330000000002</v>
      </c>
      <c r="J182" s="2">
        <f t="shared" si="38"/>
        <v>0</v>
      </c>
      <c r="K182" s="2">
        <f t="shared" si="39"/>
        <v>0</v>
      </c>
      <c r="L182" s="5">
        <f t="shared" si="40"/>
        <v>15.877501457359218</v>
      </c>
      <c r="M182" s="5">
        <f t="shared" si="41"/>
        <v>8.4499917827457534</v>
      </c>
      <c r="N182" s="2">
        <f t="shared" si="42"/>
        <v>8.4499917827457534</v>
      </c>
      <c r="O182" s="5"/>
      <c r="P182" s="5">
        <f t="shared" si="36"/>
        <v>31</v>
      </c>
      <c r="Q182" s="5">
        <f t="shared" si="43"/>
        <v>0.71010401496869702</v>
      </c>
      <c r="R182" s="5">
        <v>12.86</v>
      </c>
      <c r="S182" s="5">
        <f t="shared" si="37"/>
        <v>0.98856379070329448</v>
      </c>
    </row>
    <row r="183" spans="1:19" x14ac:dyDescent="0.3">
      <c r="A183" s="5" t="s">
        <v>35</v>
      </c>
      <c r="B183" s="5">
        <v>17</v>
      </c>
      <c r="C183" s="5">
        <v>0.27461999999999998</v>
      </c>
      <c r="D183" s="5">
        <v>-2.3180000000000001</v>
      </c>
      <c r="E183" s="5">
        <v>5.6017000000000001</v>
      </c>
      <c r="F183" s="2">
        <f t="shared" si="44"/>
        <v>1.64185</v>
      </c>
      <c r="H183" s="5">
        <f t="shared" si="35"/>
        <v>0.27418895000000004</v>
      </c>
      <c r="J183" s="2">
        <f t="shared" si="38"/>
        <v>7.5297769449000004E-2</v>
      </c>
      <c r="K183" s="2">
        <f t="shared" si="39"/>
        <v>0.19932223055099996</v>
      </c>
      <c r="L183" s="5">
        <f t="shared" si="40"/>
        <v>11.668736281586986</v>
      </c>
      <c r="M183" s="5">
        <f t="shared" si="41"/>
        <v>4.4080874063232311</v>
      </c>
      <c r="N183" s="2">
        <f t="shared" si="42"/>
        <v>4.4833851757722307</v>
      </c>
      <c r="O183" s="5"/>
      <c r="P183" s="5">
        <f t="shared" si="36"/>
        <v>31</v>
      </c>
      <c r="Q183" s="5">
        <f t="shared" si="43"/>
        <v>0.68812540160539515</v>
      </c>
      <c r="R183" s="5">
        <v>12.86</v>
      </c>
      <c r="S183" s="5">
        <f t="shared" si="37"/>
        <v>0.9594933282774526</v>
      </c>
    </row>
    <row r="184" spans="1:19" x14ac:dyDescent="0.3">
      <c r="A184" s="5" t="s">
        <v>35</v>
      </c>
      <c r="B184" s="5">
        <v>18</v>
      </c>
      <c r="C184" s="5">
        <v>0</v>
      </c>
      <c r="D184" s="5">
        <v>-3.3250000000000002</v>
      </c>
      <c r="E184" s="5">
        <v>5.7282000000000002</v>
      </c>
      <c r="F184" s="2">
        <f t="shared" si="44"/>
        <v>1.2016</v>
      </c>
      <c r="H184" s="5">
        <f t="shared" si="35"/>
        <v>0.20066720000000002</v>
      </c>
      <c r="J184" s="2">
        <f t="shared" si="38"/>
        <v>0</v>
      </c>
      <c r="K184" s="2">
        <f t="shared" si="39"/>
        <v>0</v>
      </c>
      <c r="L184" s="5">
        <f t="shared" si="40"/>
        <v>9.3272036444225126</v>
      </c>
      <c r="M184" s="5">
        <f t="shared" si="41"/>
        <v>2.3415326371644722</v>
      </c>
      <c r="N184" s="2">
        <f t="shared" si="42"/>
        <v>2.3415326371644722</v>
      </c>
      <c r="O184" s="5"/>
      <c r="P184" s="5">
        <f t="shared" si="36"/>
        <v>31</v>
      </c>
      <c r="Q184" s="5">
        <f t="shared" si="43"/>
        <v>0.66664419200367531</v>
      </c>
      <c r="R184" s="5">
        <v>12.86</v>
      </c>
      <c r="S184" s="5">
        <f t="shared" si="37"/>
        <v>0.93103218207614136</v>
      </c>
    </row>
    <row r="185" spans="1:19" x14ac:dyDescent="0.3">
      <c r="A185" s="5" t="s">
        <v>35</v>
      </c>
      <c r="B185" s="5">
        <v>19</v>
      </c>
      <c r="C185" s="5">
        <v>0</v>
      </c>
      <c r="D185" s="5">
        <v>-4.0069999999999997</v>
      </c>
      <c r="E185" s="5">
        <v>8.0166000000000004</v>
      </c>
      <c r="F185" s="2">
        <f t="shared" si="44"/>
        <v>2.0048000000000004</v>
      </c>
      <c r="H185" s="5">
        <f t="shared" si="35"/>
        <v>0.33480160000000009</v>
      </c>
      <c r="J185" s="2">
        <f t="shared" si="38"/>
        <v>0</v>
      </c>
      <c r="K185" s="2">
        <f t="shared" si="39"/>
        <v>0</v>
      </c>
      <c r="L185" s="5">
        <f t="shared" si="40"/>
        <v>6.204440940744024</v>
      </c>
      <c r="M185" s="5">
        <f t="shared" si="41"/>
        <v>3.1227627036784891</v>
      </c>
      <c r="N185" s="2">
        <f t="shared" si="42"/>
        <v>3.1227627036784891</v>
      </c>
      <c r="O185" s="5"/>
      <c r="P185" s="5">
        <f t="shared" si="36"/>
        <v>31</v>
      </c>
      <c r="Q185" s="5">
        <f t="shared" si="43"/>
        <v>0.70629249244498138</v>
      </c>
      <c r="R185" s="5">
        <v>12.86</v>
      </c>
      <c r="S185" s="5">
        <f t="shared" si="37"/>
        <v>0.98352593884519957</v>
      </c>
    </row>
    <row r="186" spans="1:19" x14ac:dyDescent="0.3">
      <c r="A186" s="5" t="s">
        <v>35</v>
      </c>
      <c r="B186" s="5">
        <v>20</v>
      </c>
      <c r="C186" s="5">
        <v>0.43635000000000002</v>
      </c>
      <c r="D186" s="5">
        <v>-5.6079999999999997</v>
      </c>
      <c r="E186" s="5">
        <v>3.3422000000000001</v>
      </c>
      <c r="F186" s="2">
        <f t="shared" si="44"/>
        <v>-1.1328999999999998</v>
      </c>
      <c r="H186" s="5">
        <f t="shared" si="35"/>
        <v>0</v>
      </c>
      <c r="J186" s="2">
        <f t="shared" si="38"/>
        <v>0</v>
      </c>
      <c r="K186" s="2">
        <f t="shared" si="39"/>
        <v>0.43635000000000002</v>
      </c>
      <c r="L186" s="5">
        <f t="shared" si="40"/>
        <v>6.640790940744024</v>
      </c>
      <c r="M186" s="5">
        <f t="shared" si="41"/>
        <v>0</v>
      </c>
      <c r="N186" s="2">
        <f t="shared" si="42"/>
        <v>0</v>
      </c>
      <c r="O186" s="5"/>
      <c r="P186" s="5">
        <f t="shared" si="36"/>
        <v>31</v>
      </c>
      <c r="Q186" s="5">
        <f t="shared" si="43"/>
        <v>0.56234097825795837</v>
      </c>
      <c r="R186" s="5">
        <v>12.86</v>
      </c>
      <c r="S186" s="5">
        <f t="shared" si="37"/>
        <v>0.79210168526749791</v>
      </c>
    </row>
    <row r="187" spans="1:19" x14ac:dyDescent="0.3">
      <c r="A187" s="5" t="s">
        <v>35</v>
      </c>
      <c r="B187" s="5">
        <v>21</v>
      </c>
      <c r="C187" s="5">
        <v>0</v>
      </c>
      <c r="D187" s="5">
        <v>-7.5979999999999999</v>
      </c>
      <c r="E187" s="5">
        <v>2.8959000000000001</v>
      </c>
      <c r="F187" s="2">
        <f t="shared" si="44"/>
        <v>-2.3510499999999999</v>
      </c>
      <c r="H187" s="5">
        <f t="shared" si="35"/>
        <v>0</v>
      </c>
      <c r="J187" s="2">
        <f t="shared" si="38"/>
        <v>0</v>
      </c>
      <c r="K187" s="2">
        <f t="shared" si="39"/>
        <v>0</v>
      </c>
      <c r="L187" s="5">
        <f t="shared" si="40"/>
        <v>6.640790940744024</v>
      </c>
      <c r="M187" s="5">
        <f t="shared" si="41"/>
        <v>0</v>
      </c>
      <c r="N187" s="2">
        <f t="shared" si="42"/>
        <v>0</v>
      </c>
      <c r="O187" s="5"/>
      <c r="P187" s="5">
        <f t="shared" si="36"/>
        <v>31</v>
      </c>
      <c r="Q187" s="5">
        <f t="shared" si="43"/>
        <v>0.51387603270002402</v>
      </c>
      <c r="R187" s="5">
        <v>12.86</v>
      </c>
      <c r="S187" s="5">
        <f t="shared" si="37"/>
        <v>0.72709044749689744</v>
      </c>
    </row>
    <row r="188" spans="1:19" x14ac:dyDescent="0.3">
      <c r="A188" s="5" t="s">
        <v>35</v>
      </c>
      <c r="B188" s="5">
        <v>22</v>
      </c>
      <c r="C188" s="5">
        <v>0</v>
      </c>
      <c r="D188" s="5">
        <v>-7.8109999999999999</v>
      </c>
      <c r="E188" s="5">
        <v>4.9097</v>
      </c>
      <c r="F188" s="2">
        <f t="shared" si="44"/>
        <v>-1.45065</v>
      </c>
      <c r="H188" s="5">
        <f t="shared" si="35"/>
        <v>0</v>
      </c>
      <c r="J188" s="2">
        <f t="shared" si="38"/>
        <v>0</v>
      </c>
      <c r="K188" s="2">
        <f t="shared" si="39"/>
        <v>0</v>
      </c>
      <c r="L188" s="5">
        <f t="shared" si="40"/>
        <v>6.640790940744024</v>
      </c>
      <c r="M188" s="5">
        <f t="shared" si="41"/>
        <v>0</v>
      </c>
      <c r="N188" s="2">
        <f t="shared" si="42"/>
        <v>0</v>
      </c>
      <c r="O188" s="5"/>
      <c r="P188" s="5">
        <f t="shared" si="36"/>
        <v>31</v>
      </c>
      <c r="Q188" s="5">
        <f t="shared" si="43"/>
        <v>0.54932431936463633</v>
      </c>
      <c r="R188" s="5">
        <v>12.86</v>
      </c>
      <c r="S188" s="5">
        <f t="shared" si="37"/>
        <v>0.77467143991870036</v>
      </c>
    </row>
    <row r="189" spans="1:19" x14ac:dyDescent="0.3">
      <c r="A189" s="5" t="s">
        <v>35</v>
      </c>
      <c r="B189" s="5">
        <v>23</v>
      </c>
      <c r="C189" s="5">
        <v>2.3444699999999998</v>
      </c>
      <c r="D189" s="5">
        <v>-9.218</v>
      </c>
      <c r="E189" s="5">
        <v>0.35160000000000002</v>
      </c>
      <c r="F189" s="2">
        <f t="shared" si="44"/>
        <v>-4.4332000000000003</v>
      </c>
      <c r="H189" s="5">
        <f t="shared" si="35"/>
        <v>0</v>
      </c>
      <c r="J189" s="2">
        <f t="shared" si="38"/>
        <v>0</v>
      </c>
      <c r="K189" s="2">
        <f t="shared" si="39"/>
        <v>2.3444699999999998</v>
      </c>
      <c r="L189" s="5">
        <f t="shared" si="40"/>
        <v>8.9852609407440234</v>
      </c>
      <c r="M189" s="5">
        <f t="shared" si="41"/>
        <v>0</v>
      </c>
      <c r="N189" s="2">
        <f t="shared" si="42"/>
        <v>0</v>
      </c>
      <c r="O189" s="5"/>
      <c r="P189" s="5">
        <f t="shared" si="36"/>
        <v>31</v>
      </c>
      <c r="Q189" s="5">
        <f t="shared" si="43"/>
        <v>0.43954861961351976</v>
      </c>
      <c r="R189" s="5">
        <v>12.86</v>
      </c>
      <c r="S189" s="5">
        <f t="shared" si="37"/>
        <v>0.62674161539762341</v>
      </c>
    </row>
    <row r="190" spans="1:19" x14ac:dyDescent="0.3">
      <c r="A190" s="5" t="s">
        <v>35</v>
      </c>
      <c r="B190" s="5">
        <v>24</v>
      </c>
      <c r="C190" s="5">
        <v>2.23767</v>
      </c>
      <c r="D190" s="5">
        <v>-8.3819999999999997</v>
      </c>
      <c r="E190" s="5">
        <v>-2.0285000000000002</v>
      </c>
      <c r="F190" s="2">
        <f t="shared" si="44"/>
        <v>-5.2052499999999995</v>
      </c>
      <c r="H190" s="5">
        <f t="shared" si="35"/>
        <v>0</v>
      </c>
      <c r="J190" s="2">
        <f t="shared" si="38"/>
        <v>0</v>
      </c>
      <c r="K190" s="2">
        <f t="shared" si="39"/>
        <v>2.23767</v>
      </c>
      <c r="L190" s="5">
        <f t="shared" si="40"/>
        <v>11.222930940744023</v>
      </c>
      <c r="M190" s="5">
        <f t="shared" si="41"/>
        <v>0</v>
      </c>
      <c r="N190" s="2">
        <f t="shared" si="42"/>
        <v>0</v>
      </c>
      <c r="O190" s="5"/>
      <c r="P190" s="5">
        <f t="shared" si="36"/>
        <v>31</v>
      </c>
      <c r="Q190" s="5">
        <f t="shared" si="43"/>
        <v>0.41451340292261496</v>
      </c>
      <c r="R190" s="5">
        <v>12.86</v>
      </c>
      <c r="S190" s="5">
        <f t="shared" si="37"/>
        <v>0.59274721753029824</v>
      </c>
    </row>
    <row r="191" spans="1:19" x14ac:dyDescent="0.3">
      <c r="A191" s="5" t="s">
        <v>35</v>
      </c>
      <c r="B191" s="5">
        <v>25</v>
      </c>
      <c r="C191" s="5">
        <v>0</v>
      </c>
      <c r="D191" s="5">
        <v>-9.3629999999999995</v>
      </c>
      <c r="E191" s="5">
        <v>0.48070000000000002</v>
      </c>
      <c r="F191" s="2">
        <f t="shared" si="44"/>
        <v>-4.4411499999999995</v>
      </c>
      <c r="H191" s="5">
        <f t="shared" si="35"/>
        <v>0</v>
      </c>
      <c r="J191" s="2">
        <f t="shared" si="38"/>
        <v>0</v>
      </c>
      <c r="K191" s="2">
        <f t="shared" si="39"/>
        <v>0</v>
      </c>
      <c r="L191" s="5">
        <f t="shared" si="40"/>
        <v>11.222930940744023</v>
      </c>
      <c r="M191" s="5">
        <f t="shared" si="41"/>
        <v>0</v>
      </c>
      <c r="N191" s="2">
        <f t="shared" si="42"/>
        <v>0</v>
      </c>
      <c r="O191" s="5"/>
      <c r="P191" s="5">
        <f t="shared" si="36"/>
        <v>31</v>
      </c>
      <c r="Q191" s="5">
        <f t="shared" si="43"/>
        <v>0.43928414324277465</v>
      </c>
      <c r="R191" s="5">
        <v>12.86</v>
      </c>
      <c r="S191" s="5">
        <f t="shared" si="37"/>
        <v>0.62638303314157673</v>
      </c>
    </row>
    <row r="192" spans="1:19" x14ac:dyDescent="0.3">
      <c r="A192" s="5" t="s">
        <v>35</v>
      </c>
      <c r="B192" s="5">
        <v>26</v>
      </c>
      <c r="C192" s="5">
        <v>1.21139</v>
      </c>
      <c r="D192" s="5">
        <v>-7.585</v>
      </c>
      <c r="E192" s="5">
        <v>1.2522</v>
      </c>
      <c r="F192" s="2">
        <f t="shared" si="44"/>
        <v>-3.1663999999999999</v>
      </c>
      <c r="H192" s="5">
        <f t="shared" si="35"/>
        <v>0</v>
      </c>
      <c r="J192" s="2">
        <f t="shared" si="38"/>
        <v>0</v>
      </c>
      <c r="K192" s="2">
        <f t="shared" si="39"/>
        <v>1.21139</v>
      </c>
      <c r="L192" s="5">
        <f t="shared" si="40"/>
        <v>12.434320940744023</v>
      </c>
      <c r="M192" s="5">
        <f t="shared" si="41"/>
        <v>0</v>
      </c>
      <c r="N192" s="2">
        <f t="shared" si="42"/>
        <v>0</v>
      </c>
      <c r="O192" s="5"/>
      <c r="P192" s="5">
        <f t="shared" si="36"/>
        <v>31</v>
      </c>
      <c r="Q192" s="5">
        <f t="shared" si="43"/>
        <v>0.48353971121026368</v>
      </c>
      <c r="R192" s="5">
        <v>12.86</v>
      </c>
      <c r="S192" s="5">
        <f t="shared" si="37"/>
        <v>0.68623295933427153</v>
      </c>
    </row>
    <row r="193" spans="1:19" x14ac:dyDescent="0.3">
      <c r="A193" s="5" t="s">
        <v>35</v>
      </c>
      <c r="B193" s="5">
        <v>27</v>
      </c>
      <c r="C193" s="5">
        <v>4.0023799999999996</v>
      </c>
      <c r="D193" s="5">
        <v>-5.657</v>
      </c>
      <c r="E193" s="5">
        <v>0.2437</v>
      </c>
      <c r="F193" s="2">
        <f t="shared" si="44"/>
        <v>-2.7066500000000002</v>
      </c>
      <c r="H193" s="5">
        <f t="shared" si="35"/>
        <v>0</v>
      </c>
      <c r="J193" s="2">
        <f t="shared" si="38"/>
        <v>0</v>
      </c>
      <c r="K193" s="2">
        <f t="shared" si="39"/>
        <v>4.0023799999999996</v>
      </c>
      <c r="L193" s="5">
        <f t="shared" si="40"/>
        <v>16.436700940744021</v>
      </c>
      <c r="M193" s="5">
        <f t="shared" si="41"/>
        <v>0</v>
      </c>
      <c r="N193" s="2">
        <f t="shared" si="42"/>
        <v>0</v>
      </c>
      <c r="O193" s="5"/>
      <c r="P193" s="5">
        <f t="shared" si="36"/>
        <v>31</v>
      </c>
      <c r="Q193" s="5">
        <f t="shared" si="43"/>
        <v>0.50044417497897564</v>
      </c>
      <c r="R193" s="5">
        <v>12.86</v>
      </c>
      <c r="S193" s="5">
        <f t="shared" si="37"/>
        <v>0.70901639648014603</v>
      </c>
    </row>
    <row r="194" spans="1:19" x14ac:dyDescent="0.3">
      <c r="A194" s="5" t="s">
        <v>35</v>
      </c>
      <c r="B194" s="5">
        <v>28</v>
      </c>
      <c r="C194" s="5">
        <v>0</v>
      </c>
      <c r="D194" s="5">
        <v>-8.69</v>
      </c>
      <c r="E194" s="5">
        <v>1.4522999999999999</v>
      </c>
      <c r="F194" s="2">
        <f t="shared" si="44"/>
        <v>-3.6188499999999997</v>
      </c>
      <c r="H194" s="5">
        <f t="shared" si="35"/>
        <v>0</v>
      </c>
      <c r="J194" s="2">
        <f t="shared" si="38"/>
        <v>0</v>
      </c>
      <c r="K194" s="2">
        <f t="shared" si="39"/>
        <v>0</v>
      </c>
      <c r="L194" s="5">
        <f t="shared" si="40"/>
        <v>16.436700940744021</v>
      </c>
      <c r="M194" s="5">
        <f t="shared" si="41"/>
        <v>0</v>
      </c>
      <c r="N194" s="2">
        <f t="shared" si="42"/>
        <v>0</v>
      </c>
      <c r="O194" s="5"/>
      <c r="P194" s="5">
        <f t="shared" si="36"/>
        <v>31</v>
      </c>
      <c r="Q194" s="5">
        <f t="shared" si="43"/>
        <v>0.46739954212338491</v>
      </c>
      <c r="R194" s="5">
        <v>12.86</v>
      </c>
      <c r="S194" s="5">
        <f t="shared" si="37"/>
        <v>0.66444034283873543</v>
      </c>
    </row>
    <row r="195" spans="1:19" x14ac:dyDescent="0.3">
      <c r="A195" s="5" t="s">
        <v>35</v>
      </c>
      <c r="B195" s="5">
        <v>29</v>
      </c>
      <c r="C195" s="5">
        <v>0</v>
      </c>
      <c r="D195" s="5">
        <v>-9.1029999999999998</v>
      </c>
      <c r="E195" s="5">
        <v>2.1526000000000001</v>
      </c>
      <c r="F195" s="2">
        <f t="shared" si="44"/>
        <v>-3.4752000000000001</v>
      </c>
      <c r="H195" s="5">
        <f t="shared" si="35"/>
        <v>0</v>
      </c>
      <c r="J195" s="2">
        <f t="shared" si="38"/>
        <v>0</v>
      </c>
      <c r="K195" s="2">
        <f t="shared" si="39"/>
        <v>0</v>
      </c>
      <c r="L195" s="5">
        <f t="shared" si="40"/>
        <v>16.436700940744021</v>
      </c>
      <c r="M195" s="5">
        <f t="shared" si="41"/>
        <v>0</v>
      </c>
      <c r="N195" s="2">
        <f t="shared" si="42"/>
        <v>0</v>
      </c>
      <c r="O195" s="5"/>
      <c r="P195" s="5">
        <f t="shared" si="36"/>
        <v>31</v>
      </c>
      <c r="Q195" s="5">
        <f t="shared" si="43"/>
        <v>0.47247142530392694</v>
      </c>
      <c r="R195" s="5">
        <v>12.86</v>
      </c>
      <c r="S195" s="5">
        <f t="shared" si="37"/>
        <v>0.67129266339755678</v>
      </c>
    </row>
    <row r="196" spans="1:19" x14ac:dyDescent="0.3">
      <c r="A196" s="5" t="s">
        <v>35</v>
      </c>
      <c r="B196" s="5">
        <v>30</v>
      </c>
      <c r="C196" s="5">
        <v>0</v>
      </c>
      <c r="D196" s="5">
        <v>-5.9950000000000001</v>
      </c>
      <c r="E196" s="5">
        <v>5.3765999999999998</v>
      </c>
      <c r="F196" s="2">
        <f t="shared" si="44"/>
        <v>-0.30920000000000014</v>
      </c>
      <c r="H196" s="5">
        <f t="shared" si="35"/>
        <v>0</v>
      </c>
      <c r="J196" s="2">
        <f t="shared" si="38"/>
        <v>0</v>
      </c>
      <c r="K196" s="2">
        <f t="shared" si="39"/>
        <v>0</v>
      </c>
      <c r="L196" s="5">
        <f t="shared" si="40"/>
        <v>16.436700940744021</v>
      </c>
      <c r="M196" s="5">
        <f t="shared" si="41"/>
        <v>0</v>
      </c>
      <c r="N196" s="2">
        <f t="shared" si="42"/>
        <v>0</v>
      </c>
      <c r="O196" s="5"/>
      <c r="P196" s="5">
        <f t="shared" si="36"/>
        <v>31</v>
      </c>
      <c r="Q196" s="5">
        <f t="shared" si="43"/>
        <v>0.59736348913320103</v>
      </c>
      <c r="R196" s="5">
        <v>12.86</v>
      </c>
      <c r="S196" s="5">
        <f t="shared" si="37"/>
        <v>0.83889385502749947</v>
      </c>
    </row>
    <row r="197" spans="1:19" x14ac:dyDescent="0.3">
      <c r="A197" s="5" t="s">
        <v>35</v>
      </c>
      <c r="B197" s="5">
        <v>31</v>
      </c>
      <c r="C197" s="5">
        <v>0</v>
      </c>
      <c r="D197" s="5">
        <v>-7.8079999999999998</v>
      </c>
      <c r="E197" s="5">
        <v>2.972</v>
      </c>
      <c r="F197" s="2">
        <f t="shared" si="44"/>
        <v>-2.4180000000000001</v>
      </c>
      <c r="H197" s="5">
        <f t="shared" si="35"/>
        <v>0</v>
      </c>
      <c r="J197" s="2">
        <f t="shared" si="38"/>
        <v>0</v>
      </c>
      <c r="K197" s="2">
        <f t="shared" si="39"/>
        <v>0</v>
      </c>
      <c r="L197" s="5">
        <f t="shared" si="40"/>
        <v>16.436700940744021</v>
      </c>
      <c r="M197" s="5">
        <f t="shared" si="41"/>
        <v>0</v>
      </c>
      <c r="N197" s="2">
        <f t="shared" si="42"/>
        <v>0</v>
      </c>
      <c r="O197" s="5"/>
      <c r="P197" s="5">
        <f t="shared" si="36"/>
        <v>31</v>
      </c>
      <c r="Q197" s="5">
        <f t="shared" si="43"/>
        <v>0.51132304635473746</v>
      </c>
      <c r="R197" s="5">
        <v>12.86</v>
      </c>
      <c r="S197" s="5">
        <f t="shared" si="37"/>
        <v>0.72365706881710512</v>
      </c>
    </row>
    <row r="198" spans="1:19" x14ac:dyDescent="0.3">
      <c r="A198" s="5" t="s">
        <v>36</v>
      </c>
      <c r="B198" s="5">
        <v>32</v>
      </c>
      <c r="C198" s="5">
        <v>3.9714299999999998</v>
      </c>
      <c r="D198" s="5">
        <v>-5.8090000000000002</v>
      </c>
      <c r="E198" s="5">
        <v>0.85409999999999997</v>
      </c>
      <c r="F198" s="2">
        <f t="shared" si="44"/>
        <v>-2.4774500000000002</v>
      </c>
      <c r="H198" s="5">
        <f t="shared" si="35"/>
        <v>0</v>
      </c>
      <c r="J198" s="2">
        <f t="shared" si="38"/>
        <v>0</v>
      </c>
      <c r="K198" s="2">
        <f t="shared" si="39"/>
        <v>3.9714299999999998</v>
      </c>
      <c r="L198" s="5">
        <f t="shared" si="40"/>
        <v>20.408130940744023</v>
      </c>
      <c r="M198" s="5">
        <f t="shared" si="41"/>
        <v>0</v>
      </c>
      <c r="N198" s="2">
        <f t="shared" si="42"/>
        <v>0</v>
      </c>
      <c r="O198" s="5"/>
      <c r="P198" s="5">
        <f t="shared" si="36"/>
        <v>28</v>
      </c>
      <c r="Q198" s="5">
        <f t="shared" si="43"/>
        <v>0.50906547739370844</v>
      </c>
      <c r="R198" s="5">
        <v>12.86</v>
      </c>
      <c r="S198" s="5">
        <f t="shared" si="37"/>
        <v>0.72062022454589059</v>
      </c>
    </row>
    <row r="199" spans="1:19" x14ac:dyDescent="0.3">
      <c r="A199" s="5" t="s">
        <v>36</v>
      </c>
      <c r="B199" s="5">
        <v>33</v>
      </c>
      <c r="C199" s="5">
        <v>0</v>
      </c>
      <c r="D199" s="5">
        <v>-6.9930000000000003</v>
      </c>
      <c r="E199" s="5">
        <v>4.3670999999999998</v>
      </c>
      <c r="F199" s="2">
        <f t="shared" si="44"/>
        <v>-1.3129500000000003</v>
      </c>
      <c r="H199" s="5">
        <f t="shared" si="35"/>
        <v>0</v>
      </c>
      <c r="J199" s="2">
        <f t="shared" si="38"/>
        <v>0</v>
      </c>
      <c r="K199" s="2">
        <f t="shared" si="39"/>
        <v>0</v>
      </c>
      <c r="L199" s="5">
        <f t="shared" si="40"/>
        <v>20.408130940744023</v>
      </c>
      <c r="M199" s="5">
        <f t="shared" si="41"/>
        <v>0</v>
      </c>
      <c r="N199" s="2">
        <f t="shared" si="42"/>
        <v>0</v>
      </c>
      <c r="O199" s="5"/>
      <c r="P199" s="5">
        <f t="shared" si="36"/>
        <v>28</v>
      </c>
      <c r="Q199" s="5">
        <f t="shared" si="43"/>
        <v>0.55493210147318772</v>
      </c>
      <c r="R199" s="5">
        <v>12.86</v>
      </c>
      <c r="S199" s="5">
        <f t="shared" si="37"/>
        <v>0.78218333452574074</v>
      </c>
    </row>
    <row r="200" spans="1:19" x14ac:dyDescent="0.3">
      <c r="A200" s="5" t="s">
        <v>36</v>
      </c>
      <c r="B200" s="5">
        <v>34</v>
      </c>
      <c r="C200" s="5">
        <v>1.28837</v>
      </c>
      <c r="D200" s="5">
        <v>-6.7670000000000003</v>
      </c>
      <c r="E200" s="5">
        <v>2.2355999999999998</v>
      </c>
      <c r="F200" s="2">
        <f t="shared" si="44"/>
        <v>-2.2657000000000003</v>
      </c>
      <c r="H200" s="5">
        <f t="shared" si="35"/>
        <v>0</v>
      </c>
      <c r="J200" s="2">
        <f t="shared" si="38"/>
        <v>0</v>
      </c>
      <c r="K200" s="2">
        <f t="shared" si="39"/>
        <v>1.28837</v>
      </c>
      <c r="L200" s="5">
        <f t="shared" si="40"/>
        <v>21.696500940744023</v>
      </c>
      <c r="M200" s="5">
        <f t="shared" si="41"/>
        <v>0</v>
      </c>
      <c r="N200" s="2">
        <f t="shared" si="42"/>
        <v>0</v>
      </c>
      <c r="O200" s="5"/>
      <c r="P200" s="5">
        <f t="shared" si="36"/>
        <v>28</v>
      </c>
      <c r="Q200" s="5">
        <f t="shared" si="43"/>
        <v>0.51714702511735788</v>
      </c>
      <c r="R200" s="5">
        <v>12.86</v>
      </c>
      <c r="S200" s="5">
        <f t="shared" si="37"/>
        <v>0.73148811406187708</v>
      </c>
    </row>
    <row r="201" spans="1:19" x14ac:dyDescent="0.3">
      <c r="A201" s="5" t="s">
        <v>36</v>
      </c>
      <c r="B201" s="5">
        <v>35</v>
      </c>
      <c r="C201" s="5">
        <v>0.69847000000000004</v>
      </c>
      <c r="D201" s="5">
        <v>-7.8529999999999998</v>
      </c>
      <c r="E201" s="5">
        <v>2.3483000000000001</v>
      </c>
      <c r="F201" s="2">
        <f t="shared" si="44"/>
        <v>-2.7523499999999999</v>
      </c>
      <c r="H201" s="5">
        <f t="shared" si="35"/>
        <v>0</v>
      </c>
      <c r="J201" s="2">
        <f t="shared" si="38"/>
        <v>0</v>
      </c>
      <c r="K201" s="2">
        <f t="shared" si="39"/>
        <v>0.69847000000000004</v>
      </c>
      <c r="L201" s="5">
        <f t="shared" si="40"/>
        <v>22.394970940744024</v>
      </c>
      <c r="M201" s="5">
        <f t="shared" si="41"/>
        <v>0</v>
      </c>
      <c r="N201" s="2">
        <f t="shared" si="42"/>
        <v>0</v>
      </c>
      <c r="O201" s="5"/>
      <c r="P201" s="5">
        <f t="shared" si="36"/>
        <v>28</v>
      </c>
      <c r="Q201" s="5">
        <f t="shared" si="43"/>
        <v>0.4987407276667673</v>
      </c>
      <c r="R201" s="5">
        <v>12.86</v>
      </c>
      <c r="S201" s="5">
        <f t="shared" si="37"/>
        <v>0.70672239741140253</v>
      </c>
    </row>
    <row r="202" spans="1:19" x14ac:dyDescent="0.3">
      <c r="A202" s="5" t="s">
        <v>36</v>
      </c>
      <c r="B202" s="5">
        <v>36</v>
      </c>
      <c r="C202" s="5">
        <v>0</v>
      </c>
      <c r="D202" s="5">
        <v>-7.24</v>
      </c>
      <c r="E202" s="5">
        <v>4.1904000000000003</v>
      </c>
      <c r="F202" s="2">
        <f t="shared" si="44"/>
        <v>-1.5247999999999999</v>
      </c>
      <c r="H202" s="5">
        <f t="shared" si="35"/>
        <v>0</v>
      </c>
      <c r="J202" s="2">
        <f t="shared" si="38"/>
        <v>0</v>
      </c>
      <c r="K202" s="2">
        <f t="shared" si="39"/>
        <v>0</v>
      </c>
      <c r="L202" s="5">
        <f t="shared" si="40"/>
        <v>22.394970940744024</v>
      </c>
      <c r="M202" s="5">
        <f t="shared" si="41"/>
        <v>0</v>
      </c>
      <c r="N202" s="2">
        <f t="shared" si="42"/>
        <v>0</v>
      </c>
      <c r="O202" s="5"/>
      <c r="P202" s="5">
        <f t="shared" si="36"/>
        <v>28</v>
      </c>
      <c r="Q202" s="5">
        <f t="shared" si="43"/>
        <v>0.54632541339959562</v>
      </c>
      <c r="R202" s="5">
        <v>12.86</v>
      </c>
      <c r="S202" s="5">
        <f t="shared" si="37"/>
        <v>0.77065258634685929</v>
      </c>
    </row>
    <row r="203" spans="1:19" x14ac:dyDescent="0.3">
      <c r="A203" s="5" t="s">
        <v>36</v>
      </c>
      <c r="B203" s="5">
        <v>37</v>
      </c>
      <c r="C203" s="5">
        <v>2.09429</v>
      </c>
      <c r="D203" s="5">
        <v>-5.5289999999999999</v>
      </c>
      <c r="E203" s="5">
        <v>2.6846000000000001</v>
      </c>
      <c r="F203" s="2">
        <f t="shared" si="44"/>
        <v>-1.4221999999999999</v>
      </c>
      <c r="H203" s="5">
        <f t="shared" si="35"/>
        <v>0</v>
      </c>
      <c r="J203" s="2">
        <f t="shared" si="38"/>
        <v>0</v>
      </c>
      <c r="K203" s="2">
        <f t="shared" si="39"/>
        <v>2.09429</v>
      </c>
      <c r="L203" s="5">
        <f t="shared" si="40"/>
        <v>24.489260940744025</v>
      </c>
      <c r="M203" s="5">
        <f t="shared" si="41"/>
        <v>0</v>
      </c>
      <c r="N203" s="2">
        <f t="shared" si="42"/>
        <v>0</v>
      </c>
      <c r="O203" s="5"/>
      <c r="P203" s="5">
        <f t="shared" si="36"/>
        <v>28</v>
      </c>
      <c r="Q203" s="5">
        <f t="shared" si="43"/>
        <v>0.55047880665045912</v>
      </c>
      <c r="R203" s="5">
        <v>12.86</v>
      </c>
      <c r="S203" s="5">
        <f t="shared" si="37"/>
        <v>0.77621826401951199</v>
      </c>
    </row>
    <row r="204" spans="1:19" x14ac:dyDescent="0.3">
      <c r="A204" s="5" t="s">
        <v>36</v>
      </c>
      <c r="B204" s="5">
        <v>38</v>
      </c>
      <c r="C204" s="5">
        <v>0</v>
      </c>
      <c r="D204" s="5">
        <v>-6.0039999999999996</v>
      </c>
      <c r="E204" s="5">
        <v>4.9789000000000003</v>
      </c>
      <c r="F204" s="2">
        <f t="shared" si="44"/>
        <v>-0.51254999999999962</v>
      </c>
      <c r="H204" s="5">
        <f t="shared" si="35"/>
        <v>0</v>
      </c>
      <c r="J204" s="2">
        <f t="shared" si="38"/>
        <v>0</v>
      </c>
      <c r="K204" s="2">
        <f t="shared" si="39"/>
        <v>0</v>
      </c>
      <c r="L204" s="5">
        <f t="shared" si="40"/>
        <v>24.489260940744025</v>
      </c>
      <c r="M204" s="5">
        <f t="shared" si="41"/>
        <v>0</v>
      </c>
      <c r="N204" s="2">
        <f t="shared" si="42"/>
        <v>0</v>
      </c>
      <c r="O204" s="5"/>
      <c r="P204" s="5">
        <f t="shared" si="36"/>
        <v>28</v>
      </c>
      <c r="Q204" s="5">
        <f t="shared" si="43"/>
        <v>0.58854264473757545</v>
      </c>
      <c r="R204" s="5">
        <v>12.86</v>
      </c>
      <c r="S204" s="5">
        <f t="shared" si="37"/>
        <v>0.82712284946553849</v>
      </c>
    </row>
    <row r="205" spans="1:19" x14ac:dyDescent="0.3">
      <c r="A205" s="5" t="s">
        <v>36</v>
      </c>
      <c r="B205" s="5">
        <v>39</v>
      </c>
      <c r="C205" s="5">
        <v>0</v>
      </c>
      <c r="D205" s="5">
        <v>-7.4269999999999996</v>
      </c>
      <c r="E205" s="5">
        <v>2.3123</v>
      </c>
      <c r="F205" s="2">
        <f t="shared" si="44"/>
        <v>-2.5573499999999996</v>
      </c>
      <c r="H205" s="5">
        <f t="shared" si="35"/>
        <v>0</v>
      </c>
      <c r="J205" s="2">
        <f t="shared" si="38"/>
        <v>0</v>
      </c>
      <c r="K205" s="2">
        <f t="shared" si="39"/>
        <v>0</v>
      </c>
      <c r="L205" s="5">
        <f t="shared" si="40"/>
        <v>24.489260940744025</v>
      </c>
      <c r="M205" s="5">
        <f t="shared" si="41"/>
        <v>0</v>
      </c>
      <c r="N205" s="2">
        <f t="shared" si="42"/>
        <v>0</v>
      </c>
      <c r="O205" s="5"/>
      <c r="P205" s="5">
        <f t="shared" si="36"/>
        <v>28</v>
      </c>
      <c r="Q205" s="5">
        <f t="shared" si="43"/>
        <v>0.50604524087807856</v>
      </c>
      <c r="R205" s="5">
        <v>12.86</v>
      </c>
      <c r="S205" s="5">
        <f t="shared" si="37"/>
        <v>0.71655633571140509</v>
      </c>
    </row>
    <row r="206" spans="1:19" x14ac:dyDescent="0.3">
      <c r="A206" s="5" t="s">
        <v>36</v>
      </c>
      <c r="B206" s="5">
        <v>40</v>
      </c>
      <c r="C206" s="5">
        <v>0</v>
      </c>
      <c r="D206" s="5">
        <v>-8.4169999999999998</v>
      </c>
      <c r="E206" s="5">
        <v>0.63980000000000004</v>
      </c>
      <c r="F206" s="2">
        <f t="shared" si="44"/>
        <v>-3.8885999999999998</v>
      </c>
      <c r="H206" s="5">
        <f t="shared" si="35"/>
        <v>0</v>
      </c>
      <c r="J206" s="2">
        <f t="shared" si="38"/>
        <v>0</v>
      </c>
      <c r="K206" s="2">
        <f t="shared" si="39"/>
        <v>0</v>
      </c>
      <c r="L206" s="5">
        <f t="shared" si="40"/>
        <v>24.489260940744025</v>
      </c>
      <c r="M206" s="5">
        <f t="shared" si="41"/>
        <v>0</v>
      </c>
      <c r="N206" s="2">
        <f t="shared" si="42"/>
        <v>0</v>
      </c>
      <c r="O206" s="5"/>
      <c r="P206" s="5">
        <f t="shared" si="36"/>
        <v>28</v>
      </c>
      <c r="Q206" s="5">
        <f t="shared" si="43"/>
        <v>0.45800562859739896</v>
      </c>
      <c r="R206" s="5">
        <v>12.86</v>
      </c>
      <c r="S206" s="5">
        <f t="shared" si="37"/>
        <v>0.65173840036524266</v>
      </c>
    </row>
    <row r="207" spans="1:19" x14ac:dyDescent="0.3">
      <c r="A207" s="5" t="s">
        <v>36</v>
      </c>
      <c r="B207" s="5">
        <v>41</v>
      </c>
      <c r="C207" s="5">
        <v>0</v>
      </c>
      <c r="D207" s="5">
        <v>-6.5330000000000004</v>
      </c>
      <c r="E207" s="5">
        <v>6.2E-2</v>
      </c>
      <c r="F207" s="2">
        <f t="shared" si="44"/>
        <v>-3.2355</v>
      </c>
      <c r="H207" s="5">
        <f t="shared" si="35"/>
        <v>0</v>
      </c>
      <c r="J207" s="2">
        <f t="shared" si="38"/>
        <v>0</v>
      </c>
      <c r="K207" s="2">
        <f t="shared" si="39"/>
        <v>0</v>
      </c>
      <c r="L207" s="5">
        <f t="shared" si="40"/>
        <v>24.489260940744025</v>
      </c>
      <c r="M207" s="5">
        <f t="shared" si="41"/>
        <v>0</v>
      </c>
      <c r="N207" s="2">
        <f t="shared" si="42"/>
        <v>0</v>
      </c>
      <c r="O207" s="5"/>
      <c r="P207" s="5">
        <f t="shared" si="36"/>
        <v>28</v>
      </c>
      <c r="Q207" s="5">
        <f t="shared" si="43"/>
        <v>0.48104321334048084</v>
      </c>
      <c r="R207" s="5">
        <v>12.86</v>
      </c>
      <c r="S207" s="5">
        <f t="shared" si="37"/>
        <v>0.68286470466319016</v>
      </c>
    </row>
    <row r="208" spans="1:19" x14ac:dyDescent="0.3">
      <c r="A208" s="5" t="s">
        <v>36</v>
      </c>
      <c r="B208" s="5">
        <v>42</v>
      </c>
      <c r="C208" s="5">
        <v>0</v>
      </c>
      <c r="D208" s="5">
        <v>-5.3650000000000002</v>
      </c>
      <c r="E208" s="5">
        <v>2.5991</v>
      </c>
      <c r="F208" s="2">
        <f t="shared" si="44"/>
        <v>-1.3829500000000001</v>
      </c>
      <c r="H208" s="5">
        <f t="shared" si="35"/>
        <v>0</v>
      </c>
      <c r="J208" s="2">
        <f t="shared" si="38"/>
        <v>0</v>
      </c>
      <c r="K208" s="2">
        <f t="shared" si="39"/>
        <v>0</v>
      </c>
      <c r="L208" s="5">
        <f t="shared" si="40"/>
        <v>24.489260940744025</v>
      </c>
      <c r="M208" s="5">
        <f t="shared" si="41"/>
        <v>0</v>
      </c>
      <c r="N208" s="2">
        <f t="shared" si="42"/>
        <v>0</v>
      </c>
      <c r="O208" s="5"/>
      <c r="P208" s="5">
        <f t="shared" si="36"/>
        <v>28</v>
      </c>
      <c r="Q208" s="5">
        <f t="shared" si="43"/>
        <v>0.55207507767138453</v>
      </c>
      <c r="R208" s="5">
        <v>12.86</v>
      </c>
      <c r="S208" s="5">
        <f t="shared" si="37"/>
        <v>0.77835672142659695</v>
      </c>
    </row>
    <row r="209" spans="1:19" x14ac:dyDescent="0.3">
      <c r="A209" s="5" t="s">
        <v>36</v>
      </c>
      <c r="B209" s="5">
        <v>43</v>
      </c>
      <c r="C209" s="5">
        <v>1.25702</v>
      </c>
      <c r="D209" s="5">
        <v>-5.2539999999999996</v>
      </c>
      <c r="E209" s="5">
        <v>4.3890000000000002</v>
      </c>
      <c r="F209" s="2">
        <f t="shared" si="44"/>
        <v>-0.43249999999999966</v>
      </c>
      <c r="H209" s="5">
        <f t="shared" si="35"/>
        <v>0</v>
      </c>
      <c r="J209" s="2">
        <f t="shared" si="38"/>
        <v>0</v>
      </c>
      <c r="K209" s="2">
        <f t="shared" si="39"/>
        <v>1.25702</v>
      </c>
      <c r="L209" s="5">
        <f t="shared" si="40"/>
        <v>25.746280940744025</v>
      </c>
      <c r="M209" s="5">
        <f t="shared" si="41"/>
        <v>0</v>
      </c>
      <c r="N209" s="2">
        <f t="shared" si="42"/>
        <v>0</v>
      </c>
      <c r="O209" s="5"/>
      <c r="P209" s="5">
        <f t="shared" si="36"/>
        <v>28</v>
      </c>
      <c r="Q209" s="5">
        <f t="shared" si="43"/>
        <v>0.59200117751099768</v>
      </c>
      <c r="R209" s="5">
        <v>12.86</v>
      </c>
      <c r="S209" s="5">
        <f t="shared" si="37"/>
        <v>0.83173921840096288</v>
      </c>
    </row>
    <row r="210" spans="1:19" x14ac:dyDescent="0.3">
      <c r="A210" s="5" t="s">
        <v>36</v>
      </c>
      <c r="B210" s="5">
        <v>44</v>
      </c>
      <c r="C210" s="5">
        <v>1.5469299999999999</v>
      </c>
      <c r="D210" s="5">
        <v>-1.7709999999999999</v>
      </c>
      <c r="E210" s="5">
        <v>7.0218999999999996</v>
      </c>
      <c r="F210" s="2">
        <f t="shared" si="44"/>
        <v>2.6254499999999998</v>
      </c>
      <c r="H210" s="5">
        <f t="shared" si="35"/>
        <v>0.43845014999999998</v>
      </c>
      <c r="J210" s="2">
        <f t="shared" si="38"/>
        <v>0.67825169053949996</v>
      </c>
      <c r="K210" s="2">
        <f t="shared" si="39"/>
        <v>0.86867830946049995</v>
      </c>
      <c r="L210" s="5">
        <f t="shared" si="40"/>
        <v>14.945626374708464</v>
      </c>
      <c r="M210" s="5">
        <f t="shared" si="41"/>
        <v>11.66933287549606</v>
      </c>
      <c r="N210" s="2">
        <f t="shared" si="42"/>
        <v>12.347584566035561</v>
      </c>
      <c r="O210" s="5"/>
      <c r="P210" s="5">
        <f t="shared" si="36"/>
        <v>28</v>
      </c>
      <c r="Q210" s="5">
        <f t="shared" si="43"/>
        <v>0.73834186650527933</v>
      </c>
      <c r="R210" s="5">
        <v>12.86</v>
      </c>
      <c r="S210" s="5">
        <f t="shared" si="37"/>
        <v>1.0258418025497109</v>
      </c>
    </row>
    <row r="211" spans="1:19" x14ac:dyDescent="0.3">
      <c r="A211" s="5" t="s">
        <v>36</v>
      </c>
      <c r="B211" s="5">
        <v>45</v>
      </c>
      <c r="C211" s="5">
        <v>0</v>
      </c>
      <c r="D211" s="5">
        <v>-6.0730000000000004</v>
      </c>
      <c r="E211" s="5">
        <v>5.7442000000000002</v>
      </c>
      <c r="F211" s="2">
        <f t="shared" si="44"/>
        <v>-0.1644000000000001</v>
      </c>
      <c r="H211" s="5">
        <f t="shared" si="35"/>
        <v>0</v>
      </c>
      <c r="J211" s="2">
        <f t="shared" si="38"/>
        <v>0</v>
      </c>
      <c r="K211" s="2">
        <f t="shared" si="39"/>
        <v>0</v>
      </c>
      <c r="L211" s="5">
        <f t="shared" si="40"/>
        <v>14.945626374708464</v>
      </c>
      <c r="M211" s="5">
        <f t="shared" si="41"/>
        <v>0</v>
      </c>
      <c r="N211" s="2">
        <f t="shared" si="42"/>
        <v>0</v>
      </c>
      <c r="O211" s="5"/>
      <c r="P211" s="5">
        <f t="shared" si="36"/>
        <v>28</v>
      </c>
      <c r="Q211" s="5">
        <f t="shared" si="43"/>
        <v>0.6037156536769025</v>
      </c>
      <c r="R211" s="5">
        <v>12.86</v>
      </c>
      <c r="S211" s="5">
        <f t="shared" si="37"/>
        <v>0.84736474850639254</v>
      </c>
    </row>
    <row r="212" spans="1:19" x14ac:dyDescent="0.3">
      <c r="A212" s="5" t="s">
        <v>36</v>
      </c>
      <c r="B212" s="5">
        <v>46</v>
      </c>
      <c r="C212" s="5">
        <v>2.1211600000000002</v>
      </c>
      <c r="D212" s="5">
        <v>-7.1539999999999999</v>
      </c>
      <c r="E212" s="5">
        <v>5.8529999999999998</v>
      </c>
      <c r="F212" s="2">
        <f t="shared" si="44"/>
        <v>-0.65050000000000008</v>
      </c>
      <c r="H212" s="5">
        <f t="shared" si="35"/>
        <v>0</v>
      </c>
      <c r="J212" s="2">
        <f t="shared" si="38"/>
        <v>0</v>
      </c>
      <c r="K212" s="2">
        <f t="shared" si="39"/>
        <v>2.1211600000000002</v>
      </c>
      <c r="L212" s="5">
        <f t="shared" si="40"/>
        <v>17.066786374708464</v>
      </c>
      <c r="M212" s="5">
        <f t="shared" si="41"/>
        <v>0</v>
      </c>
      <c r="N212" s="2">
        <f t="shared" si="42"/>
        <v>0</v>
      </c>
      <c r="O212" s="5"/>
      <c r="P212" s="5">
        <f t="shared" si="36"/>
        <v>28</v>
      </c>
      <c r="Q212" s="5">
        <f t="shared" si="43"/>
        <v>0.5826244880653525</v>
      </c>
      <c r="R212" s="5">
        <v>12.86</v>
      </c>
      <c r="S212" s="5">
        <f t="shared" si="37"/>
        <v>0.81922005841987955</v>
      </c>
    </row>
    <row r="213" spans="1:19" x14ac:dyDescent="0.3">
      <c r="A213" s="5" t="s">
        <v>36</v>
      </c>
      <c r="B213" s="5">
        <v>47</v>
      </c>
      <c r="C213" s="5">
        <v>0</v>
      </c>
      <c r="D213" s="5">
        <v>-4.6150000000000002</v>
      </c>
      <c r="E213" s="5">
        <v>7.0446999999999997</v>
      </c>
      <c r="F213" s="2">
        <f t="shared" si="44"/>
        <v>1.2148499999999998</v>
      </c>
      <c r="H213" s="5">
        <f t="shared" si="35"/>
        <v>0.20287994999999998</v>
      </c>
      <c r="J213" s="2">
        <f t="shared" si="38"/>
        <v>0</v>
      </c>
      <c r="K213" s="2">
        <f t="shared" si="39"/>
        <v>0</v>
      </c>
      <c r="L213" s="5">
        <f t="shared" si="40"/>
        <v>13.604277608346928</v>
      </c>
      <c r="M213" s="5">
        <f t="shared" si="41"/>
        <v>3.4625087663615339</v>
      </c>
      <c r="N213" s="2">
        <f t="shared" si="42"/>
        <v>3.4625087663615339</v>
      </c>
      <c r="O213" s="5"/>
      <c r="P213" s="5">
        <f t="shared" si="36"/>
        <v>28</v>
      </c>
      <c r="Q213" s="5">
        <f t="shared" si="43"/>
        <v>0.66728194829830645</v>
      </c>
      <c r="R213" s="5">
        <v>12.86</v>
      </c>
      <c r="S213" s="5">
        <f t="shared" si="37"/>
        <v>0.9318778720702009</v>
      </c>
    </row>
    <row r="214" spans="1:19" x14ac:dyDescent="0.3">
      <c r="A214" s="5" t="s">
        <v>36</v>
      </c>
      <c r="B214" s="5">
        <v>48</v>
      </c>
      <c r="C214" s="5">
        <v>0.96935000000000004</v>
      </c>
      <c r="D214" s="5">
        <v>-5.0890000000000004</v>
      </c>
      <c r="E214" s="5">
        <v>4.9641999999999999</v>
      </c>
      <c r="F214" s="2">
        <f t="shared" si="44"/>
        <v>-6.2400000000000233E-2</v>
      </c>
      <c r="H214" s="5">
        <f t="shared" si="35"/>
        <v>0</v>
      </c>
      <c r="J214" s="2">
        <f t="shared" si="38"/>
        <v>0</v>
      </c>
      <c r="K214" s="2">
        <f t="shared" si="39"/>
        <v>0.96935000000000004</v>
      </c>
      <c r="L214" s="5">
        <f t="shared" si="40"/>
        <v>14.573627608346928</v>
      </c>
      <c r="M214" s="5">
        <f t="shared" si="41"/>
        <v>0</v>
      </c>
      <c r="N214" s="2">
        <f t="shared" si="42"/>
        <v>0</v>
      </c>
      <c r="O214" s="5"/>
      <c r="P214" s="5">
        <f t="shared" si="36"/>
        <v>28</v>
      </c>
      <c r="Q214" s="5">
        <f t="shared" si="43"/>
        <v>0.60822603706057676</v>
      </c>
      <c r="R214" s="5">
        <v>12.86</v>
      </c>
      <c r="S214" s="5">
        <f t="shared" si="37"/>
        <v>0.85337664140949743</v>
      </c>
    </row>
    <row r="215" spans="1:19" x14ac:dyDescent="0.3">
      <c r="A215" s="5" t="s">
        <v>36</v>
      </c>
      <c r="B215" s="5">
        <v>49</v>
      </c>
      <c r="C215" s="5">
        <v>0.46117000000000002</v>
      </c>
      <c r="D215" s="5">
        <v>-5.8890000000000002</v>
      </c>
      <c r="E215" s="5">
        <v>6.0312000000000001</v>
      </c>
      <c r="F215" s="2">
        <f t="shared" si="44"/>
        <v>7.1099999999999941E-2</v>
      </c>
      <c r="H215" s="5">
        <f t="shared" si="35"/>
        <v>1.1873699999999991E-2</v>
      </c>
      <c r="J215" s="2">
        <f t="shared" si="38"/>
        <v>5.475794228999996E-3</v>
      </c>
      <c r="K215" s="2">
        <f t="shared" si="39"/>
        <v>0.455694205771</v>
      </c>
      <c r="L215" s="5">
        <f t="shared" si="40"/>
        <v>14.850868155693636</v>
      </c>
      <c r="M215" s="5">
        <f t="shared" si="41"/>
        <v>0.17845365842429189</v>
      </c>
      <c r="N215" s="2">
        <f t="shared" si="42"/>
        <v>0.18392945265329189</v>
      </c>
      <c r="O215" s="5"/>
      <c r="P215" s="5">
        <f t="shared" si="36"/>
        <v>28</v>
      </c>
      <c r="Q215" s="5">
        <f t="shared" si="43"/>
        <v>0.61417434985430219</v>
      </c>
      <c r="R215" s="5">
        <v>12.86</v>
      </c>
      <c r="S215" s="5">
        <f t="shared" si="37"/>
        <v>0.86130149783846344</v>
      </c>
    </row>
    <row r="216" spans="1:19" x14ac:dyDescent="0.3">
      <c r="A216" s="5" t="s">
        <v>36</v>
      </c>
      <c r="B216" s="5">
        <v>50</v>
      </c>
      <c r="C216" s="5">
        <v>0</v>
      </c>
      <c r="D216" s="5">
        <v>-9.6039999999999992</v>
      </c>
      <c r="E216" s="5">
        <v>2.7025999999999999</v>
      </c>
      <c r="F216" s="2">
        <f t="shared" si="44"/>
        <v>-3.4506999999999994</v>
      </c>
      <c r="H216" s="5">
        <f t="shared" si="35"/>
        <v>0</v>
      </c>
      <c r="J216" s="2">
        <f t="shared" si="38"/>
        <v>0</v>
      </c>
      <c r="K216" s="2">
        <f t="shared" si="39"/>
        <v>0</v>
      </c>
      <c r="L216" s="5">
        <f t="shared" si="40"/>
        <v>14.850868155693636</v>
      </c>
      <c r="M216" s="5">
        <f t="shared" si="41"/>
        <v>0</v>
      </c>
      <c r="N216" s="2">
        <f t="shared" si="42"/>
        <v>0</v>
      </c>
      <c r="O216" s="5"/>
      <c r="P216" s="5">
        <f t="shared" si="36"/>
        <v>28</v>
      </c>
      <c r="Q216" s="5">
        <f t="shared" si="43"/>
        <v>0.47334130324160761</v>
      </c>
      <c r="R216" s="5">
        <v>12.86</v>
      </c>
      <c r="S216" s="5">
        <f t="shared" si="37"/>
        <v>0.67246751320086762</v>
      </c>
    </row>
    <row r="217" spans="1:19" x14ac:dyDescent="0.3">
      <c r="A217" s="5" t="s">
        <v>36</v>
      </c>
      <c r="B217" s="5">
        <v>51</v>
      </c>
      <c r="C217" s="5">
        <v>0.29886000000000001</v>
      </c>
      <c r="D217" s="5">
        <v>-11.879</v>
      </c>
      <c r="E217" s="5">
        <v>1.5456000000000001</v>
      </c>
      <c r="F217" s="2">
        <f t="shared" si="44"/>
        <v>-5.1666999999999996</v>
      </c>
      <c r="H217" s="5">
        <f t="shared" si="35"/>
        <v>0</v>
      </c>
      <c r="J217" s="2">
        <f t="shared" si="38"/>
        <v>0</v>
      </c>
      <c r="K217" s="2">
        <f t="shared" si="39"/>
        <v>0.29886000000000001</v>
      </c>
      <c r="L217" s="5">
        <f t="shared" si="40"/>
        <v>15.149728155693635</v>
      </c>
      <c r="M217" s="5">
        <f t="shared" si="41"/>
        <v>0</v>
      </c>
      <c r="N217" s="2">
        <f t="shared" si="42"/>
        <v>0</v>
      </c>
      <c r="O217" s="5"/>
      <c r="P217" s="5">
        <f t="shared" si="36"/>
        <v>28</v>
      </c>
      <c r="Q217" s="5">
        <f t="shared" si="43"/>
        <v>0.41573279128853602</v>
      </c>
      <c r="R217" s="5">
        <v>12.86</v>
      </c>
      <c r="S217" s="5">
        <f t="shared" si="37"/>
        <v>0.59440541955019432</v>
      </c>
    </row>
    <row r="218" spans="1:19" x14ac:dyDescent="0.3">
      <c r="A218" s="5" t="s">
        <v>36</v>
      </c>
      <c r="B218" s="5">
        <v>52</v>
      </c>
      <c r="C218" s="5">
        <v>0</v>
      </c>
      <c r="D218" s="5">
        <v>-15.449</v>
      </c>
      <c r="E218" s="5">
        <v>-0.51080000000000003</v>
      </c>
      <c r="F218" s="2">
        <f t="shared" si="44"/>
        <v>-7.9798999999999998</v>
      </c>
      <c r="H218" s="5">
        <f t="shared" si="35"/>
        <v>0</v>
      </c>
      <c r="J218" s="2">
        <f t="shared" si="38"/>
        <v>0</v>
      </c>
      <c r="K218" s="2">
        <f t="shared" si="39"/>
        <v>0</v>
      </c>
      <c r="L218" s="5">
        <f t="shared" si="40"/>
        <v>15.149728155693635</v>
      </c>
      <c r="M218" s="5">
        <f t="shared" si="41"/>
        <v>0</v>
      </c>
      <c r="N218" s="2">
        <f t="shared" si="42"/>
        <v>0</v>
      </c>
      <c r="O218" s="5"/>
      <c r="P218" s="5">
        <f t="shared" si="36"/>
        <v>28</v>
      </c>
      <c r="Q218" s="5">
        <f t="shared" si="43"/>
        <v>0.33465164118511659</v>
      </c>
      <c r="R218" s="5">
        <v>12.86</v>
      </c>
      <c r="S218" s="5">
        <f t="shared" si="37"/>
        <v>0.48355263853716157</v>
      </c>
    </row>
    <row r="219" spans="1:19" x14ac:dyDescent="0.3">
      <c r="A219" s="5" t="s">
        <v>36</v>
      </c>
      <c r="B219" s="5">
        <v>53</v>
      </c>
      <c r="C219" s="5">
        <v>0</v>
      </c>
      <c r="D219" s="5">
        <v>-16.957000000000001</v>
      </c>
      <c r="E219" s="5">
        <v>0.21340000000000001</v>
      </c>
      <c r="F219" s="2">
        <f t="shared" si="44"/>
        <v>-8.3718000000000004</v>
      </c>
      <c r="H219" s="5">
        <f t="shared" si="35"/>
        <v>0</v>
      </c>
      <c r="J219" s="2">
        <f t="shared" si="38"/>
        <v>0</v>
      </c>
      <c r="K219" s="2">
        <f t="shared" si="39"/>
        <v>0</v>
      </c>
      <c r="L219" s="5">
        <f t="shared" si="40"/>
        <v>15.149728155693635</v>
      </c>
      <c r="M219" s="5">
        <f t="shared" si="41"/>
        <v>0</v>
      </c>
      <c r="N219" s="2">
        <f t="shared" si="42"/>
        <v>0</v>
      </c>
      <c r="O219" s="5"/>
      <c r="P219" s="5">
        <f t="shared" si="36"/>
        <v>28</v>
      </c>
      <c r="Q219" s="5">
        <f t="shared" si="43"/>
        <v>0.3245513733787122</v>
      </c>
      <c r="R219" s="5">
        <v>12.86</v>
      </c>
      <c r="S219" s="5">
        <f t="shared" si="37"/>
        <v>0.4696523018212454</v>
      </c>
    </row>
    <row r="220" spans="1:19" x14ac:dyDescent="0.3">
      <c r="A220" s="5" t="s">
        <v>36</v>
      </c>
      <c r="B220" s="5">
        <v>54</v>
      </c>
      <c r="C220" s="5">
        <v>0</v>
      </c>
      <c r="D220" s="5">
        <v>-13.084</v>
      </c>
      <c r="E220" s="5">
        <v>4.5111999999999997</v>
      </c>
      <c r="F220" s="2">
        <f t="shared" si="44"/>
        <v>-4.2864000000000004</v>
      </c>
      <c r="H220" s="5">
        <f t="shared" si="35"/>
        <v>0</v>
      </c>
      <c r="J220" s="2">
        <f t="shared" si="38"/>
        <v>0</v>
      </c>
      <c r="K220" s="2">
        <f t="shared" si="39"/>
        <v>0</v>
      </c>
      <c r="L220" s="5">
        <f t="shared" si="40"/>
        <v>15.149728155693635</v>
      </c>
      <c r="M220" s="5">
        <f t="shared" si="41"/>
        <v>0</v>
      </c>
      <c r="N220" s="2">
        <f t="shared" si="42"/>
        <v>0</v>
      </c>
      <c r="O220" s="5"/>
      <c r="P220" s="5">
        <f t="shared" si="36"/>
        <v>28</v>
      </c>
      <c r="Q220" s="5">
        <f t="shared" si="43"/>
        <v>0.44445772066389094</v>
      </c>
      <c r="R220" s="5">
        <v>12.86</v>
      </c>
      <c r="S220" s="5">
        <f t="shared" si="37"/>
        <v>0.63339542282198302</v>
      </c>
    </row>
    <row r="221" spans="1:19" x14ac:dyDescent="0.3">
      <c r="A221" s="5" t="s">
        <v>36</v>
      </c>
      <c r="B221" s="5">
        <v>55</v>
      </c>
      <c r="C221" s="5">
        <v>0.87197000000000002</v>
      </c>
      <c r="D221" s="5">
        <v>-8.3079999999999998</v>
      </c>
      <c r="E221" s="5">
        <v>8.5778999999999996</v>
      </c>
      <c r="F221" s="2">
        <f t="shared" si="44"/>
        <v>0.1349499999999999</v>
      </c>
      <c r="H221" s="5">
        <f t="shared" si="35"/>
        <v>2.2536649999999984E-2</v>
      </c>
      <c r="J221" s="2">
        <f t="shared" si="38"/>
        <v>1.9651282700499987E-2</v>
      </c>
      <c r="K221" s="2">
        <f t="shared" si="39"/>
        <v>0.85231871729950004</v>
      </c>
      <c r="L221" s="5">
        <f t="shared" si="40"/>
        <v>15.641414343332896</v>
      </c>
      <c r="M221" s="5">
        <f t="shared" si="41"/>
        <v>0.36063252966024045</v>
      </c>
      <c r="N221" s="2">
        <f t="shared" si="42"/>
        <v>0.38028381236074044</v>
      </c>
      <c r="O221" s="5"/>
      <c r="P221" s="5">
        <f t="shared" si="36"/>
        <v>28</v>
      </c>
      <c r="Q221" s="5">
        <f t="shared" si="43"/>
        <v>0.617037434837725</v>
      </c>
      <c r="R221" s="5">
        <v>12.86</v>
      </c>
      <c r="S221" s="5">
        <f t="shared" si="37"/>
        <v>0.86511447613264125</v>
      </c>
    </row>
    <row r="222" spans="1:19" x14ac:dyDescent="0.3">
      <c r="A222" s="5" t="s">
        <v>36</v>
      </c>
      <c r="B222" s="5">
        <v>56</v>
      </c>
      <c r="C222" s="5">
        <v>0.94696999999999998</v>
      </c>
      <c r="D222" s="5">
        <v>-3.7469999999999999</v>
      </c>
      <c r="E222" s="5">
        <v>6.8517000000000001</v>
      </c>
      <c r="F222" s="2">
        <f t="shared" si="44"/>
        <v>1.5523500000000001</v>
      </c>
      <c r="H222" s="5">
        <f t="shared" si="35"/>
        <v>0.25924245000000001</v>
      </c>
      <c r="J222" s="2">
        <f t="shared" si="38"/>
        <v>0.24549482287650001</v>
      </c>
      <c r="K222" s="2">
        <f t="shared" si="39"/>
        <v>0.70147517712349994</v>
      </c>
      <c r="L222" s="5">
        <f t="shared" si="40"/>
        <v>12.106118801093954</v>
      </c>
      <c r="M222" s="5">
        <f t="shared" si="41"/>
        <v>4.2367707193624415</v>
      </c>
      <c r="N222" s="2">
        <f t="shared" si="42"/>
        <v>4.4822655422389417</v>
      </c>
      <c r="O222" s="5"/>
      <c r="P222" s="5">
        <f t="shared" si="36"/>
        <v>28</v>
      </c>
      <c r="Q222" s="5">
        <f t="shared" si="43"/>
        <v>0.68370953952337687</v>
      </c>
      <c r="R222" s="5">
        <v>12.86</v>
      </c>
      <c r="S222" s="5">
        <f t="shared" si="37"/>
        <v>0.95364658177615103</v>
      </c>
    </row>
    <row r="223" spans="1:19" x14ac:dyDescent="0.3">
      <c r="A223" s="5" t="s">
        <v>36</v>
      </c>
      <c r="B223" s="5">
        <v>57</v>
      </c>
      <c r="C223" s="5">
        <v>0</v>
      </c>
      <c r="D223" s="5">
        <v>-6.1959999999999997</v>
      </c>
      <c r="E223" s="5">
        <v>6.4569000000000001</v>
      </c>
      <c r="F223" s="2">
        <f t="shared" si="44"/>
        <v>0.13045000000000018</v>
      </c>
      <c r="H223" s="5">
        <f t="shared" si="35"/>
        <v>2.1785150000000031E-2</v>
      </c>
      <c r="J223" s="2">
        <f t="shared" si="38"/>
        <v>0</v>
      </c>
      <c r="K223" s="2">
        <f t="shared" si="39"/>
        <v>0</v>
      </c>
      <c r="L223" s="5">
        <f t="shared" si="40"/>
        <v>11.842385187094301</v>
      </c>
      <c r="M223" s="5">
        <f t="shared" si="41"/>
        <v>0.26373361399965234</v>
      </c>
      <c r="N223" s="2">
        <f t="shared" si="42"/>
        <v>0.26373361399965234</v>
      </c>
      <c r="O223" s="5"/>
      <c r="P223" s="5">
        <f t="shared" si="36"/>
        <v>28</v>
      </c>
      <c r="Q223" s="5">
        <f t="shared" si="43"/>
        <v>0.61683526533229094</v>
      </c>
      <c r="R223" s="5">
        <v>12.86</v>
      </c>
      <c r="S223" s="5">
        <f t="shared" si="37"/>
        <v>0.86484526353636493</v>
      </c>
    </row>
    <row r="224" spans="1:19" x14ac:dyDescent="0.3">
      <c r="A224" s="5" t="s">
        <v>36</v>
      </c>
      <c r="B224" s="5">
        <v>58</v>
      </c>
      <c r="C224" s="5">
        <v>0</v>
      </c>
      <c r="D224" s="5">
        <v>-8.2669999999999995</v>
      </c>
      <c r="E224" s="5">
        <v>9.2935999999999996</v>
      </c>
      <c r="F224" s="2">
        <f t="shared" si="44"/>
        <v>0.51330000000000009</v>
      </c>
      <c r="H224" s="5">
        <f t="shared" si="35"/>
        <v>8.5721100000000022E-2</v>
      </c>
      <c r="J224" s="2">
        <f t="shared" si="38"/>
        <v>0</v>
      </c>
      <c r="K224" s="2">
        <f t="shared" si="39"/>
        <v>0</v>
      </c>
      <c r="L224" s="5">
        <f t="shared" si="40"/>
        <v>10.827242902232872</v>
      </c>
      <c r="M224" s="5">
        <f t="shared" si="41"/>
        <v>1.0151422848614295</v>
      </c>
      <c r="N224" s="2">
        <f t="shared" si="42"/>
        <v>1.0151422848614295</v>
      </c>
      <c r="O224" s="5"/>
      <c r="P224" s="5">
        <f t="shared" si="36"/>
        <v>28</v>
      </c>
      <c r="Q224" s="5">
        <f t="shared" si="43"/>
        <v>0.63424641978540797</v>
      </c>
      <c r="R224" s="5">
        <v>12.86</v>
      </c>
      <c r="S224" s="5">
        <f t="shared" si="37"/>
        <v>0.88801306681671055</v>
      </c>
    </row>
    <row r="225" spans="1:19" x14ac:dyDescent="0.3">
      <c r="A225" s="5" t="s">
        <v>36</v>
      </c>
      <c r="B225" s="5">
        <v>59</v>
      </c>
      <c r="C225" s="5">
        <v>0</v>
      </c>
      <c r="D225" s="5">
        <v>-1.0660000000000001</v>
      </c>
      <c r="E225" s="5">
        <v>8.7453000000000003</v>
      </c>
      <c r="F225" s="2">
        <f t="shared" si="44"/>
        <v>3.8396500000000002</v>
      </c>
      <c r="H225" s="5">
        <f t="shared" si="35"/>
        <v>0.64122155000000003</v>
      </c>
      <c r="J225" s="2">
        <f t="shared" si="38"/>
        <v>0</v>
      </c>
      <c r="K225" s="2">
        <f t="shared" si="39"/>
        <v>0</v>
      </c>
      <c r="L225" s="5">
        <f t="shared" si="40"/>
        <v>3.8845814262366107</v>
      </c>
      <c r="M225" s="5">
        <f t="shared" si="41"/>
        <v>6.9426614759962604</v>
      </c>
      <c r="N225" s="2">
        <f t="shared" si="42"/>
        <v>6.9426614759962604</v>
      </c>
      <c r="O225" s="5"/>
      <c r="P225" s="5">
        <f t="shared" si="36"/>
        <v>28</v>
      </c>
      <c r="Q225" s="5">
        <f t="shared" si="43"/>
        <v>0.8047757481436657</v>
      </c>
      <c r="R225" s="5">
        <v>12.86</v>
      </c>
      <c r="S225" s="5">
        <f t="shared" si="37"/>
        <v>1.1132435390010085</v>
      </c>
    </row>
    <row r="226" spans="1:19" x14ac:dyDescent="0.3">
      <c r="A226" s="5" t="s">
        <v>37</v>
      </c>
      <c r="B226" s="5">
        <v>60</v>
      </c>
      <c r="C226" s="5">
        <v>0</v>
      </c>
      <c r="D226" s="5">
        <v>-3.1560000000000001</v>
      </c>
      <c r="E226" s="5">
        <v>10.6068</v>
      </c>
      <c r="F226" s="2">
        <f t="shared" si="44"/>
        <v>3.7253999999999996</v>
      </c>
      <c r="H226" s="5">
        <f t="shared" si="35"/>
        <v>0.62214179999999997</v>
      </c>
      <c r="J226" s="2">
        <f t="shared" si="38"/>
        <v>0</v>
      </c>
      <c r="K226" s="2">
        <f t="shared" si="39"/>
        <v>0</v>
      </c>
      <c r="L226" s="5">
        <f t="shared" si="40"/>
        <v>1.4678209454711986</v>
      </c>
      <c r="M226" s="5">
        <f t="shared" si="41"/>
        <v>2.4167604807654119</v>
      </c>
      <c r="N226" s="2">
        <f t="shared" si="42"/>
        <v>2.4167604807654119</v>
      </c>
      <c r="O226" s="5"/>
      <c r="P226" s="5">
        <f t="shared" si="36"/>
        <v>31</v>
      </c>
      <c r="Q226" s="5">
        <f t="shared" si="43"/>
        <v>0.79830741600504829</v>
      </c>
      <c r="R226" s="5">
        <v>12.86</v>
      </c>
      <c r="S226" s="5">
        <f t="shared" si="37"/>
        <v>1.1047515122151406</v>
      </c>
    </row>
    <row r="227" spans="1:19" x14ac:dyDescent="0.3">
      <c r="A227" s="5" t="s">
        <v>37</v>
      </c>
      <c r="B227" s="5">
        <v>61</v>
      </c>
      <c r="C227" s="5">
        <v>0</v>
      </c>
      <c r="D227" s="5">
        <v>-4.9000000000000004</v>
      </c>
      <c r="E227" s="5">
        <v>11.687200000000001</v>
      </c>
      <c r="F227" s="2">
        <f t="shared" si="44"/>
        <v>3.3936000000000002</v>
      </c>
      <c r="H227" s="5">
        <f t="shared" si="35"/>
        <v>0.5667312000000001</v>
      </c>
      <c r="J227" s="2">
        <f t="shared" si="38"/>
        <v>0</v>
      </c>
      <c r="K227" s="2">
        <f t="shared" si="39"/>
        <v>0</v>
      </c>
      <c r="L227" s="5">
        <f t="shared" si="40"/>
        <v>0.63596101965917151</v>
      </c>
      <c r="M227" s="5">
        <f t="shared" si="41"/>
        <v>0.83185992581202706</v>
      </c>
      <c r="N227" s="2">
        <f t="shared" si="42"/>
        <v>0.83185992581202706</v>
      </c>
      <c r="O227" s="5"/>
      <c r="P227" s="5">
        <f t="shared" si="36"/>
        <v>31</v>
      </c>
      <c r="Q227" s="5">
        <f t="shared" si="43"/>
        <v>0.77978172346682117</v>
      </c>
      <c r="R227" s="5">
        <v>12.86</v>
      </c>
      <c r="S227" s="5">
        <f t="shared" si="37"/>
        <v>1.0804089115610158</v>
      </c>
    </row>
    <row r="228" spans="1:19" x14ac:dyDescent="0.3">
      <c r="A228" s="5" t="s">
        <v>37</v>
      </c>
      <c r="B228" s="5">
        <v>62</v>
      </c>
      <c r="C228" s="5">
        <v>0</v>
      </c>
      <c r="D228" s="5">
        <v>-2.359</v>
      </c>
      <c r="E228" s="5">
        <v>10.1477</v>
      </c>
      <c r="F228" s="2">
        <f t="shared" si="44"/>
        <v>3.8943500000000002</v>
      </c>
      <c r="H228" s="5">
        <f t="shared" si="35"/>
        <v>0.65035645000000009</v>
      </c>
      <c r="J228" s="2">
        <f t="shared" si="38"/>
        <v>0</v>
      </c>
      <c r="K228" s="2">
        <f t="shared" si="39"/>
        <v>0</v>
      </c>
      <c r="L228" s="5">
        <f t="shared" si="40"/>
        <v>0.22235966857525247</v>
      </c>
      <c r="M228" s="5">
        <f t="shared" si="41"/>
        <v>0.41360135108391904</v>
      </c>
      <c r="N228" s="2">
        <f t="shared" si="42"/>
        <v>0.41360135108391904</v>
      </c>
      <c r="O228" s="5"/>
      <c r="P228" s="5">
        <f t="shared" si="36"/>
        <v>31</v>
      </c>
      <c r="Q228" s="5">
        <f t="shared" si="43"/>
        <v>0.80788896202697924</v>
      </c>
      <c r="R228" s="5">
        <v>12.86</v>
      </c>
      <c r="S228" s="5">
        <f t="shared" si="37"/>
        <v>1.1173294263837399</v>
      </c>
    </row>
    <row r="229" spans="1:19" x14ac:dyDescent="0.3">
      <c r="A229" s="5" t="s">
        <v>37</v>
      </c>
      <c r="B229" s="5">
        <v>63</v>
      </c>
      <c r="C229" s="5">
        <v>3.18113</v>
      </c>
      <c r="D229" s="5">
        <v>-1.089</v>
      </c>
      <c r="E229" s="5">
        <v>13.0199</v>
      </c>
      <c r="F229" s="2">
        <f t="shared" si="44"/>
        <v>5.9654499999999997</v>
      </c>
      <c r="H229" s="5">
        <f t="shared" si="35"/>
        <v>0.99623015000000004</v>
      </c>
      <c r="J229" s="2">
        <f t="shared" si="38"/>
        <v>3.1691376170695</v>
      </c>
      <c r="K229" s="2">
        <f t="shared" si="39"/>
        <v>1.1992382930499885E-2</v>
      </c>
      <c r="L229" s="5">
        <f t="shared" si="40"/>
        <v>8.83472081368952E-4</v>
      </c>
      <c r="M229" s="5">
        <f t="shared" si="41"/>
        <v>0.2334685794243834</v>
      </c>
      <c r="N229" s="2">
        <f t="shared" si="42"/>
        <v>3.4026061964938834</v>
      </c>
      <c r="O229" s="5"/>
      <c r="P229" s="5">
        <f t="shared" si="36"/>
        <v>31</v>
      </c>
      <c r="Q229" s="5">
        <f t="shared" si="43"/>
        <v>0.93386724225772511</v>
      </c>
      <c r="R229" s="5">
        <v>12.86</v>
      </c>
      <c r="S229" s="5">
        <f t="shared" si="37"/>
        <v>1.2819783949480266</v>
      </c>
    </row>
    <row r="230" spans="1:19" x14ac:dyDescent="0.3">
      <c r="A230" s="5" t="s">
        <v>37</v>
      </c>
      <c r="B230" s="5">
        <v>64</v>
      </c>
      <c r="C230" s="5">
        <v>0</v>
      </c>
      <c r="D230" s="5">
        <v>-2.9020000000000001</v>
      </c>
      <c r="E230" s="5">
        <v>8.9446999999999992</v>
      </c>
      <c r="F230" s="2">
        <f t="shared" si="44"/>
        <v>3.0213499999999995</v>
      </c>
      <c r="H230" s="5">
        <f t="shared" si="35"/>
        <v>0.50456544999999997</v>
      </c>
      <c r="J230" s="2">
        <f t="shared" si="38"/>
        <v>0</v>
      </c>
      <c r="K230" s="2">
        <f t="shared" si="39"/>
        <v>0</v>
      </c>
      <c r="L230" s="5">
        <f t="shared" si="40"/>
        <v>4.3770259307059013E-4</v>
      </c>
      <c r="M230" s="5">
        <f t="shared" si="41"/>
        <v>4.4576948829836186E-4</v>
      </c>
      <c r="N230" s="2">
        <f t="shared" si="42"/>
        <v>4.4576948829836186E-4</v>
      </c>
      <c r="O230" s="5"/>
      <c r="P230" s="5">
        <f t="shared" si="36"/>
        <v>31</v>
      </c>
      <c r="Q230" s="5">
        <f t="shared" si="43"/>
        <v>0.7594501752945233</v>
      </c>
      <c r="R230" s="5">
        <v>12.86</v>
      </c>
      <c r="S230" s="5">
        <f t="shared" si="37"/>
        <v>1.0536570463426147</v>
      </c>
    </row>
    <row r="231" spans="1:19" x14ac:dyDescent="0.3">
      <c r="A231" s="5" t="s">
        <v>37</v>
      </c>
      <c r="B231" s="5">
        <v>65</v>
      </c>
      <c r="C231" s="5">
        <v>0</v>
      </c>
      <c r="D231" s="5">
        <v>-3.319</v>
      </c>
      <c r="E231" s="5">
        <v>11.256500000000001</v>
      </c>
      <c r="F231" s="2">
        <f t="shared" si="44"/>
        <v>3.9687500000000004</v>
      </c>
      <c r="H231" s="5">
        <f t="shared" si="35"/>
        <v>0.6627812500000001</v>
      </c>
      <c r="J231" s="2">
        <f t="shared" si="38"/>
        <v>0</v>
      </c>
      <c r="K231" s="2">
        <f t="shared" si="39"/>
        <v>0</v>
      </c>
      <c r="L231" s="5">
        <f t="shared" si="40"/>
        <v>1.4760152130702302E-4</v>
      </c>
      <c r="M231" s="5">
        <f t="shared" si="41"/>
        <v>2.9010107176356711E-4</v>
      </c>
      <c r="N231" s="2">
        <f t="shared" si="42"/>
        <v>2.9010107176356711E-4</v>
      </c>
      <c r="O231" s="5"/>
      <c r="P231" s="5">
        <f t="shared" si="36"/>
        <v>31</v>
      </c>
      <c r="Q231" s="5">
        <f t="shared" si="43"/>
        <v>0.81214044533141139</v>
      </c>
      <c r="R231" s="5">
        <v>12.86</v>
      </c>
      <c r="S231" s="5">
        <f t="shared" si="37"/>
        <v>1.1229078263096621</v>
      </c>
    </row>
    <row r="232" spans="1:19" x14ac:dyDescent="0.3">
      <c r="A232" s="5" t="s">
        <v>37</v>
      </c>
      <c r="B232" s="5">
        <v>66</v>
      </c>
      <c r="C232" s="5">
        <v>0</v>
      </c>
      <c r="D232" s="5">
        <v>-3.9460000000000002</v>
      </c>
      <c r="E232" s="5">
        <v>12.4123</v>
      </c>
      <c r="F232" s="2">
        <f t="shared" si="44"/>
        <v>4.2331500000000002</v>
      </c>
      <c r="H232" s="5">
        <f t="shared" si="35"/>
        <v>0.70693605000000004</v>
      </c>
      <c r="J232" s="2">
        <f t="shared" si="38"/>
        <v>0</v>
      </c>
      <c r="K232" s="2">
        <f t="shared" si="39"/>
        <v>0</v>
      </c>
      <c r="L232" s="5">
        <f t="shared" si="40"/>
        <v>4.3256684860245325E-5</v>
      </c>
      <c r="M232" s="5">
        <f t="shared" si="41"/>
        <v>1.043448364467777E-4</v>
      </c>
      <c r="N232" s="2">
        <f t="shared" si="42"/>
        <v>1.043448364467777E-4</v>
      </c>
      <c r="O232" s="5"/>
      <c r="P232" s="5">
        <f t="shared" si="36"/>
        <v>31</v>
      </c>
      <c r="Q232" s="5">
        <f t="shared" si="43"/>
        <v>0.82740940851299949</v>
      </c>
      <c r="R232" s="5">
        <v>12.86</v>
      </c>
      <c r="S232" s="5">
        <f t="shared" si="37"/>
        <v>1.1429292166621752</v>
      </c>
    </row>
    <row r="233" spans="1:19" x14ac:dyDescent="0.3">
      <c r="A233" s="5" t="s">
        <v>37</v>
      </c>
      <c r="B233" s="5">
        <v>67</v>
      </c>
      <c r="C233" s="5">
        <v>0</v>
      </c>
      <c r="D233" s="5">
        <v>-3.1869999999999998</v>
      </c>
      <c r="E233" s="5">
        <v>12.8582</v>
      </c>
      <c r="F233" s="2">
        <f t="shared" si="44"/>
        <v>4.8356000000000003</v>
      </c>
      <c r="H233" s="5">
        <f t="shared" si="35"/>
        <v>0.80754520000000007</v>
      </c>
      <c r="J233" s="2">
        <f t="shared" si="38"/>
        <v>0</v>
      </c>
      <c r="K233" s="2">
        <f t="shared" si="39"/>
        <v>0</v>
      </c>
      <c r="L233" s="5">
        <f t="shared" si="40"/>
        <v>8.3249566334415384E-6</v>
      </c>
      <c r="M233" s="5">
        <f t="shared" si="41"/>
        <v>3.4931728226803784E-5</v>
      </c>
      <c r="N233" s="2">
        <f t="shared" si="42"/>
        <v>3.4931728226803784E-5</v>
      </c>
      <c r="O233" s="5"/>
      <c r="P233" s="5">
        <f t="shared" si="36"/>
        <v>31</v>
      </c>
      <c r="Q233" s="5">
        <f t="shared" si="43"/>
        <v>0.86315028984406428</v>
      </c>
      <c r="R233" s="5">
        <v>12.86</v>
      </c>
      <c r="S233" s="5">
        <f t="shared" si="37"/>
        <v>1.1897158467345947</v>
      </c>
    </row>
    <row r="234" spans="1:19" x14ac:dyDescent="0.3">
      <c r="A234" s="5" t="s">
        <v>37</v>
      </c>
      <c r="B234" s="5">
        <v>68</v>
      </c>
      <c r="C234" s="5">
        <v>6.1085900000000004</v>
      </c>
      <c r="D234" s="5">
        <v>-2.3140000000000001</v>
      </c>
      <c r="E234" s="5">
        <v>10.798</v>
      </c>
      <c r="F234" s="2">
        <f t="shared" si="44"/>
        <v>4.242</v>
      </c>
      <c r="H234" s="5">
        <f t="shared" si="35"/>
        <v>0.70841399999999999</v>
      </c>
      <c r="J234" s="2">
        <f t="shared" si="38"/>
        <v>4.3274106762600004</v>
      </c>
      <c r="K234" s="2">
        <f t="shared" si="39"/>
        <v>1.7811793237400002</v>
      </c>
      <c r="L234" s="5">
        <f t="shared" si="40"/>
        <v>0.51936938173285663</v>
      </c>
      <c r="M234" s="5">
        <f t="shared" si="41"/>
        <v>1.261818266963777</v>
      </c>
      <c r="N234" s="2">
        <f t="shared" si="42"/>
        <v>5.5892289432237776</v>
      </c>
      <c r="O234" s="5"/>
      <c r="P234" s="5">
        <f t="shared" si="36"/>
        <v>31</v>
      </c>
      <c r="Q234" s="5">
        <f t="shared" si="43"/>
        <v>0.82792484291355528</v>
      </c>
      <c r="R234" s="5">
        <v>12.86</v>
      </c>
      <c r="S234" s="5">
        <f t="shared" si="37"/>
        <v>1.1436047235100524</v>
      </c>
    </row>
    <row r="235" spans="1:19" x14ac:dyDescent="0.3">
      <c r="A235" s="5" t="s">
        <v>37</v>
      </c>
      <c r="B235" s="5">
        <v>69</v>
      </c>
      <c r="C235" s="5">
        <v>3.95987</v>
      </c>
      <c r="D235" s="5">
        <v>-5.9160000000000004</v>
      </c>
      <c r="E235" s="5">
        <v>1.6949000000000001</v>
      </c>
      <c r="F235" s="2">
        <f t="shared" si="44"/>
        <v>-2.1105499999999999</v>
      </c>
      <c r="H235" s="5">
        <f t="shared" si="35"/>
        <v>0</v>
      </c>
      <c r="J235" s="2">
        <f t="shared" si="38"/>
        <v>0</v>
      </c>
      <c r="K235" s="2">
        <f t="shared" si="39"/>
        <v>3.95987</v>
      </c>
      <c r="L235" s="5">
        <f t="shared" si="40"/>
        <v>4.4792393817328566</v>
      </c>
      <c r="M235" s="5">
        <f t="shared" si="41"/>
        <v>0</v>
      </c>
      <c r="N235" s="2">
        <f t="shared" si="42"/>
        <v>0</v>
      </c>
      <c r="O235" s="5"/>
      <c r="P235" s="5">
        <f t="shared" si="36"/>
        <v>31</v>
      </c>
      <c r="Q235" s="5">
        <f t="shared" si="43"/>
        <v>0.52314031176845754</v>
      </c>
      <c r="R235" s="5">
        <v>12.86</v>
      </c>
      <c r="S235" s="5">
        <f t="shared" si="37"/>
        <v>0.73954193126439427</v>
      </c>
    </row>
    <row r="236" spans="1:19" x14ac:dyDescent="0.3">
      <c r="A236" s="5" t="s">
        <v>37</v>
      </c>
      <c r="B236" s="5">
        <v>70</v>
      </c>
      <c r="C236" s="5">
        <v>0</v>
      </c>
      <c r="D236" s="5">
        <v>-9.4580000000000002</v>
      </c>
      <c r="E236" s="5">
        <v>3.2145000000000001</v>
      </c>
      <c r="F236" s="2">
        <f t="shared" si="44"/>
        <v>-3.12175</v>
      </c>
      <c r="H236" s="5">
        <f t="shared" si="35"/>
        <v>0</v>
      </c>
      <c r="J236" s="2">
        <f t="shared" si="38"/>
        <v>0</v>
      </c>
      <c r="K236" s="2">
        <f t="shared" si="39"/>
        <v>0</v>
      </c>
      <c r="L236" s="5">
        <f t="shared" si="40"/>
        <v>4.4792393817328566</v>
      </c>
      <c r="M236" s="5">
        <f t="shared" si="41"/>
        <v>0</v>
      </c>
      <c r="N236" s="2">
        <f t="shared" si="42"/>
        <v>0</v>
      </c>
      <c r="O236" s="5"/>
      <c r="P236" s="5">
        <f t="shared" si="36"/>
        <v>31</v>
      </c>
      <c r="Q236" s="5">
        <f t="shared" si="43"/>
        <v>0.48515895898510436</v>
      </c>
      <c r="R236" s="5">
        <v>12.86</v>
      </c>
      <c r="S236" s="5">
        <f t="shared" si="37"/>
        <v>0.6884171440460074</v>
      </c>
    </row>
    <row r="237" spans="1:19" x14ac:dyDescent="0.3">
      <c r="A237" s="5" t="s">
        <v>37</v>
      </c>
      <c r="B237" s="5">
        <v>71</v>
      </c>
      <c r="C237" s="5">
        <v>0</v>
      </c>
      <c r="D237" s="5">
        <v>-10.582000000000001</v>
      </c>
      <c r="E237" s="5">
        <v>8.1567000000000007</v>
      </c>
      <c r="F237" s="2">
        <f t="shared" si="44"/>
        <v>-1.21265</v>
      </c>
      <c r="H237" s="5">
        <f t="shared" ref="H237:H300" si="45">IF(F237&lt;= 0, 0, IF(AND(F237 &gt; 0, F237 &lt; 6), 0.167 * F237, 1))</f>
        <v>0</v>
      </c>
      <c r="J237" s="2">
        <f t="shared" si="38"/>
        <v>0</v>
      </c>
      <c r="K237" s="2">
        <f t="shared" si="39"/>
        <v>0</v>
      </c>
      <c r="L237" s="5">
        <f t="shared" si="40"/>
        <v>4.4792393817328566</v>
      </c>
      <c r="M237" s="5">
        <f t="shared" si="41"/>
        <v>0</v>
      </c>
      <c r="N237" s="2">
        <f t="shared" si="42"/>
        <v>0</v>
      </c>
      <c r="O237" s="5"/>
      <c r="P237" s="5">
        <f t="shared" si="36"/>
        <v>31</v>
      </c>
      <c r="Q237" s="5">
        <f t="shared" si="43"/>
        <v>0.55904861537462125</v>
      </c>
      <c r="R237" s="5">
        <v>12.86</v>
      </c>
      <c r="S237" s="5">
        <f t="shared" si="37"/>
        <v>0.78769502615759657</v>
      </c>
    </row>
    <row r="238" spans="1:19" x14ac:dyDescent="0.3">
      <c r="A238" s="5" t="s">
        <v>37</v>
      </c>
      <c r="B238" s="5">
        <v>72</v>
      </c>
      <c r="C238" s="5">
        <v>0</v>
      </c>
      <c r="D238" s="5">
        <v>-1.464</v>
      </c>
      <c r="E238" s="5">
        <v>12.2956</v>
      </c>
      <c r="F238" s="2">
        <f t="shared" si="44"/>
        <v>5.4157999999999999</v>
      </c>
      <c r="H238" s="5">
        <f t="shared" si="45"/>
        <v>0.90443860000000009</v>
      </c>
      <c r="J238" s="2">
        <f t="shared" si="38"/>
        <v>0</v>
      </c>
      <c r="K238" s="2">
        <f t="shared" si="39"/>
        <v>0</v>
      </c>
      <c r="L238" s="5">
        <f t="shared" si="40"/>
        <v>0.42804238625352581</v>
      </c>
      <c r="M238" s="5">
        <f t="shared" si="41"/>
        <v>4.051196995479331</v>
      </c>
      <c r="N238" s="2">
        <f t="shared" si="42"/>
        <v>4.051196995479331</v>
      </c>
      <c r="O238" s="5"/>
      <c r="P238" s="5">
        <f t="shared" ref="P238:P301" si="46">VLOOKUP(A238,$B$9:$P$20,15, FALSE)</f>
        <v>31</v>
      </c>
      <c r="Q238" s="5">
        <f t="shared" si="43"/>
        <v>0.89885140279102893</v>
      </c>
      <c r="R238" s="5">
        <v>12.86</v>
      </c>
      <c r="S238" s="5">
        <f t="shared" ref="S238:S301" si="47">29.8*1*R238*Q238/(F238+273.2)</f>
        <v>1.2363441893417404</v>
      </c>
    </row>
    <row r="239" spans="1:19" x14ac:dyDescent="0.3">
      <c r="A239" s="5" t="s">
        <v>37</v>
      </c>
      <c r="B239" s="5">
        <v>73</v>
      </c>
      <c r="C239" s="5">
        <v>0</v>
      </c>
      <c r="D239" s="5">
        <v>-2.907</v>
      </c>
      <c r="E239" s="5">
        <v>5.3819999999999997</v>
      </c>
      <c r="F239" s="2">
        <f t="shared" si="44"/>
        <v>1.2374999999999998</v>
      </c>
      <c r="H239" s="5">
        <f t="shared" si="45"/>
        <v>0.20666249999999997</v>
      </c>
      <c r="J239" s="2">
        <f t="shared" ref="J239:J302" si="48">H239*C239</f>
        <v>0</v>
      </c>
      <c r="K239" s="2">
        <f t="shared" ref="K239:K302" si="49">(1-H239)*C239</f>
        <v>0</v>
      </c>
      <c r="L239" s="5">
        <f t="shared" ref="L239:L302" si="50">(1-$H239)^2*$C239+(1-$H239)*L238</f>
        <v>0.33958207660440654</v>
      </c>
      <c r="M239" s="5">
        <f t="shared" ref="M239:M302" si="51">H239*(K239+L238)</f>
        <v>8.8460309649119259E-2</v>
      </c>
      <c r="N239" s="2">
        <f t="shared" ref="N239:N302" si="52">J239+M239</f>
        <v>8.8460309649119259E-2</v>
      </c>
      <c r="O239" s="5"/>
      <c r="P239" s="5">
        <f t="shared" si="46"/>
        <v>31</v>
      </c>
      <c r="Q239" s="5">
        <f t="shared" ref="Q239:Q302" si="53">0.611*EXP((17.3*F239)/(F239+237.3))</f>
        <v>0.66837339938060547</v>
      </c>
      <c r="R239" s="5">
        <v>12.86</v>
      </c>
      <c r="S239" s="5">
        <f t="shared" si="47"/>
        <v>0.93332507801532472</v>
      </c>
    </row>
    <row r="240" spans="1:19" x14ac:dyDescent="0.3">
      <c r="A240" s="5" t="s">
        <v>37</v>
      </c>
      <c r="B240" s="5">
        <v>74</v>
      </c>
      <c r="C240" s="5">
        <v>0</v>
      </c>
      <c r="D240" s="5">
        <v>-4.609</v>
      </c>
      <c r="E240" s="5">
        <v>10.863300000000001</v>
      </c>
      <c r="F240" s="2">
        <f t="shared" si="44"/>
        <v>3.1271500000000003</v>
      </c>
      <c r="H240" s="5">
        <f t="shared" si="45"/>
        <v>0.52223405000000012</v>
      </c>
      <c r="J240" s="2">
        <f t="shared" si="48"/>
        <v>0</v>
      </c>
      <c r="K240" s="2">
        <f t="shared" si="49"/>
        <v>0</v>
      </c>
      <c r="L240" s="5">
        <f t="shared" si="50"/>
        <v>0.16224075343187702</v>
      </c>
      <c r="M240" s="5">
        <f t="shared" si="51"/>
        <v>0.17734132317252951</v>
      </c>
      <c r="N240" s="2">
        <f t="shared" si="52"/>
        <v>0.17734132317252951</v>
      </c>
      <c r="O240" s="5"/>
      <c r="P240" s="5">
        <f t="shared" si="46"/>
        <v>31</v>
      </c>
      <c r="Q240" s="5">
        <f t="shared" si="53"/>
        <v>0.7651805930647777</v>
      </c>
      <c r="R240" s="5">
        <v>12.86</v>
      </c>
      <c r="S240" s="5">
        <f t="shared" si="47"/>
        <v>1.0612009291125706</v>
      </c>
    </row>
    <row r="241" spans="1:19" x14ac:dyDescent="0.3">
      <c r="A241" s="5" t="s">
        <v>37</v>
      </c>
      <c r="B241" s="5">
        <v>75</v>
      </c>
      <c r="C241" s="5">
        <v>0</v>
      </c>
      <c r="D241" s="5">
        <v>-3.2549999999999999</v>
      </c>
      <c r="E241" s="5">
        <v>14.3605</v>
      </c>
      <c r="F241" s="2">
        <f t="shared" si="44"/>
        <v>5.5527499999999996</v>
      </c>
      <c r="H241" s="5">
        <f t="shared" si="45"/>
        <v>0.92730924999999997</v>
      </c>
      <c r="J241" s="2">
        <f t="shared" si="48"/>
        <v>0</v>
      </c>
      <c r="K241" s="2">
        <f t="shared" si="49"/>
        <v>0</v>
      </c>
      <c r="L241" s="5">
        <f t="shared" si="50"/>
        <v>1.1793402047528219E-2</v>
      </c>
      <c r="M241" s="5">
        <f t="shared" si="51"/>
        <v>0.15044735138434881</v>
      </c>
      <c r="N241" s="2">
        <f t="shared" si="52"/>
        <v>0.15044735138434881</v>
      </c>
      <c r="O241" s="5"/>
      <c r="P241" s="5">
        <f t="shared" si="46"/>
        <v>31</v>
      </c>
      <c r="Q241" s="5">
        <f t="shared" si="53"/>
        <v>0.9074658127662093</v>
      </c>
      <c r="R241" s="5">
        <v>12.86</v>
      </c>
      <c r="S241" s="5">
        <f t="shared" si="47"/>
        <v>1.2475798301353758</v>
      </c>
    </row>
    <row r="242" spans="1:19" x14ac:dyDescent="0.3">
      <c r="A242" s="5" t="s">
        <v>37</v>
      </c>
      <c r="B242" s="5">
        <v>76</v>
      </c>
      <c r="C242" s="5">
        <v>0</v>
      </c>
      <c r="D242" s="5">
        <v>-0.35599999999999998</v>
      </c>
      <c r="E242" s="5">
        <v>17.141400000000001</v>
      </c>
      <c r="F242" s="2">
        <f t="shared" ref="F242:F305" si="54">AVERAGE(D242:E242)</f>
        <v>8.3926999999999996</v>
      </c>
      <c r="H242" s="5">
        <f t="shared" si="45"/>
        <v>1</v>
      </c>
      <c r="J242" s="2">
        <f t="shared" si="48"/>
        <v>0</v>
      </c>
      <c r="K242" s="2">
        <f t="shared" si="49"/>
        <v>0</v>
      </c>
      <c r="L242" s="5">
        <f t="shared" si="50"/>
        <v>0</v>
      </c>
      <c r="M242" s="5">
        <f t="shared" si="51"/>
        <v>1.1793402047528219E-2</v>
      </c>
      <c r="N242" s="2">
        <f t="shared" si="52"/>
        <v>1.1793402047528219E-2</v>
      </c>
      <c r="O242" s="5"/>
      <c r="P242" s="5">
        <f t="shared" si="46"/>
        <v>31</v>
      </c>
      <c r="Q242" s="5">
        <f t="shared" si="53"/>
        <v>1.1032917693816955</v>
      </c>
      <c r="R242" s="5">
        <v>12.86</v>
      </c>
      <c r="S242" s="5">
        <f t="shared" si="47"/>
        <v>1.5015030510258556</v>
      </c>
    </row>
    <row r="243" spans="1:19" x14ac:dyDescent="0.3">
      <c r="A243" s="5" t="s">
        <v>37</v>
      </c>
      <c r="B243" s="5">
        <v>77</v>
      </c>
      <c r="C243" s="5">
        <v>0</v>
      </c>
      <c r="D243" s="5">
        <v>-1.7050000000000001</v>
      </c>
      <c r="E243" s="5">
        <v>11.946099999999999</v>
      </c>
      <c r="F243" s="2">
        <f t="shared" si="54"/>
        <v>5.1205499999999997</v>
      </c>
      <c r="H243" s="5">
        <f t="shared" si="45"/>
        <v>0.85513185000000003</v>
      </c>
      <c r="J243" s="2">
        <f t="shared" si="48"/>
        <v>0</v>
      </c>
      <c r="K243" s="2">
        <f t="shared" si="49"/>
        <v>0</v>
      </c>
      <c r="L243" s="5">
        <f t="shared" si="50"/>
        <v>0</v>
      </c>
      <c r="M243" s="5">
        <f t="shared" si="51"/>
        <v>0</v>
      </c>
      <c r="N243" s="2">
        <f t="shared" si="52"/>
        <v>0</v>
      </c>
      <c r="O243" s="5"/>
      <c r="P243" s="5">
        <f t="shared" si="46"/>
        <v>31</v>
      </c>
      <c r="Q243" s="5">
        <f t="shared" si="53"/>
        <v>0.88052451911958707</v>
      </c>
      <c r="R243" s="5">
        <v>12.86</v>
      </c>
      <c r="S243" s="5">
        <f t="shared" si="47"/>
        <v>1.2124208953063695</v>
      </c>
    </row>
    <row r="244" spans="1:19" x14ac:dyDescent="0.3">
      <c r="A244" s="5" t="s">
        <v>37</v>
      </c>
      <c r="B244" s="5">
        <v>78</v>
      </c>
      <c r="C244" s="5">
        <v>1.0689299999999999</v>
      </c>
      <c r="D244" s="5">
        <v>-4.7779999999999996</v>
      </c>
      <c r="E244" s="5">
        <v>9.6834000000000007</v>
      </c>
      <c r="F244" s="2">
        <f t="shared" si="54"/>
        <v>2.4527000000000005</v>
      </c>
      <c r="H244" s="5">
        <f t="shared" si="45"/>
        <v>0.4096009000000001</v>
      </c>
      <c r="J244" s="2">
        <f t="shared" si="48"/>
        <v>0.4378346900370001</v>
      </c>
      <c r="K244" s="2">
        <f t="shared" si="49"/>
        <v>0.6310953099629999</v>
      </c>
      <c r="L244" s="5">
        <f t="shared" si="50"/>
        <v>0.37259810301637614</v>
      </c>
      <c r="M244" s="5">
        <f t="shared" si="51"/>
        <v>0.25849720694662381</v>
      </c>
      <c r="N244" s="2">
        <f t="shared" si="52"/>
        <v>0.69633189698362385</v>
      </c>
      <c r="O244" s="5"/>
      <c r="P244" s="5">
        <f t="shared" si="46"/>
        <v>31</v>
      </c>
      <c r="Q244" s="5">
        <f t="shared" si="53"/>
        <v>0.72929485493858082</v>
      </c>
      <c r="R244" s="5">
        <v>12.86</v>
      </c>
      <c r="S244" s="5">
        <f t="shared" si="47"/>
        <v>1.0139070238325345</v>
      </c>
    </row>
    <row r="245" spans="1:19" x14ac:dyDescent="0.3">
      <c r="A245" s="5" t="s">
        <v>37</v>
      </c>
      <c r="B245" s="5">
        <v>79</v>
      </c>
      <c r="C245" s="5">
        <v>0</v>
      </c>
      <c r="D245" s="5">
        <v>-7.319</v>
      </c>
      <c r="E245" s="5">
        <v>8.0203000000000007</v>
      </c>
      <c r="F245" s="2">
        <f t="shared" si="54"/>
        <v>0.35065000000000035</v>
      </c>
      <c r="H245" s="5">
        <f t="shared" si="45"/>
        <v>5.8558550000000063E-2</v>
      </c>
      <c r="J245" s="2">
        <f t="shared" si="48"/>
        <v>0</v>
      </c>
      <c r="K245" s="2">
        <f t="shared" si="49"/>
        <v>0</v>
      </c>
      <c r="L245" s="5">
        <f t="shared" si="50"/>
        <v>0.35077929837098648</v>
      </c>
      <c r="M245" s="5">
        <f t="shared" si="51"/>
        <v>2.1818804645389635E-2</v>
      </c>
      <c r="N245" s="2">
        <f t="shared" si="52"/>
        <v>2.1818804645389635E-2</v>
      </c>
      <c r="O245" s="5"/>
      <c r="P245" s="5">
        <f t="shared" si="46"/>
        <v>31</v>
      </c>
      <c r="Q245" s="5">
        <f t="shared" si="53"/>
        <v>0.62679708001102274</v>
      </c>
      <c r="R245" s="5">
        <v>12.86</v>
      </c>
      <c r="S245" s="5">
        <f t="shared" si="47"/>
        <v>0.87810499217773486</v>
      </c>
    </row>
    <row r="246" spans="1:19" x14ac:dyDescent="0.3">
      <c r="A246" s="5" t="s">
        <v>37</v>
      </c>
      <c r="B246" s="5">
        <v>80</v>
      </c>
      <c r="C246" s="5">
        <v>0</v>
      </c>
      <c r="D246" s="5">
        <v>-6.8369999999999997</v>
      </c>
      <c r="E246" s="5">
        <v>13.423299999999999</v>
      </c>
      <c r="F246" s="2">
        <f t="shared" si="54"/>
        <v>3.2931499999999998</v>
      </c>
      <c r="H246" s="5">
        <f t="shared" si="45"/>
        <v>0.54995605000000003</v>
      </c>
      <c r="J246" s="2">
        <f t="shared" si="48"/>
        <v>0</v>
      </c>
      <c r="K246" s="2">
        <f t="shared" si="49"/>
        <v>0</v>
      </c>
      <c r="L246" s="5">
        <f t="shared" si="50"/>
        <v>0.15786610101710732</v>
      </c>
      <c r="M246" s="5">
        <f t="shared" si="51"/>
        <v>0.19291319735387916</v>
      </c>
      <c r="N246" s="2">
        <f t="shared" si="52"/>
        <v>0.19291319735387916</v>
      </c>
      <c r="O246" s="5"/>
      <c r="P246" s="5">
        <f t="shared" si="46"/>
        <v>31</v>
      </c>
      <c r="Q246" s="5">
        <f t="shared" si="53"/>
        <v>0.77424855838119122</v>
      </c>
      <c r="R246" s="5">
        <v>12.86</v>
      </c>
      <c r="S246" s="5">
        <f t="shared" si="47"/>
        <v>1.0731322874773104</v>
      </c>
    </row>
    <row r="247" spans="1:19" x14ac:dyDescent="0.3">
      <c r="A247" s="5" t="s">
        <v>37</v>
      </c>
      <c r="B247" s="5">
        <v>81</v>
      </c>
      <c r="C247" s="5">
        <v>2.1605599999999998</v>
      </c>
      <c r="D247" s="5">
        <v>-1.756</v>
      </c>
      <c r="E247" s="5">
        <v>13.8757</v>
      </c>
      <c r="F247" s="2">
        <f t="shared" si="54"/>
        <v>6.05985</v>
      </c>
      <c r="H247" s="5">
        <f t="shared" si="45"/>
        <v>1</v>
      </c>
      <c r="J247" s="2">
        <f t="shared" si="48"/>
        <v>2.1605599999999998</v>
      </c>
      <c r="K247" s="2">
        <f t="shared" si="49"/>
        <v>0</v>
      </c>
      <c r="L247" s="5">
        <f t="shared" si="50"/>
        <v>0</v>
      </c>
      <c r="M247" s="5">
        <f t="shared" si="51"/>
        <v>0.15786610101710732</v>
      </c>
      <c r="N247" s="2">
        <f t="shared" si="52"/>
        <v>2.3184261010171072</v>
      </c>
      <c r="O247" s="5"/>
      <c r="P247" s="5">
        <f t="shared" si="46"/>
        <v>31</v>
      </c>
      <c r="Q247" s="5">
        <f t="shared" si="53"/>
        <v>0.94000053750766399</v>
      </c>
      <c r="R247" s="5">
        <v>12.86</v>
      </c>
      <c r="S247" s="5">
        <f t="shared" si="47"/>
        <v>1.2899617542156063</v>
      </c>
    </row>
    <row r="248" spans="1:19" x14ac:dyDescent="0.3">
      <c r="A248" s="5" t="s">
        <v>37</v>
      </c>
      <c r="B248" s="5">
        <v>82</v>
      </c>
      <c r="C248" s="5">
        <v>1.95526</v>
      </c>
      <c r="D248" s="5">
        <v>-1.966</v>
      </c>
      <c r="E248" s="5">
        <v>7.8653000000000004</v>
      </c>
      <c r="F248" s="2">
        <f t="shared" si="54"/>
        <v>2.9496500000000001</v>
      </c>
      <c r="H248" s="5">
        <f t="shared" si="45"/>
        <v>0.49259155000000004</v>
      </c>
      <c r="J248" s="2">
        <f t="shared" si="48"/>
        <v>0.96314455405300003</v>
      </c>
      <c r="K248" s="2">
        <f t="shared" si="49"/>
        <v>0.99211544594700007</v>
      </c>
      <c r="L248" s="5">
        <f t="shared" si="50"/>
        <v>0.50340776064902604</v>
      </c>
      <c r="M248" s="5">
        <f t="shared" si="51"/>
        <v>0.48870768529797404</v>
      </c>
      <c r="N248" s="2">
        <f t="shared" si="52"/>
        <v>1.4518522393509741</v>
      </c>
      <c r="O248" s="5"/>
      <c r="P248" s="5">
        <f t="shared" si="46"/>
        <v>31</v>
      </c>
      <c r="Q248" s="5">
        <f t="shared" si="53"/>
        <v>0.75558827908025117</v>
      </c>
      <c r="R248" s="5">
        <v>12.86</v>
      </c>
      <c r="S248" s="5">
        <f t="shared" si="47"/>
        <v>1.0485712548082768</v>
      </c>
    </row>
    <row r="249" spans="1:19" x14ac:dyDescent="0.3">
      <c r="A249" s="5" t="s">
        <v>37</v>
      </c>
      <c r="B249" s="5">
        <v>83</v>
      </c>
      <c r="C249" s="5">
        <v>0</v>
      </c>
      <c r="D249" s="5">
        <v>-4.383</v>
      </c>
      <c r="E249" s="5">
        <v>8.7810000000000006</v>
      </c>
      <c r="F249" s="2">
        <f t="shared" si="54"/>
        <v>2.1990000000000003</v>
      </c>
      <c r="H249" s="5">
        <f t="shared" si="45"/>
        <v>0.36723300000000009</v>
      </c>
      <c r="J249" s="2">
        <f t="shared" si="48"/>
        <v>0</v>
      </c>
      <c r="K249" s="2">
        <f t="shared" si="49"/>
        <v>0</v>
      </c>
      <c r="L249" s="5">
        <f t="shared" si="50"/>
        <v>0.31853981848260221</v>
      </c>
      <c r="M249" s="5">
        <f t="shared" si="51"/>
        <v>0.18486794216642383</v>
      </c>
      <c r="N249" s="2">
        <f t="shared" si="52"/>
        <v>0.18486794216642383</v>
      </c>
      <c r="O249" s="5"/>
      <c r="P249" s="5">
        <f t="shared" si="46"/>
        <v>31</v>
      </c>
      <c r="Q249" s="5">
        <f t="shared" si="53"/>
        <v>0.71618591679893262</v>
      </c>
      <c r="R249" s="5">
        <v>12.86</v>
      </c>
      <c r="S249" s="5">
        <f t="shared" si="47"/>
        <v>0.99659946667570087</v>
      </c>
    </row>
    <row r="250" spans="1:19" x14ac:dyDescent="0.3">
      <c r="A250" s="5" t="s">
        <v>37</v>
      </c>
      <c r="B250" s="5">
        <v>84</v>
      </c>
      <c r="C250" s="5">
        <v>0</v>
      </c>
      <c r="D250" s="5">
        <v>-4.9820000000000002</v>
      </c>
      <c r="E250" s="5">
        <v>12.564</v>
      </c>
      <c r="F250" s="2">
        <f t="shared" si="54"/>
        <v>3.7909999999999999</v>
      </c>
      <c r="H250" s="5">
        <f t="shared" si="45"/>
        <v>0.63309700000000002</v>
      </c>
      <c r="J250" s="2">
        <f t="shared" si="48"/>
        <v>0</v>
      </c>
      <c r="K250" s="2">
        <f t="shared" si="49"/>
        <v>0</v>
      </c>
      <c r="L250" s="5">
        <f t="shared" si="50"/>
        <v>0.11687321502072219</v>
      </c>
      <c r="M250" s="5">
        <f t="shared" si="51"/>
        <v>0.20166660346188001</v>
      </c>
      <c r="N250" s="2">
        <f t="shared" si="52"/>
        <v>0.20166660346188001</v>
      </c>
      <c r="O250" s="5"/>
      <c r="P250" s="5">
        <f t="shared" si="46"/>
        <v>31</v>
      </c>
      <c r="Q250" s="5">
        <f t="shared" si="53"/>
        <v>0.8020157666614155</v>
      </c>
      <c r="R250" s="5">
        <v>12.86</v>
      </c>
      <c r="S250" s="5">
        <f t="shared" si="47"/>
        <v>1.1096205227827654</v>
      </c>
    </row>
    <row r="251" spans="1:19" x14ac:dyDescent="0.3">
      <c r="A251" s="5" t="s">
        <v>37</v>
      </c>
      <c r="B251" s="5">
        <v>85</v>
      </c>
      <c r="C251" s="5">
        <v>1.1715800000000001</v>
      </c>
      <c r="D251" s="5">
        <v>-2.835</v>
      </c>
      <c r="E251" s="5">
        <v>11.176500000000001</v>
      </c>
      <c r="F251" s="2">
        <f t="shared" si="54"/>
        <v>4.17075</v>
      </c>
      <c r="H251" s="5">
        <f t="shared" si="45"/>
        <v>0.69651525000000003</v>
      </c>
      <c r="J251" s="2">
        <f t="shared" si="48"/>
        <v>0.81602333659500004</v>
      </c>
      <c r="K251" s="2">
        <f t="shared" si="49"/>
        <v>0.35555666340499997</v>
      </c>
      <c r="L251" s="5">
        <f t="shared" si="50"/>
        <v>0.14337526354656066</v>
      </c>
      <c r="M251" s="5">
        <f t="shared" si="51"/>
        <v>0.32905461487916149</v>
      </c>
      <c r="N251" s="2">
        <f t="shared" si="52"/>
        <v>1.1450779514741616</v>
      </c>
      <c r="O251" s="5"/>
      <c r="P251" s="5">
        <f t="shared" si="46"/>
        <v>31</v>
      </c>
      <c r="Q251" s="5">
        <f t="shared" si="53"/>
        <v>0.82378318813994145</v>
      </c>
      <c r="R251" s="5">
        <v>12.86</v>
      </c>
      <c r="S251" s="5">
        <f t="shared" si="47"/>
        <v>1.1381761906202925</v>
      </c>
    </row>
    <row r="252" spans="1:19" x14ac:dyDescent="0.3">
      <c r="A252" s="5" t="s">
        <v>37</v>
      </c>
      <c r="B252" s="5">
        <v>86</v>
      </c>
      <c r="C252" s="5">
        <v>0</v>
      </c>
      <c r="D252" s="5">
        <v>-1.649</v>
      </c>
      <c r="E252" s="5">
        <v>7.6589999999999998</v>
      </c>
      <c r="F252" s="2">
        <f t="shared" si="54"/>
        <v>3.0049999999999999</v>
      </c>
      <c r="H252" s="5">
        <f t="shared" si="45"/>
        <v>0.50183500000000003</v>
      </c>
      <c r="J252" s="2">
        <f t="shared" si="48"/>
        <v>0</v>
      </c>
      <c r="K252" s="2">
        <f t="shared" si="49"/>
        <v>0</v>
      </c>
      <c r="L252" s="5">
        <f t="shared" si="50"/>
        <v>7.1424538164672383E-2</v>
      </c>
      <c r="M252" s="5">
        <f t="shared" si="51"/>
        <v>7.1950725381888278E-2</v>
      </c>
      <c r="N252" s="2">
        <f t="shared" si="52"/>
        <v>7.1950725381888278E-2</v>
      </c>
      <c r="O252" s="5"/>
      <c r="P252" s="5">
        <f t="shared" si="46"/>
        <v>31</v>
      </c>
      <c r="Q252" s="5">
        <f t="shared" si="53"/>
        <v>0.75856800310219541</v>
      </c>
      <c r="R252" s="5">
        <v>12.86</v>
      </c>
      <c r="S252" s="5">
        <f t="shared" si="47"/>
        <v>1.0524954243871334</v>
      </c>
    </row>
    <row r="253" spans="1:19" x14ac:dyDescent="0.3">
      <c r="A253" s="5" t="s">
        <v>37</v>
      </c>
      <c r="B253" s="5">
        <v>87</v>
      </c>
      <c r="C253" s="5">
        <v>0</v>
      </c>
      <c r="D253" s="5">
        <v>-2.1160000000000001</v>
      </c>
      <c r="E253" s="5">
        <v>12.7438</v>
      </c>
      <c r="F253" s="2">
        <f t="shared" si="54"/>
        <v>5.3139000000000003</v>
      </c>
      <c r="H253" s="5">
        <f t="shared" si="45"/>
        <v>0.88742130000000008</v>
      </c>
      <c r="J253" s="2">
        <f t="shared" si="48"/>
        <v>0</v>
      </c>
      <c r="K253" s="2">
        <f t="shared" si="49"/>
        <v>0</v>
      </c>
      <c r="L253" s="5">
        <f t="shared" si="50"/>
        <v>8.0408816546791977E-3</v>
      </c>
      <c r="M253" s="5">
        <f t="shared" si="51"/>
        <v>6.3383656509993183E-2</v>
      </c>
      <c r="N253" s="2">
        <f t="shared" si="52"/>
        <v>6.3383656509993183E-2</v>
      </c>
      <c r="O253" s="5"/>
      <c r="P253" s="5">
        <f t="shared" si="46"/>
        <v>31</v>
      </c>
      <c r="Q253" s="5">
        <f t="shared" si="53"/>
        <v>0.8924885702598776</v>
      </c>
      <c r="R253" s="5">
        <v>12.86</v>
      </c>
      <c r="S253" s="5">
        <f t="shared" si="47"/>
        <v>1.2280414363647647</v>
      </c>
    </row>
    <row r="254" spans="1:19" x14ac:dyDescent="0.3">
      <c r="A254" s="5" t="s">
        <v>37</v>
      </c>
      <c r="B254" s="5">
        <v>88</v>
      </c>
      <c r="C254" s="5">
        <v>0.61292999999999997</v>
      </c>
      <c r="D254" s="5">
        <v>-1.649</v>
      </c>
      <c r="E254" s="5">
        <v>15.037699999999999</v>
      </c>
      <c r="F254" s="2">
        <f t="shared" si="54"/>
        <v>6.69435</v>
      </c>
      <c r="H254" s="5">
        <f t="shared" si="45"/>
        <v>1</v>
      </c>
      <c r="J254" s="2">
        <f t="shared" si="48"/>
        <v>0.61292999999999997</v>
      </c>
      <c r="K254" s="2">
        <f t="shared" si="49"/>
        <v>0</v>
      </c>
      <c r="L254" s="5">
        <f t="shared" si="50"/>
        <v>0</v>
      </c>
      <c r="M254" s="5">
        <f t="shared" si="51"/>
        <v>8.0408816546791977E-3</v>
      </c>
      <c r="N254" s="2">
        <f t="shared" si="52"/>
        <v>0.62097088165467917</v>
      </c>
      <c r="O254" s="5"/>
      <c r="P254" s="5">
        <f t="shared" si="46"/>
        <v>31</v>
      </c>
      <c r="Q254" s="5">
        <f t="shared" si="53"/>
        <v>0.98215421661317992</v>
      </c>
      <c r="R254" s="5">
        <v>12.86</v>
      </c>
      <c r="S254" s="5">
        <f t="shared" si="47"/>
        <v>1.3447538191615365</v>
      </c>
    </row>
    <row r="255" spans="1:19" x14ac:dyDescent="0.3">
      <c r="A255" s="5" t="s">
        <v>37</v>
      </c>
      <c r="B255" s="5">
        <v>89</v>
      </c>
      <c r="C255" s="5">
        <v>8.3491</v>
      </c>
      <c r="D255" s="5">
        <v>0.57399999999999995</v>
      </c>
      <c r="E255" s="5">
        <v>10.759499999999999</v>
      </c>
      <c r="F255" s="2">
        <f t="shared" si="54"/>
        <v>5.6667499999999995</v>
      </c>
      <c r="H255" s="5">
        <f t="shared" si="45"/>
        <v>0.94634724999999997</v>
      </c>
      <c r="J255" s="2">
        <f t="shared" si="48"/>
        <v>7.9011478249749993</v>
      </c>
      <c r="K255" s="2">
        <f t="shared" si="49"/>
        <v>0.44795217502500023</v>
      </c>
      <c r="L255" s="5">
        <f t="shared" si="50"/>
        <v>2.4033866058572592E-2</v>
      </c>
      <c r="M255" s="5">
        <f t="shared" si="51"/>
        <v>0.42391830896642763</v>
      </c>
      <c r="N255" s="2">
        <f t="shared" si="52"/>
        <v>8.3250661339414265</v>
      </c>
      <c r="O255" s="5"/>
      <c r="P255" s="5">
        <f t="shared" si="46"/>
        <v>31</v>
      </c>
      <c r="Q255" s="5">
        <f t="shared" si="53"/>
        <v>0.91469205558576727</v>
      </c>
      <c r="R255" s="5">
        <v>12.86</v>
      </c>
      <c r="S255" s="5">
        <f t="shared" si="47"/>
        <v>1.2570003669423568</v>
      </c>
    </row>
    <row r="256" spans="1:19" x14ac:dyDescent="0.3">
      <c r="A256" s="5" t="s">
        <v>37</v>
      </c>
      <c r="B256" s="5">
        <v>90</v>
      </c>
      <c r="C256" s="5">
        <v>6.6050500000000003</v>
      </c>
      <c r="D256" s="5">
        <v>-3.0209999999999999</v>
      </c>
      <c r="E256" s="5">
        <v>6.2506000000000004</v>
      </c>
      <c r="F256" s="2">
        <f t="shared" si="54"/>
        <v>1.6148000000000002</v>
      </c>
      <c r="H256" s="5">
        <f t="shared" si="45"/>
        <v>0.26967160000000007</v>
      </c>
      <c r="J256" s="2">
        <f t="shared" si="48"/>
        <v>1.7811944015800005</v>
      </c>
      <c r="K256" s="2">
        <f t="shared" si="49"/>
        <v>4.8238555984199998</v>
      </c>
      <c r="L256" s="5">
        <f t="shared" si="50"/>
        <v>3.5405513559694919</v>
      </c>
      <c r="M256" s="5">
        <f t="shared" si="51"/>
        <v>1.3073381085090801</v>
      </c>
      <c r="N256" s="2">
        <f t="shared" si="52"/>
        <v>3.0885325100890806</v>
      </c>
      <c r="O256" s="5"/>
      <c r="P256" s="5">
        <f t="shared" si="46"/>
        <v>31</v>
      </c>
      <c r="Q256" s="5">
        <f t="shared" si="53"/>
        <v>0.68678812549163826</v>
      </c>
      <c r="R256" s="5">
        <v>12.86</v>
      </c>
      <c r="S256" s="5">
        <f t="shared" si="47"/>
        <v>0.95772294561977589</v>
      </c>
    </row>
    <row r="257" spans="1:19" x14ac:dyDescent="0.3">
      <c r="A257" s="5" t="s">
        <v>38</v>
      </c>
      <c r="B257" s="5">
        <v>91</v>
      </c>
      <c r="C257" s="5">
        <v>0.93123999999999996</v>
      </c>
      <c r="D257" s="5">
        <v>-6.6310000000000002</v>
      </c>
      <c r="E257" s="5">
        <v>6.7111000000000001</v>
      </c>
      <c r="F257" s="2">
        <f t="shared" si="54"/>
        <v>4.0049999999999919E-2</v>
      </c>
      <c r="H257" s="5">
        <f t="shared" si="45"/>
        <v>6.688349999999987E-3</v>
      </c>
      <c r="J257" s="2">
        <f t="shared" si="48"/>
        <v>6.2284590539999872E-3</v>
      </c>
      <c r="K257" s="2">
        <f t="shared" si="49"/>
        <v>0.92501154094599991</v>
      </c>
      <c r="L257" s="5">
        <f t="shared" si="50"/>
        <v>4.4356956493139075</v>
      </c>
      <c r="M257" s="5">
        <f t="shared" si="51"/>
        <v>2.9867247601584671E-2</v>
      </c>
      <c r="N257" s="2">
        <f t="shared" si="52"/>
        <v>3.6095706655584661E-2</v>
      </c>
      <c r="O257" s="5"/>
      <c r="P257" s="5">
        <f t="shared" si="46"/>
        <v>30</v>
      </c>
      <c r="Q257" s="5">
        <f t="shared" si="53"/>
        <v>0.6127862937338765</v>
      </c>
      <c r="R257" s="5">
        <v>12.86</v>
      </c>
      <c r="S257" s="5">
        <f t="shared" si="47"/>
        <v>0.8594525794262079</v>
      </c>
    </row>
    <row r="258" spans="1:19" x14ac:dyDescent="0.3">
      <c r="A258" s="5" t="s">
        <v>38</v>
      </c>
      <c r="B258" s="5">
        <v>92</v>
      </c>
      <c r="C258" s="5">
        <v>0.34921999999999997</v>
      </c>
      <c r="D258" s="5">
        <v>-8.2859999999999996</v>
      </c>
      <c r="E258" s="5">
        <v>6.9718999999999998</v>
      </c>
      <c r="F258" s="2">
        <f t="shared" si="54"/>
        <v>-0.65704999999999991</v>
      </c>
      <c r="H258" s="5">
        <f t="shared" si="45"/>
        <v>0</v>
      </c>
      <c r="J258" s="2">
        <f t="shared" si="48"/>
        <v>0</v>
      </c>
      <c r="K258" s="2">
        <f t="shared" si="49"/>
        <v>0.34921999999999997</v>
      </c>
      <c r="L258" s="5">
        <f t="shared" si="50"/>
        <v>4.7849156493139073</v>
      </c>
      <c r="M258" s="5">
        <f t="shared" si="51"/>
        <v>0</v>
      </c>
      <c r="N258" s="2">
        <f t="shared" si="52"/>
        <v>0</v>
      </c>
      <c r="O258" s="5"/>
      <c r="P258" s="5">
        <f t="shared" si="46"/>
        <v>30</v>
      </c>
      <c r="Q258" s="5">
        <f t="shared" si="53"/>
        <v>0.58234480224259166</v>
      </c>
      <c r="R258" s="5">
        <v>12.86</v>
      </c>
      <c r="S258" s="5">
        <f t="shared" si="47"/>
        <v>0.81884647492743412</v>
      </c>
    </row>
    <row r="259" spans="1:19" x14ac:dyDescent="0.3">
      <c r="A259" s="5" t="s">
        <v>38</v>
      </c>
      <c r="B259" s="5">
        <v>93</v>
      </c>
      <c r="C259" s="5">
        <v>1.2546999999999999</v>
      </c>
      <c r="D259" s="5">
        <v>-6.9290000000000003</v>
      </c>
      <c r="E259" s="5">
        <v>7.6654999999999998</v>
      </c>
      <c r="F259" s="2">
        <f t="shared" si="54"/>
        <v>0.36824999999999974</v>
      </c>
      <c r="H259" s="5">
        <f t="shared" si="45"/>
        <v>6.1497749999999962E-2</v>
      </c>
      <c r="J259" s="2">
        <f t="shared" si="48"/>
        <v>7.7161226924999951E-2</v>
      </c>
      <c r="K259" s="2">
        <f t="shared" si="49"/>
        <v>1.177538773075</v>
      </c>
      <c r="L259" s="5">
        <f t="shared" si="50"/>
        <v>5.595776890934439</v>
      </c>
      <c r="M259" s="5">
        <f t="shared" si="51"/>
        <v>0.36667753145446719</v>
      </c>
      <c r="N259" s="2">
        <f t="shared" si="52"/>
        <v>0.44383875837946712</v>
      </c>
      <c r="O259" s="5"/>
      <c r="P259" s="5">
        <f t="shared" si="46"/>
        <v>30</v>
      </c>
      <c r="Q259" s="5">
        <f t="shared" si="53"/>
        <v>0.62759940645851031</v>
      </c>
      <c r="R259" s="5">
        <v>12.86</v>
      </c>
      <c r="S259" s="5">
        <f t="shared" si="47"/>
        <v>0.8791724380964604</v>
      </c>
    </row>
    <row r="260" spans="1:19" x14ac:dyDescent="0.3">
      <c r="A260" s="5" t="s">
        <v>38</v>
      </c>
      <c r="B260" s="5">
        <v>94</v>
      </c>
      <c r="C260" s="5">
        <v>0.70320000000000005</v>
      </c>
      <c r="D260" s="5">
        <v>-5.7610000000000001</v>
      </c>
      <c r="E260" s="5">
        <v>5.2923999999999998</v>
      </c>
      <c r="F260" s="2">
        <f t="shared" si="54"/>
        <v>-0.23430000000000017</v>
      </c>
      <c r="H260" s="5">
        <f t="shared" si="45"/>
        <v>0</v>
      </c>
      <c r="J260" s="2">
        <f t="shared" si="48"/>
        <v>0</v>
      </c>
      <c r="K260" s="2">
        <f t="shared" si="49"/>
        <v>0.70320000000000005</v>
      </c>
      <c r="L260" s="5">
        <f t="shared" si="50"/>
        <v>6.2989768909344388</v>
      </c>
      <c r="M260" s="5">
        <f t="shared" si="51"/>
        <v>0</v>
      </c>
      <c r="N260" s="2">
        <f t="shared" si="52"/>
        <v>0</v>
      </c>
      <c r="O260" s="5"/>
      <c r="P260" s="5">
        <f t="shared" si="46"/>
        <v>30</v>
      </c>
      <c r="Q260" s="5">
        <f t="shared" si="53"/>
        <v>0.60064182249703379</v>
      </c>
      <c r="R260" s="5">
        <v>12.86</v>
      </c>
      <c r="S260" s="5">
        <f t="shared" si="47"/>
        <v>0.84326625781881492</v>
      </c>
    </row>
    <row r="261" spans="1:19" x14ac:dyDescent="0.3">
      <c r="A261" s="5" t="s">
        <v>38</v>
      </c>
      <c r="B261" s="5">
        <v>95</v>
      </c>
      <c r="C261" s="5">
        <v>0</v>
      </c>
      <c r="D261" s="5">
        <v>-8.0120000000000005</v>
      </c>
      <c r="E261" s="5">
        <v>8.6080000000000005</v>
      </c>
      <c r="F261" s="2">
        <f t="shared" si="54"/>
        <v>0.29800000000000004</v>
      </c>
      <c r="H261" s="5">
        <f t="shared" si="45"/>
        <v>4.9766000000000012E-2</v>
      </c>
      <c r="J261" s="2">
        <f t="shared" si="48"/>
        <v>0</v>
      </c>
      <c r="K261" s="2">
        <f t="shared" si="49"/>
        <v>0</v>
      </c>
      <c r="L261" s="5">
        <f t="shared" si="50"/>
        <v>5.9855020069801954</v>
      </c>
      <c r="M261" s="5">
        <f t="shared" si="51"/>
        <v>0.31347488395424333</v>
      </c>
      <c r="N261" s="2">
        <f t="shared" si="52"/>
        <v>0.31347488395424333</v>
      </c>
      <c r="O261" s="5"/>
      <c r="P261" s="5">
        <f t="shared" si="46"/>
        <v>30</v>
      </c>
      <c r="Q261" s="5">
        <f t="shared" si="53"/>
        <v>0.62440235063388794</v>
      </c>
      <c r="R261" s="5">
        <v>12.86</v>
      </c>
      <c r="S261" s="5">
        <f t="shared" si="47"/>
        <v>0.87491851504845963</v>
      </c>
    </row>
    <row r="262" spans="1:19" x14ac:dyDescent="0.3">
      <c r="A262" s="5" t="s">
        <v>38</v>
      </c>
      <c r="B262" s="5">
        <v>96</v>
      </c>
      <c r="C262" s="5">
        <v>2.3185699999999998</v>
      </c>
      <c r="D262" s="5">
        <v>-5.1429999999999998</v>
      </c>
      <c r="E262" s="5">
        <v>9.0612999999999992</v>
      </c>
      <c r="F262" s="2">
        <f t="shared" si="54"/>
        <v>1.9591499999999997</v>
      </c>
      <c r="H262" s="5">
        <f t="shared" si="45"/>
        <v>0.32717805</v>
      </c>
      <c r="J262" s="2">
        <f t="shared" si="48"/>
        <v>0.75858521138849988</v>
      </c>
      <c r="K262" s="2">
        <f t="shared" si="49"/>
        <v>1.5599847886114999</v>
      </c>
      <c r="L262" s="5">
        <f t="shared" si="50"/>
        <v>5.0767691395092553</v>
      </c>
      <c r="M262" s="5">
        <f t="shared" si="51"/>
        <v>2.4687176560824393</v>
      </c>
      <c r="N262" s="2">
        <f t="shared" si="52"/>
        <v>3.2273028674709394</v>
      </c>
      <c r="O262" s="5"/>
      <c r="P262" s="5">
        <f t="shared" si="46"/>
        <v>30</v>
      </c>
      <c r="Q262" s="5">
        <f t="shared" si="53"/>
        <v>0.70398447711963541</v>
      </c>
      <c r="R262" s="5">
        <v>12.86</v>
      </c>
      <c r="S262" s="5">
        <f t="shared" si="47"/>
        <v>0.98047462058813462</v>
      </c>
    </row>
    <row r="263" spans="1:19" x14ac:dyDescent="0.3">
      <c r="A263" s="5" t="s">
        <v>38</v>
      </c>
      <c r="B263" s="5">
        <v>97</v>
      </c>
      <c r="C263" s="5">
        <v>1.4321699999999999</v>
      </c>
      <c r="D263" s="5">
        <v>-3.5350000000000001</v>
      </c>
      <c r="E263" s="5">
        <v>6.7118000000000002</v>
      </c>
      <c r="F263" s="2">
        <f t="shared" si="54"/>
        <v>1.5884</v>
      </c>
      <c r="H263" s="5">
        <f t="shared" si="45"/>
        <v>0.26526280000000002</v>
      </c>
      <c r="J263" s="2">
        <f t="shared" si="48"/>
        <v>0.37990142427599999</v>
      </c>
      <c r="K263" s="2">
        <f t="shared" si="49"/>
        <v>1.052268575724</v>
      </c>
      <c r="L263" s="5">
        <f t="shared" si="50"/>
        <v>4.5032320095848792</v>
      </c>
      <c r="M263" s="5">
        <f t="shared" si="51"/>
        <v>1.6258057056483761</v>
      </c>
      <c r="N263" s="2">
        <f t="shared" si="52"/>
        <v>2.0057071299243763</v>
      </c>
      <c r="O263" s="5"/>
      <c r="P263" s="5">
        <f t="shared" si="46"/>
        <v>30</v>
      </c>
      <c r="Q263" s="5">
        <f t="shared" si="53"/>
        <v>0.68548519830038046</v>
      </c>
      <c r="R263" s="5">
        <v>12.86</v>
      </c>
      <c r="S263" s="5">
        <f t="shared" si="47"/>
        <v>0.95599785716667174</v>
      </c>
    </row>
    <row r="264" spans="1:19" x14ac:dyDescent="0.3">
      <c r="A264" s="5" t="s">
        <v>38</v>
      </c>
      <c r="B264" s="5">
        <v>98</v>
      </c>
      <c r="C264" s="5">
        <v>0</v>
      </c>
      <c r="D264" s="5">
        <v>-3.4470000000000001</v>
      </c>
      <c r="E264" s="5">
        <v>9.4801000000000002</v>
      </c>
      <c r="F264" s="2">
        <f t="shared" si="54"/>
        <v>3.0165500000000001</v>
      </c>
      <c r="H264" s="5">
        <f t="shared" si="45"/>
        <v>0.50376385000000001</v>
      </c>
      <c r="J264" s="2">
        <f t="shared" si="48"/>
        <v>0</v>
      </c>
      <c r="K264" s="2">
        <f t="shared" si="49"/>
        <v>0</v>
      </c>
      <c r="L264" s="5">
        <f t="shared" si="50"/>
        <v>2.2346665149931635</v>
      </c>
      <c r="M264" s="5">
        <f t="shared" si="51"/>
        <v>2.2685654945917157</v>
      </c>
      <c r="N264" s="2">
        <f t="shared" si="52"/>
        <v>2.2685654945917157</v>
      </c>
      <c r="O264" s="5"/>
      <c r="P264" s="5">
        <f t="shared" si="46"/>
        <v>30</v>
      </c>
      <c r="Q264" s="5">
        <f t="shared" si="53"/>
        <v>0.75919109508399352</v>
      </c>
      <c r="R264" s="5">
        <v>12.86</v>
      </c>
      <c r="S264" s="5">
        <f t="shared" si="47"/>
        <v>1.0533159037242652</v>
      </c>
    </row>
    <row r="265" spans="1:19" x14ac:dyDescent="0.3">
      <c r="A265" s="5" t="s">
        <v>38</v>
      </c>
      <c r="B265" s="5">
        <v>99</v>
      </c>
      <c r="C265" s="5">
        <v>2.5485199999999999</v>
      </c>
      <c r="D265" s="5">
        <v>-5.7859999999999996</v>
      </c>
      <c r="E265" s="5">
        <v>8.6717999999999993</v>
      </c>
      <c r="F265" s="2">
        <f t="shared" si="54"/>
        <v>1.4428999999999998</v>
      </c>
      <c r="H265" s="5">
        <f t="shared" si="45"/>
        <v>0.24096429999999999</v>
      </c>
      <c r="J265" s="2">
        <f t="shared" si="48"/>
        <v>0.61410233783599999</v>
      </c>
      <c r="K265" s="2">
        <f t="shared" si="49"/>
        <v>1.9344176621639999</v>
      </c>
      <c r="L265" s="5">
        <f t="shared" si="50"/>
        <v>3.1644837267674113</v>
      </c>
      <c r="M265" s="5">
        <f t="shared" si="51"/>
        <v>1.0046004503897519</v>
      </c>
      <c r="N265" s="2">
        <f t="shared" si="52"/>
        <v>1.6187027882257519</v>
      </c>
      <c r="O265" s="5"/>
      <c r="P265" s="5">
        <f t="shared" si="46"/>
        <v>30</v>
      </c>
      <c r="Q265" s="5">
        <f t="shared" si="53"/>
        <v>0.67834340727963305</v>
      </c>
      <c r="R265" s="5">
        <v>12.86</v>
      </c>
      <c r="S265" s="5">
        <f t="shared" si="47"/>
        <v>0.94653889572590155</v>
      </c>
    </row>
    <row r="266" spans="1:19" x14ac:dyDescent="0.3">
      <c r="A266" s="5" t="s">
        <v>38</v>
      </c>
      <c r="B266" s="5">
        <v>100</v>
      </c>
      <c r="C266" s="5">
        <v>0</v>
      </c>
      <c r="D266" s="5">
        <v>-7.9009999999999998</v>
      </c>
      <c r="E266" s="5">
        <v>5.0484999999999998</v>
      </c>
      <c r="F266" s="2">
        <f t="shared" si="54"/>
        <v>-1.42625</v>
      </c>
      <c r="H266" s="5">
        <f t="shared" si="45"/>
        <v>0</v>
      </c>
      <c r="J266" s="2">
        <f t="shared" si="48"/>
        <v>0</v>
      </c>
      <c r="K266" s="2">
        <f t="shared" si="49"/>
        <v>0</v>
      </c>
      <c r="L266" s="5">
        <f t="shared" si="50"/>
        <v>3.1644837267674113</v>
      </c>
      <c r="M266" s="5">
        <f t="shared" si="51"/>
        <v>0</v>
      </c>
      <c r="N266" s="2">
        <f t="shared" si="52"/>
        <v>0</v>
      </c>
      <c r="O266" s="5"/>
      <c r="P266" s="5">
        <f t="shared" si="46"/>
        <v>30</v>
      </c>
      <c r="Q266" s="5">
        <f t="shared" si="53"/>
        <v>0.55031432861955965</v>
      </c>
      <c r="R266" s="5">
        <v>12.86</v>
      </c>
      <c r="S266" s="5">
        <f t="shared" si="47"/>
        <v>0.77599790093125853</v>
      </c>
    </row>
    <row r="267" spans="1:19" x14ac:dyDescent="0.3">
      <c r="A267" s="5" t="s">
        <v>38</v>
      </c>
      <c r="B267" s="5">
        <v>101</v>
      </c>
      <c r="C267" s="5">
        <v>1.1277999999999999</v>
      </c>
      <c r="D267" s="5">
        <v>-8.5540000000000003</v>
      </c>
      <c r="E267" s="5">
        <v>11.7996</v>
      </c>
      <c r="F267" s="2">
        <f t="shared" si="54"/>
        <v>1.6227999999999998</v>
      </c>
      <c r="H267" s="5">
        <f t="shared" si="45"/>
        <v>0.27100759999999996</v>
      </c>
      <c r="J267" s="2">
        <f t="shared" si="48"/>
        <v>0.30564237127999994</v>
      </c>
      <c r="K267" s="2">
        <f t="shared" si="49"/>
        <v>0.82215762872000009</v>
      </c>
      <c r="L267" s="5">
        <f t="shared" si="50"/>
        <v>2.9062312496760212</v>
      </c>
      <c r="M267" s="5">
        <f t="shared" si="51"/>
        <v>1.0804101058113902</v>
      </c>
      <c r="N267" s="2">
        <f t="shared" si="52"/>
        <v>1.3860524770913902</v>
      </c>
      <c r="O267" s="5"/>
      <c r="P267" s="5">
        <f t="shared" si="46"/>
        <v>30</v>
      </c>
      <c r="Q267" s="5">
        <f t="shared" si="53"/>
        <v>0.68718338370069854</v>
      </c>
      <c r="R267" s="5">
        <v>12.86</v>
      </c>
      <c r="S267" s="5">
        <f t="shared" si="47"/>
        <v>0.95824623637067707</v>
      </c>
    </row>
    <row r="268" spans="1:19" x14ac:dyDescent="0.3">
      <c r="A268" s="5" t="s">
        <v>38</v>
      </c>
      <c r="B268" s="5">
        <v>102</v>
      </c>
      <c r="C268" s="5">
        <v>0.84728000000000003</v>
      </c>
      <c r="D268" s="5">
        <v>-0.47</v>
      </c>
      <c r="E268" s="5">
        <v>8.3170000000000002</v>
      </c>
      <c r="F268" s="2">
        <f t="shared" si="54"/>
        <v>3.9235000000000002</v>
      </c>
      <c r="H268" s="5">
        <f t="shared" si="45"/>
        <v>0.6552245000000001</v>
      </c>
      <c r="J268" s="2">
        <f t="shared" si="48"/>
        <v>0.55515861436000014</v>
      </c>
      <c r="K268" s="2">
        <f t="shared" si="49"/>
        <v>0.29212138563999995</v>
      </c>
      <c r="L268" s="5">
        <f t="shared" si="50"/>
        <v>1.1027136290173984</v>
      </c>
      <c r="M268" s="5">
        <f t="shared" si="51"/>
        <v>2.0956390062986223</v>
      </c>
      <c r="N268" s="2">
        <f t="shared" si="52"/>
        <v>2.6507976206586226</v>
      </c>
      <c r="O268" s="5"/>
      <c r="P268" s="5">
        <f t="shared" si="46"/>
        <v>30</v>
      </c>
      <c r="Q268" s="5">
        <f t="shared" si="53"/>
        <v>0.809552351845783</v>
      </c>
      <c r="R268" s="5">
        <v>12.86</v>
      </c>
      <c r="S268" s="5">
        <f t="shared" si="47"/>
        <v>1.1195121622423061</v>
      </c>
    </row>
    <row r="269" spans="1:19" x14ac:dyDescent="0.3">
      <c r="A269" s="5" t="s">
        <v>38</v>
      </c>
      <c r="B269" s="5">
        <v>103</v>
      </c>
      <c r="C269" s="5">
        <v>2.6744699999999999</v>
      </c>
      <c r="D269" s="5">
        <v>0</v>
      </c>
      <c r="E269" s="5">
        <v>11.9602</v>
      </c>
      <c r="F269" s="2">
        <f t="shared" si="54"/>
        <v>5.9801000000000002</v>
      </c>
      <c r="H269" s="5">
        <f t="shared" si="45"/>
        <v>0.99867670000000008</v>
      </c>
      <c r="J269" s="2">
        <f t="shared" si="48"/>
        <v>2.6709308738490001</v>
      </c>
      <c r="K269" s="2">
        <f t="shared" si="49"/>
        <v>3.5391261509997757E-3</v>
      </c>
      <c r="L269" s="5">
        <f t="shared" si="50"/>
        <v>1.4639042709142487E-3</v>
      </c>
      <c r="M269" s="5">
        <f t="shared" si="51"/>
        <v>1.1047888508974841</v>
      </c>
      <c r="N269" s="2">
        <f t="shared" si="52"/>
        <v>3.7757197247464842</v>
      </c>
      <c r="O269" s="5"/>
      <c r="P269" s="5">
        <f t="shared" si="46"/>
        <v>30</v>
      </c>
      <c r="Q269" s="5">
        <f t="shared" si="53"/>
        <v>0.93481675387197005</v>
      </c>
      <c r="R269" s="5">
        <v>12.86</v>
      </c>
      <c r="S269" s="5">
        <f t="shared" si="47"/>
        <v>1.2832145090314366</v>
      </c>
    </row>
    <row r="270" spans="1:19" x14ac:dyDescent="0.3">
      <c r="A270" s="5" t="s">
        <v>38</v>
      </c>
      <c r="B270" s="5">
        <v>104</v>
      </c>
      <c r="C270" s="5">
        <v>13.310309999999999</v>
      </c>
      <c r="D270" s="5">
        <v>0.215</v>
      </c>
      <c r="E270" s="5">
        <v>4.3025000000000002</v>
      </c>
      <c r="F270" s="2">
        <f t="shared" si="54"/>
        <v>2.25875</v>
      </c>
      <c r="H270" s="5">
        <f t="shared" si="45"/>
        <v>0.37721125000000005</v>
      </c>
      <c r="J270" s="2">
        <f t="shared" si="48"/>
        <v>5.0207986729875005</v>
      </c>
      <c r="K270" s="2">
        <f t="shared" si="49"/>
        <v>8.2895113270124998</v>
      </c>
      <c r="L270" s="5">
        <f t="shared" si="50"/>
        <v>5.1635261005719579</v>
      </c>
      <c r="M270" s="5">
        <f t="shared" si="51"/>
        <v>3.1274491307114558</v>
      </c>
      <c r="N270" s="2">
        <f t="shared" si="52"/>
        <v>8.1482478036989558</v>
      </c>
      <c r="O270" s="5"/>
      <c r="P270" s="5">
        <f t="shared" si="46"/>
        <v>30</v>
      </c>
      <c r="Q270" s="5">
        <f t="shared" si="53"/>
        <v>0.71925437692482685</v>
      </c>
      <c r="R270" s="5">
        <v>12.86</v>
      </c>
      <c r="S270" s="5">
        <f t="shared" si="47"/>
        <v>1.0006522441568748</v>
      </c>
    </row>
    <row r="271" spans="1:19" x14ac:dyDescent="0.3">
      <c r="A271" s="5" t="s">
        <v>38</v>
      </c>
      <c r="B271" s="5">
        <v>105</v>
      </c>
      <c r="C271" s="5">
        <v>0.49234</v>
      </c>
      <c r="D271" s="5">
        <v>-0.10199999999999999</v>
      </c>
      <c r="E271" s="5">
        <v>12.4422</v>
      </c>
      <c r="F271" s="2">
        <f t="shared" si="54"/>
        <v>6.1700999999999997</v>
      </c>
      <c r="H271" s="5">
        <f t="shared" si="45"/>
        <v>1</v>
      </c>
      <c r="J271" s="2">
        <f t="shared" si="48"/>
        <v>0.49234</v>
      </c>
      <c r="K271" s="2">
        <f t="shared" si="49"/>
        <v>0</v>
      </c>
      <c r="L271" s="5">
        <f t="shared" si="50"/>
        <v>0</v>
      </c>
      <c r="M271" s="5">
        <f t="shared" si="51"/>
        <v>5.1635261005719579</v>
      </c>
      <c r="N271" s="2">
        <f t="shared" si="52"/>
        <v>5.6558661005719575</v>
      </c>
      <c r="O271" s="5"/>
      <c r="P271" s="5">
        <f t="shared" si="46"/>
        <v>30</v>
      </c>
      <c r="Q271" s="5">
        <f t="shared" si="53"/>
        <v>0.94720855428755879</v>
      </c>
      <c r="R271" s="5">
        <v>12.86</v>
      </c>
      <c r="S271" s="5">
        <f t="shared" si="47"/>
        <v>1.2993403368596448</v>
      </c>
    </row>
    <row r="272" spans="1:19" x14ac:dyDescent="0.3">
      <c r="A272" s="5" t="s">
        <v>38</v>
      </c>
      <c r="B272" s="5">
        <v>106</v>
      </c>
      <c r="C272" s="5">
        <v>0</v>
      </c>
      <c r="D272" s="5">
        <v>8.5000000000000006E-2</v>
      </c>
      <c r="E272" s="5">
        <v>17.371700000000001</v>
      </c>
      <c r="F272" s="2">
        <f t="shared" si="54"/>
        <v>8.7283500000000007</v>
      </c>
      <c r="H272" s="5">
        <f t="shared" si="45"/>
        <v>1</v>
      </c>
      <c r="J272" s="2">
        <f t="shared" si="48"/>
        <v>0</v>
      </c>
      <c r="K272" s="2">
        <f t="shared" si="49"/>
        <v>0</v>
      </c>
      <c r="L272" s="5">
        <f t="shared" si="50"/>
        <v>0</v>
      </c>
      <c r="M272" s="5">
        <f t="shared" si="51"/>
        <v>0</v>
      </c>
      <c r="N272" s="2">
        <f t="shared" si="52"/>
        <v>0</v>
      </c>
      <c r="O272" s="5"/>
      <c r="P272" s="5">
        <f t="shared" si="46"/>
        <v>30</v>
      </c>
      <c r="Q272" s="5">
        <f t="shared" si="53"/>
        <v>1.1287309367474891</v>
      </c>
      <c r="R272" s="5">
        <v>12.86</v>
      </c>
      <c r="S272" s="5">
        <f t="shared" si="47"/>
        <v>1.5342951477844171</v>
      </c>
    </row>
    <row r="273" spans="1:19" x14ac:dyDescent="0.3">
      <c r="A273" s="5" t="s">
        <v>38</v>
      </c>
      <c r="B273" s="5">
        <v>107</v>
      </c>
      <c r="C273" s="5">
        <v>0</v>
      </c>
      <c r="D273" s="5">
        <v>1.17</v>
      </c>
      <c r="E273" s="5">
        <v>21.2057</v>
      </c>
      <c r="F273" s="2">
        <f t="shared" si="54"/>
        <v>11.187850000000001</v>
      </c>
      <c r="H273" s="5">
        <f t="shared" si="45"/>
        <v>1</v>
      </c>
      <c r="J273" s="2">
        <f t="shared" si="48"/>
        <v>0</v>
      </c>
      <c r="K273" s="2">
        <f t="shared" si="49"/>
        <v>0</v>
      </c>
      <c r="L273" s="5">
        <f t="shared" si="50"/>
        <v>0</v>
      </c>
      <c r="M273" s="5">
        <f t="shared" si="51"/>
        <v>0</v>
      </c>
      <c r="N273" s="2">
        <f t="shared" si="52"/>
        <v>0</v>
      </c>
      <c r="O273" s="5"/>
      <c r="P273" s="5">
        <f t="shared" si="46"/>
        <v>30</v>
      </c>
      <c r="Q273" s="5">
        <f t="shared" si="53"/>
        <v>1.3314282236982498</v>
      </c>
      <c r="R273" s="5">
        <v>12.86</v>
      </c>
      <c r="S273" s="5">
        <f t="shared" si="47"/>
        <v>1.7941714996313409</v>
      </c>
    </row>
    <row r="274" spans="1:19" x14ac:dyDescent="0.3">
      <c r="A274" s="5" t="s">
        <v>38</v>
      </c>
      <c r="B274" s="5">
        <v>108</v>
      </c>
      <c r="C274" s="5">
        <v>0</v>
      </c>
      <c r="D274" s="5">
        <v>2.99</v>
      </c>
      <c r="E274" s="5">
        <v>17.841000000000001</v>
      </c>
      <c r="F274" s="2">
        <f t="shared" si="54"/>
        <v>10.415500000000002</v>
      </c>
      <c r="H274" s="5">
        <f t="shared" si="45"/>
        <v>1</v>
      </c>
      <c r="J274" s="2">
        <f t="shared" si="48"/>
        <v>0</v>
      </c>
      <c r="K274" s="2">
        <f t="shared" si="49"/>
        <v>0</v>
      </c>
      <c r="L274" s="5">
        <f t="shared" si="50"/>
        <v>0</v>
      </c>
      <c r="M274" s="5">
        <f t="shared" si="51"/>
        <v>0</v>
      </c>
      <c r="N274" s="2">
        <f t="shared" si="52"/>
        <v>0</v>
      </c>
      <c r="O274" s="5"/>
      <c r="P274" s="5">
        <f t="shared" si="46"/>
        <v>30</v>
      </c>
      <c r="Q274" s="5">
        <f t="shared" si="53"/>
        <v>1.2645815254478601</v>
      </c>
      <c r="R274" s="5">
        <v>12.86</v>
      </c>
      <c r="S274" s="5">
        <f t="shared" si="47"/>
        <v>1.7087325933678961</v>
      </c>
    </row>
    <row r="275" spans="1:19" x14ac:dyDescent="0.3">
      <c r="A275" s="5" t="s">
        <v>38</v>
      </c>
      <c r="B275" s="5">
        <v>109</v>
      </c>
      <c r="C275" s="5">
        <v>0</v>
      </c>
      <c r="D275" s="5">
        <v>1.7669999999999999</v>
      </c>
      <c r="E275" s="5">
        <v>18.9526</v>
      </c>
      <c r="F275" s="2">
        <f t="shared" si="54"/>
        <v>10.3598</v>
      </c>
      <c r="H275" s="5">
        <f t="shared" si="45"/>
        <v>1</v>
      </c>
      <c r="J275" s="2">
        <f t="shared" si="48"/>
        <v>0</v>
      </c>
      <c r="K275" s="2">
        <f t="shared" si="49"/>
        <v>0</v>
      </c>
      <c r="L275" s="5">
        <f t="shared" si="50"/>
        <v>0</v>
      </c>
      <c r="M275" s="5">
        <f t="shared" si="51"/>
        <v>0</v>
      </c>
      <c r="N275" s="2">
        <f t="shared" si="52"/>
        <v>0</v>
      </c>
      <c r="O275" s="5"/>
      <c r="P275" s="5">
        <f t="shared" si="46"/>
        <v>30</v>
      </c>
      <c r="Q275" s="5">
        <f t="shared" si="53"/>
        <v>1.2598768674796097</v>
      </c>
      <c r="R275" s="5">
        <v>12.86</v>
      </c>
      <c r="S275" s="5">
        <f t="shared" si="47"/>
        <v>1.7027099474977621</v>
      </c>
    </row>
    <row r="276" spans="1:19" x14ac:dyDescent="0.3">
      <c r="A276" s="5" t="s">
        <v>38</v>
      </c>
      <c r="B276" s="5">
        <v>110</v>
      </c>
      <c r="C276" s="5">
        <v>0</v>
      </c>
      <c r="D276" s="5">
        <v>2.1720000000000002</v>
      </c>
      <c r="E276" s="5">
        <v>22.1541</v>
      </c>
      <c r="F276" s="2">
        <f t="shared" si="54"/>
        <v>12.16305</v>
      </c>
      <c r="H276" s="5">
        <f t="shared" si="45"/>
        <v>1</v>
      </c>
      <c r="J276" s="2">
        <f t="shared" si="48"/>
        <v>0</v>
      </c>
      <c r="K276" s="2">
        <f t="shared" si="49"/>
        <v>0</v>
      </c>
      <c r="L276" s="5">
        <f t="shared" si="50"/>
        <v>0</v>
      </c>
      <c r="M276" s="5">
        <f t="shared" si="51"/>
        <v>0</v>
      </c>
      <c r="N276" s="2">
        <f t="shared" si="52"/>
        <v>0</v>
      </c>
      <c r="O276" s="5"/>
      <c r="P276" s="5">
        <f t="shared" si="46"/>
        <v>30</v>
      </c>
      <c r="Q276" s="5">
        <f t="shared" si="53"/>
        <v>1.4202549505592588</v>
      </c>
      <c r="R276" s="5">
        <v>12.86</v>
      </c>
      <c r="S276" s="5">
        <f t="shared" si="47"/>
        <v>1.9073298529467064</v>
      </c>
    </row>
    <row r="277" spans="1:19" x14ac:dyDescent="0.3">
      <c r="A277" s="5" t="s">
        <v>38</v>
      </c>
      <c r="B277" s="5">
        <v>111</v>
      </c>
      <c r="C277" s="5">
        <v>0</v>
      </c>
      <c r="D277" s="5">
        <v>4.54</v>
      </c>
      <c r="E277" s="5">
        <v>24.0474</v>
      </c>
      <c r="F277" s="2">
        <f t="shared" si="54"/>
        <v>14.293699999999999</v>
      </c>
      <c r="H277" s="5">
        <f t="shared" si="45"/>
        <v>1</v>
      </c>
      <c r="J277" s="2">
        <f t="shared" si="48"/>
        <v>0</v>
      </c>
      <c r="K277" s="2">
        <f t="shared" si="49"/>
        <v>0</v>
      </c>
      <c r="L277" s="5">
        <f t="shared" si="50"/>
        <v>0</v>
      </c>
      <c r="M277" s="5">
        <f t="shared" si="51"/>
        <v>0</v>
      </c>
      <c r="N277" s="2">
        <f t="shared" si="52"/>
        <v>0</v>
      </c>
      <c r="O277" s="5"/>
      <c r="P277" s="5">
        <f t="shared" si="46"/>
        <v>30</v>
      </c>
      <c r="Q277" s="5">
        <f t="shared" si="53"/>
        <v>1.6326430321516827</v>
      </c>
      <c r="R277" s="5">
        <v>12.86</v>
      </c>
      <c r="S277" s="5">
        <f t="shared" si="47"/>
        <v>2.1763069031614437</v>
      </c>
    </row>
    <row r="278" spans="1:19" x14ac:dyDescent="0.3">
      <c r="A278" s="5" t="s">
        <v>38</v>
      </c>
      <c r="B278" s="5">
        <v>112</v>
      </c>
      <c r="C278" s="5">
        <v>0.71847000000000005</v>
      </c>
      <c r="D278" s="5">
        <v>4.9690000000000003</v>
      </c>
      <c r="E278" s="5">
        <v>22.515899999999998</v>
      </c>
      <c r="F278" s="2">
        <f t="shared" si="54"/>
        <v>13.74245</v>
      </c>
      <c r="H278" s="5">
        <f t="shared" si="45"/>
        <v>1</v>
      </c>
      <c r="J278" s="2">
        <f t="shared" si="48"/>
        <v>0.71847000000000005</v>
      </c>
      <c r="K278" s="2">
        <f t="shared" si="49"/>
        <v>0</v>
      </c>
      <c r="L278" s="5">
        <f t="shared" si="50"/>
        <v>0</v>
      </c>
      <c r="M278" s="5">
        <f t="shared" si="51"/>
        <v>0</v>
      </c>
      <c r="N278" s="2">
        <f t="shared" si="52"/>
        <v>0.71847000000000005</v>
      </c>
      <c r="O278" s="5"/>
      <c r="P278" s="5">
        <f t="shared" si="46"/>
        <v>30</v>
      </c>
      <c r="Q278" s="5">
        <f t="shared" si="53"/>
        <v>1.5751811794759523</v>
      </c>
      <c r="R278" s="5">
        <v>12.86</v>
      </c>
      <c r="S278" s="5">
        <f t="shared" si="47"/>
        <v>2.1037442631726684</v>
      </c>
    </row>
    <row r="279" spans="1:19" x14ac:dyDescent="0.3">
      <c r="A279" s="5" t="s">
        <v>38</v>
      </c>
      <c r="B279" s="5">
        <v>113</v>
      </c>
      <c r="C279" s="5">
        <v>0.62592000000000003</v>
      </c>
      <c r="D279" s="5">
        <v>0.92600000000000005</v>
      </c>
      <c r="E279" s="5">
        <v>13.3329</v>
      </c>
      <c r="F279" s="2">
        <f t="shared" si="54"/>
        <v>7.1294500000000003</v>
      </c>
      <c r="H279" s="5">
        <f t="shared" si="45"/>
        <v>1</v>
      </c>
      <c r="J279" s="2">
        <f t="shared" si="48"/>
        <v>0.62592000000000003</v>
      </c>
      <c r="K279" s="2">
        <f t="shared" si="49"/>
        <v>0</v>
      </c>
      <c r="L279" s="5">
        <f t="shared" si="50"/>
        <v>0</v>
      </c>
      <c r="M279" s="5">
        <f t="shared" si="51"/>
        <v>0</v>
      </c>
      <c r="N279" s="2">
        <f t="shared" si="52"/>
        <v>0.62592000000000003</v>
      </c>
      <c r="O279" s="5"/>
      <c r="P279" s="5">
        <f t="shared" si="46"/>
        <v>30</v>
      </c>
      <c r="Q279" s="5">
        <f t="shared" si="53"/>
        <v>1.0120148587970144</v>
      </c>
      <c r="R279" s="5">
        <v>12.86</v>
      </c>
      <c r="S279" s="5">
        <f t="shared" si="47"/>
        <v>1.3834880006615866</v>
      </c>
    </row>
    <row r="280" spans="1:19" x14ac:dyDescent="0.3">
      <c r="A280" s="5" t="s">
        <v>38</v>
      </c>
      <c r="B280" s="5">
        <v>114</v>
      </c>
      <c r="C280" s="5">
        <v>0</v>
      </c>
      <c r="D280" s="5">
        <v>-0.57599999999999996</v>
      </c>
      <c r="E280" s="5">
        <v>12.8431</v>
      </c>
      <c r="F280" s="2">
        <f t="shared" si="54"/>
        <v>6.1335499999999996</v>
      </c>
      <c r="H280" s="5">
        <f t="shared" si="45"/>
        <v>1</v>
      </c>
      <c r="J280" s="2">
        <f t="shared" si="48"/>
        <v>0</v>
      </c>
      <c r="K280" s="2">
        <f t="shared" si="49"/>
        <v>0</v>
      </c>
      <c r="L280" s="5">
        <f t="shared" si="50"/>
        <v>0</v>
      </c>
      <c r="M280" s="5">
        <f t="shared" si="51"/>
        <v>0</v>
      </c>
      <c r="N280" s="2">
        <f t="shared" si="52"/>
        <v>0</v>
      </c>
      <c r="O280" s="5"/>
      <c r="P280" s="5">
        <f t="shared" si="46"/>
        <v>30</v>
      </c>
      <c r="Q280" s="5">
        <f t="shared" si="53"/>
        <v>0.94481357842461888</v>
      </c>
      <c r="R280" s="5">
        <v>12.86</v>
      </c>
      <c r="S280" s="5">
        <f t="shared" si="47"/>
        <v>1.2962245961235586</v>
      </c>
    </row>
    <row r="281" spans="1:19" x14ac:dyDescent="0.3">
      <c r="A281" s="5" t="s">
        <v>38</v>
      </c>
      <c r="B281" s="5">
        <v>115</v>
      </c>
      <c r="C281" s="5">
        <v>0</v>
      </c>
      <c r="D281" s="5">
        <v>-0.68500000000000005</v>
      </c>
      <c r="E281" s="5">
        <v>10.602399999999999</v>
      </c>
      <c r="F281" s="2">
        <f t="shared" si="54"/>
        <v>4.9586999999999994</v>
      </c>
      <c r="H281" s="5">
        <f t="shared" si="45"/>
        <v>0.82810289999999998</v>
      </c>
      <c r="J281" s="2">
        <f t="shared" si="48"/>
        <v>0</v>
      </c>
      <c r="K281" s="2">
        <f t="shared" si="49"/>
        <v>0</v>
      </c>
      <c r="L281" s="5">
        <f t="shared" si="50"/>
        <v>0</v>
      </c>
      <c r="M281" s="5">
        <f t="shared" si="51"/>
        <v>0</v>
      </c>
      <c r="N281" s="2">
        <f t="shared" si="52"/>
        <v>0</v>
      </c>
      <c r="O281" s="5"/>
      <c r="P281" s="5">
        <f t="shared" si="46"/>
        <v>30</v>
      </c>
      <c r="Q281" s="5">
        <f t="shared" si="53"/>
        <v>0.87061860075810305</v>
      </c>
      <c r="R281" s="5">
        <v>12.86</v>
      </c>
      <c r="S281" s="5">
        <f t="shared" si="47"/>
        <v>1.1994786613948307</v>
      </c>
    </row>
    <row r="282" spans="1:19" x14ac:dyDescent="0.3">
      <c r="A282" s="5" t="s">
        <v>38</v>
      </c>
      <c r="B282" s="5">
        <v>116</v>
      </c>
      <c r="C282" s="5">
        <v>0.66122000000000003</v>
      </c>
      <c r="D282" s="5">
        <v>-3.4380000000000002</v>
      </c>
      <c r="E282" s="5">
        <v>9.9652999999999992</v>
      </c>
      <c r="F282" s="2">
        <f t="shared" si="54"/>
        <v>3.2636499999999993</v>
      </c>
      <c r="H282" s="5">
        <f t="shared" si="45"/>
        <v>0.54502954999999986</v>
      </c>
      <c r="J282" s="2">
        <f t="shared" si="48"/>
        <v>0.36038443905099993</v>
      </c>
      <c r="K282" s="2">
        <f t="shared" si="49"/>
        <v>0.3008355609490001</v>
      </c>
      <c r="L282" s="5">
        <f t="shared" si="50"/>
        <v>0.13687129054096905</v>
      </c>
      <c r="M282" s="5">
        <f t="shared" si="51"/>
        <v>0.16396427040803105</v>
      </c>
      <c r="N282" s="2">
        <f t="shared" si="52"/>
        <v>0.524348709459031</v>
      </c>
      <c r="O282" s="5"/>
      <c r="P282" s="5">
        <f t="shared" si="46"/>
        <v>30</v>
      </c>
      <c r="Q282" s="5">
        <f t="shared" si="53"/>
        <v>0.77263018505441605</v>
      </c>
      <c r="R282" s="5">
        <v>12.86</v>
      </c>
      <c r="S282" s="5">
        <f t="shared" si="47"/>
        <v>1.0710034413494642</v>
      </c>
    </row>
    <row r="283" spans="1:19" x14ac:dyDescent="0.3">
      <c r="A283" s="5" t="s">
        <v>38</v>
      </c>
      <c r="B283" s="5">
        <v>117</v>
      </c>
      <c r="C283" s="5">
        <v>0</v>
      </c>
      <c r="D283" s="5">
        <v>-3.625</v>
      </c>
      <c r="E283" s="5">
        <v>15.699299999999999</v>
      </c>
      <c r="F283" s="2">
        <f t="shared" si="54"/>
        <v>6.0371499999999996</v>
      </c>
      <c r="H283" s="5">
        <f t="shared" si="45"/>
        <v>1</v>
      </c>
      <c r="J283" s="2">
        <f t="shared" si="48"/>
        <v>0</v>
      </c>
      <c r="K283" s="2">
        <f t="shared" si="49"/>
        <v>0</v>
      </c>
      <c r="L283" s="5">
        <f t="shared" si="50"/>
        <v>0</v>
      </c>
      <c r="M283" s="5">
        <f t="shared" si="51"/>
        <v>0.13687129054096905</v>
      </c>
      <c r="N283" s="2">
        <f t="shared" si="52"/>
        <v>0.13687129054096905</v>
      </c>
      <c r="O283" s="5"/>
      <c r="P283" s="5">
        <f t="shared" si="46"/>
        <v>30</v>
      </c>
      <c r="Q283" s="5">
        <f t="shared" si="53"/>
        <v>0.93852245464401118</v>
      </c>
      <c r="R283" s="5">
        <v>12.86</v>
      </c>
      <c r="S283" s="5">
        <f t="shared" si="47"/>
        <v>1.2880380824983892</v>
      </c>
    </row>
    <row r="284" spans="1:19" x14ac:dyDescent="0.3">
      <c r="A284" s="5" t="s">
        <v>38</v>
      </c>
      <c r="B284" s="5">
        <v>118</v>
      </c>
      <c r="C284" s="5">
        <v>2.4273400000000001</v>
      </c>
      <c r="D284" s="5">
        <v>1.97</v>
      </c>
      <c r="E284" s="5">
        <v>16.833100000000002</v>
      </c>
      <c r="F284" s="2">
        <f t="shared" si="54"/>
        <v>9.4015500000000003</v>
      </c>
      <c r="H284" s="5">
        <f t="shared" si="45"/>
        <v>1</v>
      </c>
      <c r="J284" s="2">
        <f t="shared" si="48"/>
        <v>2.4273400000000001</v>
      </c>
      <c r="K284" s="2">
        <f t="shared" si="49"/>
        <v>0</v>
      </c>
      <c r="L284" s="5">
        <f t="shared" si="50"/>
        <v>0</v>
      </c>
      <c r="M284" s="5">
        <f t="shared" si="51"/>
        <v>0</v>
      </c>
      <c r="N284" s="2">
        <f t="shared" si="52"/>
        <v>2.4273400000000001</v>
      </c>
      <c r="O284" s="5"/>
      <c r="P284" s="5">
        <f t="shared" si="46"/>
        <v>30</v>
      </c>
      <c r="Q284" s="5">
        <f t="shared" si="53"/>
        <v>1.1813140545644925</v>
      </c>
      <c r="R284" s="5">
        <v>12.86</v>
      </c>
      <c r="S284" s="5">
        <f t="shared" si="47"/>
        <v>1.6019467073080151</v>
      </c>
    </row>
    <row r="285" spans="1:19" x14ac:dyDescent="0.3">
      <c r="A285" s="5" t="s">
        <v>38</v>
      </c>
      <c r="B285" s="5">
        <v>119</v>
      </c>
      <c r="C285" s="5">
        <v>2.8233100000000002</v>
      </c>
      <c r="D285" s="5">
        <v>-2.4E-2</v>
      </c>
      <c r="E285" s="5">
        <v>5.2648999999999999</v>
      </c>
      <c r="F285" s="2">
        <f t="shared" si="54"/>
        <v>2.6204499999999999</v>
      </c>
      <c r="H285" s="5">
        <f t="shared" si="45"/>
        <v>0.43761515000000001</v>
      </c>
      <c r="J285" s="2">
        <f t="shared" si="48"/>
        <v>1.2355232291465001</v>
      </c>
      <c r="K285" s="2">
        <f t="shared" si="49"/>
        <v>1.5877867708534998</v>
      </c>
      <c r="L285" s="5">
        <f t="shared" si="50"/>
        <v>0.89294722495842982</v>
      </c>
      <c r="M285" s="5">
        <f t="shared" si="51"/>
        <v>0.69483954589507002</v>
      </c>
      <c r="N285" s="2">
        <f t="shared" si="52"/>
        <v>1.9303627750415702</v>
      </c>
      <c r="O285" s="5"/>
      <c r="P285" s="5">
        <f t="shared" si="46"/>
        <v>30</v>
      </c>
      <c r="Q285" s="5">
        <f t="shared" si="53"/>
        <v>0.73807862744910535</v>
      </c>
      <c r="R285" s="5">
        <v>12.86</v>
      </c>
      <c r="S285" s="5">
        <f t="shared" si="47"/>
        <v>1.0254946514664367</v>
      </c>
    </row>
    <row r="286" spans="1:19" x14ac:dyDescent="0.3">
      <c r="A286" s="5" t="s">
        <v>38</v>
      </c>
      <c r="B286" s="5">
        <v>120</v>
      </c>
      <c r="C286" s="5">
        <v>8.9489199999999993</v>
      </c>
      <c r="D286" s="5">
        <v>-0.57699999999999996</v>
      </c>
      <c r="E286" s="5">
        <v>4.6580000000000004</v>
      </c>
      <c r="F286" s="2">
        <f t="shared" si="54"/>
        <v>2.0405000000000002</v>
      </c>
      <c r="H286" s="5">
        <f t="shared" si="45"/>
        <v>0.34076350000000005</v>
      </c>
      <c r="J286" s="2">
        <f t="shared" si="48"/>
        <v>3.0494653004200001</v>
      </c>
      <c r="K286" s="2">
        <f t="shared" si="49"/>
        <v>5.8994546995799997</v>
      </c>
      <c r="L286" s="5">
        <f t="shared" si="50"/>
        <v>4.4777992713259787</v>
      </c>
      <c r="M286" s="5">
        <f t="shared" si="51"/>
        <v>2.3146026532124515</v>
      </c>
      <c r="N286" s="2">
        <f t="shared" si="52"/>
        <v>5.3640679536324516</v>
      </c>
      <c r="O286" s="5"/>
      <c r="P286" s="5">
        <f t="shared" si="46"/>
        <v>30</v>
      </c>
      <c r="Q286" s="5">
        <f t="shared" si="53"/>
        <v>0.70810210170037169</v>
      </c>
      <c r="R286" s="5">
        <v>12.86</v>
      </c>
      <c r="S286" s="5">
        <f t="shared" si="47"/>
        <v>0.98591795985848751</v>
      </c>
    </row>
    <row r="287" spans="1:19" x14ac:dyDescent="0.3">
      <c r="A287" s="5" t="s">
        <v>39</v>
      </c>
      <c r="B287" s="5">
        <v>121</v>
      </c>
      <c r="C287" s="5">
        <v>1.3888199999999999</v>
      </c>
      <c r="D287" s="5">
        <v>-0.222</v>
      </c>
      <c r="E287" s="5">
        <v>7.9763000000000002</v>
      </c>
      <c r="F287" s="2">
        <f t="shared" si="54"/>
        <v>3.8771499999999999</v>
      </c>
      <c r="H287" s="5">
        <f t="shared" si="45"/>
        <v>0.64748404999999998</v>
      </c>
      <c r="J287" s="2">
        <f t="shared" si="48"/>
        <v>0.89923879832099995</v>
      </c>
      <c r="K287" s="2">
        <f t="shared" si="49"/>
        <v>0.48958120167899999</v>
      </c>
      <c r="L287" s="5">
        <f t="shared" si="50"/>
        <v>1.7510808464527996</v>
      </c>
      <c r="M287" s="5">
        <f t="shared" si="51"/>
        <v>3.2162996265521793</v>
      </c>
      <c r="N287" s="2">
        <f t="shared" si="52"/>
        <v>4.1155384248731792</v>
      </c>
      <c r="O287" s="5"/>
      <c r="P287" s="5">
        <f t="shared" si="46"/>
        <v>31</v>
      </c>
      <c r="Q287" s="5">
        <f t="shared" si="53"/>
        <v>0.80690889198579652</v>
      </c>
      <c r="R287" s="5">
        <v>12.86</v>
      </c>
      <c r="S287" s="5">
        <f t="shared" si="47"/>
        <v>1.1160432423169246</v>
      </c>
    </row>
    <row r="288" spans="1:19" x14ac:dyDescent="0.3">
      <c r="A288" s="5" t="s">
        <v>39</v>
      </c>
      <c r="B288" s="5">
        <v>122</v>
      </c>
      <c r="C288" s="5">
        <v>1.70095</v>
      </c>
      <c r="D288" s="5">
        <v>0.126</v>
      </c>
      <c r="E288" s="5">
        <v>8.4520999999999997</v>
      </c>
      <c r="F288" s="2">
        <f t="shared" si="54"/>
        <v>4.2890499999999996</v>
      </c>
      <c r="H288" s="5">
        <f t="shared" si="45"/>
        <v>0.71627134999999997</v>
      </c>
      <c r="J288" s="2">
        <f t="shared" si="48"/>
        <v>1.2183417527825</v>
      </c>
      <c r="K288" s="2">
        <f t="shared" si="49"/>
        <v>0.48260824721750001</v>
      </c>
      <c r="L288" s="5">
        <f t="shared" si="50"/>
        <v>0.63376159106679775</v>
      </c>
      <c r="M288" s="5">
        <f t="shared" si="51"/>
        <v>1.5999275026035018</v>
      </c>
      <c r="N288" s="2">
        <f t="shared" si="52"/>
        <v>2.818269255386002</v>
      </c>
      <c r="O288" s="5"/>
      <c r="P288" s="5">
        <f t="shared" si="46"/>
        <v>31</v>
      </c>
      <c r="Q288" s="5">
        <f t="shared" si="53"/>
        <v>0.83066984983759795</v>
      </c>
      <c r="R288" s="5">
        <v>12.86</v>
      </c>
      <c r="S288" s="5">
        <f t="shared" si="47"/>
        <v>1.1472018272921509</v>
      </c>
    </row>
    <row r="289" spans="1:19" x14ac:dyDescent="0.3">
      <c r="A289" s="5" t="s">
        <v>39</v>
      </c>
      <c r="B289" s="5">
        <v>123</v>
      </c>
      <c r="C289" s="5">
        <v>0</v>
      </c>
      <c r="D289" s="5">
        <v>-0.23200000000000001</v>
      </c>
      <c r="E289" s="5">
        <v>9.1321999999999992</v>
      </c>
      <c r="F289" s="2">
        <f t="shared" si="54"/>
        <v>4.4500999999999999</v>
      </c>
      <c r="H289" s="5">
        <f t="shared" si="45"/>
        <v>0.74316670000000007</v>
      </c>
      <c r="J289" s="2">
        <f t="shared" si="48"/>
        <v>0</v>
      </c>
      <c r="K289" s="2">
        <f t="shared" si="49"/>
        <v>0</v>
      </c>
      <c r="L289" s="5">
        <f t="shared" si="50"/>
        <v>0.16277108084693614</v>
      </c>
      <c r="M289" s="5">
        <f t="shared" si="51"/>
        <v>0.4709905102198616</v>
      </c>
      <c r="N289" s="2">
        <f t="shared" si="52"/>
        <v>0.4709905102198616</v>
      </c>
      <c r="O289" s="5"/>
      <c r="P289" s="5">
        <f t="shared" si="46"/>
        <v>31</v>
      </c>
      <c r="Q289" s="5">
        <f t="shared" si="53"/>
        <v>0.84012676767528716</v>
      </c>
      <c r="R289" s="5">
        <v>12.86</v>
      </c>
      <c r="S289" s="5">
        <f t="shared" si="47"/>
        <v>1.1595893569736331</v>
      </c>
    </row>
    <row r="290" spans="1:19" x14ac:dyDescent="0.3">
      <c r="A290" s="5" t="s">
        <v>39</v>
      </c>
      <c r="B290" s="5">
        <v>124</v>
      </c>
      <c r="C290" s="5">
        <v>7.1725000000000003</v>
      </c>
      <c r="D290" s="5">
        <v>-2.9889999999999999</v>
      </c>
      <c r="E290" s="5">
        <v>12.4217</v>
      </c>
      <c r="F290" s="2">
        <f t="shared" si="54"/>
        <v>4.7163500000000003</v>
      </c>
      <c r="H290" s="5">
        <f t="shared" si="45"/>
        <v>0.78763045000000009</v>
      </c>
      <c r="J290" s="2">
        <f t="shared" si="48"/>
        <v>5.6492794026250008</v>
      </c>
      <c r="K290" s="2">
        <f t="shared" si="49"/>
        <v>1.5232205973749995</v>
      </c>
      <c r="L290" s="5">
        <f t="shared" si="50"/>
        <v>0.35805329400773706</v>
      </c>
      <c r="M290" s="5">
        <f t="shared" si="51"/>
        <v>1.3279383842141985</v>
      </c>
      <c r="N290" s="2">
        <f t="shared" si="52"/>
        <v>6.9772177868391996</v>
      </c>
      <c r="O290" s="5"/>
      <c r="P290" s="5">
        <f t="shared" si="46"/>
        <v>31</v>
      </c>
      <c r="Q290" s="5">
        <f t="shared" si="53"/>
        <v>0.85596949542901823</v>
      </c>
      <c r="R290" s="5">
        <v>12.86</v>
      </c>
      <c r="S290" s="5">
        <f t="shared" si="47"/>
        <v>1.1803245033776235</v>
      </c>
    </row>
    <row r="291" spans="1:19" x14ac:dyDescent="0.3">
      <c r="A291" s="5" t="s">
        <v>39</v>
      </c>
      <c r="B291" s="5">
        <v>125</v>
      </c>
      <c r="C291" s="5">
        <v>1.9456599999999999</v>
      </c>
      <c r="D291" s="5">
        <v>-6.601</v>
      </c>
      <c r="E291" s="5">
        <v>4.7622</v>
      </c>
      <c r="F291" s="2">
        <f t="shared" si="54"/>
        <v>-0.9194</v>
      </c>
      <c r="H291" s="5">
        <f t="shared" si="45"/>
        <v>0</v>
      </c>
      <c r="J291" s="2">
        <f t="shared" si="48"/>
        <v>0</v>
      </c>
      <c r="K291" s="2">
        <f t="shared" si="49"/>
        <v>1.9456599999999999</v>
      </c>
      <c r="L291" s="5">
        <f t="shared" si="50"/>
        <v>2.3037132940077369</v>
      </c>
      <c r="M291" s="5">
        <f t="shared" si="51"/>
        <v>0</v>
      </c>
      <c r="N291" s="2">
        <f t="shared" si="52"/>
        <v>0</v>
      </c>
      <c r="O291" s="5"/>
      <c r="P291" s="5">
        <f t="shared" si="46"/>
        <v>31</v>
      </c>
      <c r="Q291" s="5">
        <f t="shared" si="53"/>
        <v>0.57123962533258332</v>
      </c>
      <c r="R291" s="5">
        <v>12.86</v>
      </c>
      <c r="S291" s="5">
        <f t="shared" si="47"/>
        <v>0.80400520322400948</v>
      </c>
    </row>
    <row r="292" spans="1:19" x14ac:dyDescent="0.3">
      <c r="A292" s="5" t="s">
        <v>39</v>
      </c>
      <c r="B292" s="5">
        <v>126</v>
      </c>
      <c r="C292" s="5">
        <v>0.73084000000000005</v>
      </c>
      <c r="D292" s="5">
        <v>-7.3860000000000001</v>
      </c>
      <c r="E292" s="5">
        <v>6.7202000000000002</v>
      </c>
      <c r="F292" s="2">
        <f t="shared" si="54"/>
        <v>-0.33289999999999997</v>
      </c>
      <c r="H292" s="5">
        <f t="shared" si="45"/>
        <v>0</v>
      </c>
      <c r="J292" s="2">
        <f t="shared" si="48"/>
        <v>0</v>
      </c>
      <c r="K292" s="2">
        <f t="shared" si="49"/>
        <v>0.73084000000000005</v>
      </c>
      <c r="L292" s="5">
        <f t="shared" si="50"/>
        <v>3.0345532940077371</v>
      </c>
      <c r="M292" s="5">
        <f t="shared" si="51"/>
        <v>0</v>
      </c>
      <c r="N292" s="2">
        <f t="shared" si="52"/>
        <v>0</v>
      </c>
      <c r="O292" s="5"/>
      <c r="P292" s="5">
        <f t="shared" si="46"/>
        <v>31</v>
      </c>
      <c r="Q292" s="5">
        <f t="shared" si="53"/>
        <v>0.59632945430009576</v>
      </c>
      <c r="R292" s="5">
        <v>12.86</v>
      </c>
      <c r="S292" s="5">
        <f t="shared" si="47"/>
        <v>0.83751446807811236</v>
      </c>
    </row>
    <row r="293" spans="1:19" x14ac:dyDescent="0.3">
      <c r="A293" s="5" t="s">
        <v>39</v>
      </c>
      <c r="B293" s="5">
        <v>127</v>
      </c>
      <c r="C293" s="5">
        <v>0.94835999999999998</v>
      </c>
      <c r="D293" s="5">
        <v>-5.484</v>
      </c>
      <c r="E293" s="5">
        <v>7.5875000000000004</v>
      </c>
      <c r="F293" s="2">
        <f t="shared" si="54"/>
        <v>1.0517500000000002</v>
      </c>
      <c r="H293" s="5">
        <f t="shared" si="45"/>
        <v>0.17564225000000003</v>
      </c>
      <c r="J293" s="2">
        <f t="shared" si="48"/>
        <v>0.16657208421000003</v>
      </c>
      <c r="K293" s="2">
        <f t="shared" si="49"/>
        <v>0.78178791578999995</v>
      </c>
      <c r="L293" s="5">
        <f t="shared" si="50"/>
        <v>3.1460304529411407</v>
      </c>
      <c r="M293" s="5">
        <f t="shared" si="51"/>
        <v>0.67031075685659669</v>
      </c>
      <c r="N293" s="2">
        <f t="shared" si="52"/>
        <v>0.83688284106659672</v>
      </c>
      <c r="O293" s="5"/>
      <c r="P293" s="5">
        <f t="shared" si="46"/>
        <v>31</v>
      </c>
      <c r="Q293" s="5">
        <f t="shared" si="53"/>
        <v>0.65946893786232141</v>
      </c>
      <c r="R293" s="5">
        <v>12.86</v>
      </c>
      <c r="S293" s="5">
        <f t="shared" si="47"/>
        <v>0.92151449213761338</v>
      </c>
    </row>
    <row r="294" spans="1:19" x14ac:dyDescent="0.3">
      <c r="A294" s="5" t="s">
        <v>39</v>
      </c>
      <c r="B294" s="5">
        <v>128</v>
      </c>
      <c r="C294" s="5">
        <v>0.49592999999999998</v>
      </c>
      <c r="D294" s="5">
        <v>-6.1849999999999996</v>
      </c>
      <c r="E294" s="5">
        <v>11.3592</v>
      </c>
      <c r="F294" s="2">
        <f t="shared" si="54"/>
        <v>2.5871</v>
      </c>
      <c r="H294" s="5">
        <f t="shared" si="45"/>
        <v>0.43204570000000003</v>
      </c>
      <c r="J294" s="2">
        <f t="shared" si="48"/>
        <v>0.21426442400100001</v>
      </c>
      <c r="K294" s="2">
        <f t="shared" si="49"/>
        <v>0.281665575999</v>
      </c>
      <c r="L294" s="5">
        <f t="shared" si="50"/>
        <v>1.9467746987294774</v>
      </c>
      <c r="M294" s="5">
        <f t="shared" si="51"/>
        <v>1.4809213302106634</v>
      </c>
      <c r="N294" s="2">
        <f t="shared" si="52"/>
        <v>1.6951857542116635</v>
      </c>
      <c r="O294" s="5"/>
      <c r="P294" s="5">
        <f t="shared" si="46"/>
        <v>31</v>
      </c>
      <c r="Q294" s="5">
        <f t="shared" si="53"/>
        <v>0.73632494202972332</v>
      </c>
      <c r="R294" s="5">
        <v>12.86</v>
      </c>
      <c r="S294" s="5">
        <f t="shared" si="47"/>
        <v>1.0231817763926117</v>
      </c>
    </row>
    <row r="295" spans="1:19" x14ac:dyDescent="0.3">
      <c r="A295" s="5" t="s">
        <v>39</v>
      </c>
      <c r="B295" s="5">
        <v>129</v>
      </c>
      <c r="C295" s="5">
        <v>1.47583</v>
      </c>
      <c r="D295" s="5">
        <v>-2.95</v>
      </c>
      <c r="E295" s="5">
        <v>11.2661</v>
      </c>
      <c r="F295" s="2">
        <f t="shared" si="54"/>
        <v>4.1580499999999994</v>
      </c>
      <c r="H295" s="5">
        <f t="shared" si="45"/>
        <v>0.69439434999999994</v>
      </c>
      <c r="J295" s="2">
        <f t="shared" si="48"/>
        <v>1.0248080135605</v>
      </c>
      <c r="K295" s="2">
        <f t="shared" si="49"/>
        <v>0.45102198643950009</v>
      </c>
      <c r="L295" s="5">
        <f t="shared" si="50"/>
        <v>0.73278021453891085</v>
      </c>
      <c r="M295" s="5">
        <f t="shared" si="51"/>
        <v>1.6650164706300667</v>
      </c>
      <c r="N295" s="2">
        <f t="shared" si="52"/>
        <v>2.6898244841905665</v>
      </c>
      <c r="O295" s="5"/>
      <c r="P295" s="5">
        <f t="shared" si="46"/>
        <v>31</v>
      </c>
      <c r="Q295" s="5">
        <f t="shared" si="53"/>
        <v>0.82304687914610575</v>
      </c>
      <c r="R295" s="5">
        <v>12.86</v>
      </c>
      <c r="S295" s="5">
        <f t="shared" si="47"/>
        <v>1.1372109423231229</v>
      </c>
    </row>
    <row r="296" spans="1:19" x14ac:dyDescent="0.3">
      <c r="A296" s="5" t="s">
        <v>39</v>
      </c>
      <c r="B296" s="5">
        <v>130</v>
      </c>
      <c r="C296" s="5">
        <v>0.37195</v>
      </c>
      <c r="D296" s="5">
        <v>-2.1549999999999998</v>
      </c>
      <c r="E296" s="5">
        <v>12.595599999999999</v>
      </c>
      <c r="F296" s="2">
        <f t="shared" si="54"/>
        <v>5.2202999999999999</v>
      </c>
      <c r="H296" s="5">
        <f t="shared" si="45"/>
        <v>0.87179010000000001</v>
      </c>
      <c r="J296" s="2">
        <f t="shared" si="48"/>
        <v>0.32426232769500002</v>
      </c>
      <c r="K296" s="2">
        <f t="shared" si="49"/>
        <v>4.7687672304999998E-2</v>
      </c>
      <c r="L296" s="5">
        <f t="shared" si="50"/>
        <v>0.10006370972546912</v>
      </c>
      <c r="M296" s="5">
        <f t="shared" si="51"/>
        <v>0.68040417711844181</v>
      </c>
      <c r="N296" s="2">
        <f t="shared" si="52"/>
        <v>1.0046665048134418</v>
      </c>
      <c r="O296" s="5"/>
      <c r="P296" s="5">
        <f t="shared" si="46"/>
        <v>31</v>
      </c>
      <c r="Q296" s="5">
        <f t="shared" si="53"/>
        <v>0.88667903706036466</v>
      </c>
      <c r="R296" s="5">
        <v>12.86</v>
      </c>
      <c r="S296" s="5">
        <f t="shared" si="47"/>
        <v>1.2204578258645991</v>
      </c>
    </row>
    <row r="297" spans="1:19" x14ac:dyDescent="0.3">
      <c r="A297" s="5" t="s">
        <v>39</v>
      </c>
      <c r="B297" s="5">
        <v>131</v>
      </c>
      <c r="C297" s="5">
        <v>0</v>
      </c>
      <c r="D297" s="5">
        <v>-2.2330000000000001</v>
      </c>
      <c r="E297" s="5">
        <v>16.245200000000001</v>
      </c>
      <c r="F297" s="2">
        <f t="shared" si="54"/>
        <v>7.0061</v>
      </c>
      <c r="H297" s="5">
        <f t="shared" si="45"/>
        <v>1</v>
      </c>
      <c r="J297" s="2">
        <f t="shared" si="48"/>
        <v>0</v>
      </c>
      <c r="K297" s="2">
        <f t="shared" si="49"/>
        <v>0</v>
      </c>
      <c r="L297" s="5">
        <f t="shared" si="50"/>
        <v>0</v>
      </c>
      <c r="M297" s="5">
        <f t="shared" si="51"/>
        <v>0.10006370972546912</v>
      </c>
      <c r="N297" s="2">
        <f t="shared" si="52"/>
        <v>0.10006370972546912</v>
      </c>
      <c r="O297" s="5"/>
      <c r="P297" s="5">
        <f t="shared" si="46"/>
        <v>31</v>
      </c>
      <c r="Q297" s="5">
        <f t="shared" si="53"/>
        <v>1.0034692710404265</v>
      </c>
      <c r="R297" s="5">
        <v>12.86</v>
      </c>
      <c r="S297" s="5">
        <f t="shared" si="47"/>
        <v>1.3724095292796288</v>
      </c>
    </row>
    <row r="298" spans="1:19" x14ac:dyDescent="0.3">
      <c r="A298" s="5" t="s">
        <v>39</v>
      </c>
      <c r="B298" s="5">
        <v>132</v>
      </c>
      <c r="C298" s="5">
        <v>0</v>
      </c>
      <c r="D298" s="5">
        <v>0.32300000000000001</v>
      </c>
      <c r="E298" s="5">
        <v>13.064299999999999</v>
      </c>
      <c r="F298" s="2">
        <f t="shared" si="54"/>
        <v>6.6936499999999999</v>
      </c>
      <c r="H298" s="5">
        <f t="shared" si="45"/>
        <v>1</v>
      </c>
      <c r="J298" s="2">
        <f t="shared" si="48"/>
        <v>0</v>
      </c>
      <c r="K298" s="2">
        <f t="shared" si="49"/>
        <v>0</v>
      </c>
      <c r="L298" s="5">
        <f t="shared" si="50"/>
        <v>0</v>
      </c>
      <c r="M298" s="5">
        <f t="shared" si="51"/>
        <v>0</v>
      </c>
      <c r="N298" s="2">
        <f t="shared" si="52"/>
        <v>0</v>
      </c>
      <c r="O298" s="5"/>
      <c r="P298" s="5">
        <f t="shared" si="46"/>
        <v>31</v>
      </c>
      <c r="Q298" s="5">
        <f t="shared" si="53"/>
        <v>0.98210680848685217</v>
      </c>
      <c r="R298" s="5">
        <v>12.86</v>
      </c>
      <c r="S298" s="5">
        <f t="shared" si="47"/>
        <v>1.3446922715209846</v>
      </c>
    </row>
    <row r="299" spans="1:19" x14ac:dyDescent="0.3">
      <c r="A299" s="5" t="s">
        <v>39</v>
      </c>
      <c r="B299" s="5">
        <v>133</v>
      </c>
      <c r="C299" s="5">
        <v>0</v>
      </c>
      <c r="D299" s="5">
        <v>-1.1950000000000001</v>
      </c>
      <c r="E299" s="5">
        <v>13.8337</v>
      </c>
      <c r="F299" s="2">
        <f t="shared" si="54"/>
        <v>6.31935</v>
      </c>
      <c r="H299" s="5">
        <f t="shared" si="45"/>
        <v>1</v>
      </c>
      <c r="J299" s="2">
        <f t="shared" si="48"/>
        <v>0</v>
      </c>
      <c r="K299" s="2">
        <f t="shared" si="49"/>
        <v>0</v>
      </c>
      <c r="L299" s="5">
        <f t="shared" si="50"/>
        <v>0</v>
      </c>
      <c r="M299" s="5">
        <f t="shared" si="51"/>
        <v>0</v>
      </c>
      <c r="N299" s="2">
        <f t="shared" si="52"/>
        <v>0</v>
      </c>
      <c r="O299" s="5"/>
      <c r="P299" s="5">
        <f t="shared" si="46"/>
        <v>31</v>
      </c>
      <c r="Q299" s="5">
        <f t="shared" si="53"/>
        <v>0.9570439410522863</v>
      </c>
      <c r="R299" s="5">
        <v>12.86</v>
      </c>
      <c r="S299" s="5">
        <f t="shared" si="47"/>
        <v>1.3121311116442766</v>
      </c>
    </row>
    <row r="300" spans="1:19" x14ac:dyDescent="0.3">
      <c r="A300" s="5" t="s">
        <v>39</v>
      </c>
      <c r="B300" s="5">
        <v>134</v>
      </c>
      <c r="C300" s="5">
        <v>0</v>
      </c>
      <c r="D300" s="5">
        <v>-0.99</v>
      </c>
      <c r="E300" s="5">
        <v>18.552600000000002</v>
      </c>
      <c r="F300" s="2">
        <f t="shared" si="54"/>
        <v>8.7813000000000017</v>
      </c>
      <c r="H300" s="5">
        <f t="shared" si="45"/>
        <v>1</v>
      </c>
      <c r="J300" s="2">
        <f t="shared" si="48"/>
        <v>0</v>
      </c>
      <c r="K300" s="2">
        <f t="shared" si="49"/>
        <v>0</v>
      </c>
      <c r="L300" s="5">
        <f t="shared" si="50"/>
        <v>0</v>
      </c>
      <c r="M300" s="5">
        <f t="shared" si="51"/>
        <v>0</v>
      </c>
      <c r="N300" s="2">
        <f t="shared" si="52"/>
        <v>0</v>
      </c>
      <c r="O300" s="5"/>
      <c r="P300" s="5">
        <f t="shared" si="46"/>
        <v>31</v>
      </c>
      <c r="Q300" s="5">
        <f t="shared" si="53"/>
        <v>1.1327908462438376</v>
      </c>
      <c r="R300" s="5">
        <v>12.86</v>
      </c>
      <c r="S300" s="5">
        <f t="shared" si="47"/>
        <v>1.5395246792050872</v>
      </c>
    </row>
    <row r="301" spans="1:19" x14ac:dyDescent="0.3">
      <c r="A301" s="5" t="s">
        <v>39</v>
      </c>
      <c r="B301" s="5">
        <v>135</v>
      </c>
      <c r="C301" s="5">
        <v>0</v>
      </c>
      <c r="D301" s="5">
        <v>2.3519999999999999</v>
      </c>
      <c r="E301" s="5">
        <v>21.453399999999998</v>
      </c>
      <c r="F301" s="2">
        <f t="shared" si="54"/>
        <v>11.902699999999999</v>
      </c>
      <c r="H301" s="5">
        <f t="shared" ref="H301:H364" si="55">IF(F301&lt;= 0, 0, IF(AND(F301 &gt; 0, F301 &lt; 6), 0.167 * F301, 1))</f>
        <v>1</v>
      </c>
      <c r="J301" s="2">
        <f t="shared" si="48"/>
        <v>0</v>
      </c>
      <c r="K301" s="2">
        <f t="shared" si="49"/>
        <v>0</v>
      </c>
      <c r="L301" s="5">
        <f t="shared" si="50"/>
        <v>0</v>
      </c>
      <c r="M301" s="5">
        <f t="shared" si="51"/>
        <v>0</v>
      </c>
      <c r="N301" s="2">
        <f t="shared" si="52"/>
        <v>0</v>
      </c>
      <c r="O301" s="5"/>
      <c r="P301" s="5">
        <f t="shared" si="46"/>
        <v>31</v>
      </c>
      <c r="Q301" s="5">
        <f t="shared" si="53"/>
        <v>1.3960457315467947</v>
      </c>
      <c r="R301" s="5">
        <v>12.86</v>
      </c>
      <c r="S301" s="5">
        <f t="shared" si="47"/>
        <v>1.8765301542539412</v>
      </c>
    </row>
    <row r="302" spans="1:19" x14ac:dyDescent="0.3">
      <c r="A302" s="5" t="s">
        <v>39</v>
      </c>
      <c r="B302" s="5">
        <v>136</v>
      </c>
      <c r="C302" s="5">
        <v>0</v>
      </c>
      <c r="D302" s="5">
        <v>4.4130000000000003</v>
      </c>
      <c r="E302" s="5">
        <v>21.792200000000001</v>
      </c>
      <c r="F302" s="2">
        <f t="shared" si="54"/>
        <v>13.102600000000001</v>
      </c>
      <c r="H302" s="5">
        <f t="shared" si="55"/>
        <v>1</v>
      </c>
      <c r="J302" s="2">
        <f t="shared" si="48"/>
        <v>0</v>
      </c>
      <c r="K302" s="2">
        <f t="shared" si="49"/>
        <v>0</v>
      </c>
      <c r="L302" s="5">
        <f t="shared" si="50"/>
        <v>0</v>
      </c>
      <c r="M302" s="5">
        <f t="shared" si="51"/>
        <v>0</v>
      </c>
      <c r="N302" s="2">
        <f t="shared" si="52"/>
        <v>0</v>
      </c>
      <c r="O302" s="5"/>
      <c r="P302" s="5">
        <f t="shared" ref="P302:P365" si="56">VLOOKUP(A302,$B$9:$P$20,15, FALSE)</f>
        <v>31</v>
      </c>
      <c r="Q302" s="5">
        <f t="shared" si="53"/>
        <v>1.5107161324207952</v>
      </c>
      <c r="R302" s="5">
        <v>12.86</v>
      </c>
      <c r="S302" s="5">
        <f t="shared" ref="S302:S365" si="57">29.8*1*R302*Q302/(F302+273.2)</f>
        <v>2.0221567041143063</v>
      </c>
    </row>
    <row r="303" spans="1:19" x14ac:dyDescent="0.3">
      <c r="A303" s="5" t="s">
        <v>39</v>
      </c>
      <c r="B303" s="5">
        <v>137</v>
      </c>
      <c r="C303" s="5">
        <v>0</v>
      </c>
      <c r="D303" s="5">
        <v>4.3760000000000003</v>
      </c>
      <c r="E303" s="5">
        <v>24.244199999999999</v>
      </c>
      <c r="F303" s="2">
        <f t="shared" si="54"/>
        <v>14.3101</v>
      </c>
      <c r="H303" s="5">
        <f t="shared" si="55"/>
        <v>1</v>
      </c>
      <c r="J303" s="2">
        <f t="shared" ref="J303:J366" si="58">H303*C303</f>
        <v>0</v>
      </c>
      <c r="K303" s="2">
        <f t="shared" ref="K303:K366" si="59">(1-H303)*C303</f>
        <v>0</v>
      </c>
      <c r="L303" s="5">
        <f t="shared" ref="L303:L366" si="60">(1-$H303)^2*$C303+(1-$H303)*L302</f>
        <v>0</v>
      </c>
      <c r="M303" s="5">
        <f t="shared" ref="M303:M366" si="61">H303*(K303+L302)</f>
        <v>0</v>
      </c>
      <c r="N303" s="2">
        <f t="shared" ref="N303:N366" si="62">J303+M303</f>
        <v>0</v>
      </c>
      <c r="O303" s="5"/>
      <c r="P303" s="5">
        <f t="shared" si="56"/>
        <v>31</v>
      </c>
      <c r="Q303" s="5">
        <f t="shared" ref="Q303:Q366" si="63">0.611*EXP((17.3*F303)/(F303+237.3))</f>
        <v>1.6343803611339731</v>
      </c>
      <c r="R303" s="5">
        <v>12.86</v>
      </c>
      <c r="S303" s="5">
        <f t="shared" si="57"/>
        <v>2.1784984841807309</v>
      </c>
    </row>
    <row r="304" spans="1:19" x14ac:dyDescent="0.3">
      <c r="A304" s="5" t="s">
        <v>39</v>
      </c>
      <c r="B304" s="5">
        <v>138</v>
      </c>
      <c r="C304" s="5">
        <v>0</v>
      </c>
      <c r="D304" s="5">
        <v>6.5979999999999999</v>
      </c>
      <c r="E304" s="5">
        <v>26.479099999999999</v>
      </c>
      <c r="F304" s="2">
        <f t="shared" si="54"/>
        <v>16.538550000000001</v>
      </c>
      <c r="H304" s="5">
        <f t="shared" si="55"/>
        <v>1</v>
      </c>
      <c r="J304" s="2">
        <f t="shared" si="58"/>
        <v>0</v>
      </c>
      <c r="K304" s="2">
        <f t="shared" si="59"/>
        <v>0</v>
      </c>
      <c r="L304" s="5">
        <f t="shared" si="60"/>
        <v>0</v>
      </c>
      <c r="M304" s="5">
        <f t="shared" si="61"/>
        <v>0</v>
      </c>
      <c r="N304" s="2">
        <f t="shared" si="62"/>
        <v>0</v>
      </c>
      <c r="O304" s="5"/>
      <c r="P304" s="5">
        <f t="shared" si="56"/>
        <v>31</v>
      </c>
      <c r="Q304" s="5">
        <f t="shared" si="63"/>
        <v>1.8860839297780565</v>
      </c>
      <c r="R304" s="5">
        <v>12.86</v>
      </c>
      <c r="S304" s="5">
        <f t="shared" si="57"/>
        <v>2.4946634551770384</v>
      </c>
    </row>
    <row r="305" spans="1:19" x14ac:dyDescent="0.3">
      <c r="A305" s="5" t="s">
        <v>39</v>
      </c>
      <c r="B305" s="5">
        <v>139</v>
      </c>
      <c r="C305" s="5">
        <v>3.1985299999999999</v>
      </c>
      <c r="D305" s="5">
        <v>6.2350000000000003</v>
      </c>
      <c r="E305" s="5">
        <v>22.7181</v>
      </c>
      <c r="F305" s="2">
        <f t="shared" si="54"/>
        <v>14.47655</v>
      </c>
      <c r="H305" s="5">
        <f t="shared" si="55"/>
        <v>1</v>
      </c>
      <c r="J305" s="2">
        <f t="shared" si="58"/>
        <v>3.1985299999999999</v>
      </c>
      <c r="K305" s="2">
        <f t="shared" si="59"/>
        <v>0</v>
      </c>
      <c r="L305" s="5">
        <f t="shared" si="60"/>
        <v>0</v>
      </c>
      <c r="M305" s="5">
        <f t="shared" si="61"/>
        <v>0</v>
      </c>
      <c r="N305" s="2">
        <f t="shared" si="62"/>
        <v>3.1985299999999999</v>
      </c>
      <c r="O305" s="5"/>
      <c r="P305" s="5">
        <f t="shared" si="56"/>
        <v>31</v>
      </c>
      <c r="Q305" s="5">
        <f t="shared" si="63"/>
        <v>1.6521051802437368</v>
      </c>
      <c r="R305" s="5">
        <v>12.86</v>
      </c>
      <c r="S305" s="5">
        <f t="shared" si="57"/>
        <v>2.2008501006232413</v>
      </c>
    </row>
    <row r="306" spans="1:19" x14ac:dyDescent="0.3">
      <c r="A306" s="5" t="s">
        <v>39</v>
      </c>
      <c r="B306" s="5">
        <v>140</v>
      </c>
      <c r="C306" s="5">
        <v>1.3833899999999999</v>
      </c>
      <c r="D306" s="5">
        <v>4.3959999999999999</v>
      </c>
      <c r="E306" s="5">
        <v>18.909500000000001</v>
      </c>
      <c r="F306" s="2">
        <f t="shared" ref="F306:F369" si="64">AVERAGE(D306:E306)</f>
        <v>11.652750000000001</v>
      </c>
      <c r="H306" s="5">
        <f t="shared" si="55"/>
        <v>1</v>
      </c>
      <c r="J306" s="2">
        <f t="shared" si="58"/>
        <v>1.3833899999999999</v>
      </c>
      <c r="K306" s="2">
        <f t="shared" si="59"/>
        <v>0</v>
      </c>
      <c r="L306" s="5">
        <f t="shared" si="60"/>
        <v>0</v>
      </c>
      <c r="M306" s="5">
        <f t="shared" si="61"/>
        <v>0</v>
      </c>
      <c r="N306" s="2">
        <f t="shared" si="62"/>
        <v>1.3833899999999999</v>
      </c>
      <c r="O306" s="5"/>
      <c r="P306" s="5">
        <f t="shared" si="56"/>
        <v>31</v>
      </c>
      <c r="Q306" s="5">
        <f t="shared" si="63"/>
        <v>1.3731454744130718</v>
      </c>
      <c r="R306" s="5">
        <v>12.86</v>
      </c>
      <c r="S306" s="5">
        <f t="shared" si="57"/>
        <v>1.8473677851745249</v>
      </c>
    </row>
    <row r="307" spans="1:19" x14ac:dyDescent="0.3">
      <c r="A307" s="5" t="s">
        <v>39</v>
      </c>
      <c r="B307" s="5">
        <v>141</v>
      </c>
      <c r="C307" s="5">
        <v>3.0386600000000001</v>
      </c>
      <c r="D307" s="5">
        <v>-1.256</v>
      </c>
      <c r="E307" s="5">
        <v>11.0723</v>
      </c>
      <c r="F307" s="2">
        <f t="shared" si="64"/>
        <v>4.90815</v>
      </c>
      <c r="H307" s="5">
        <f t="shared" si="55"/>
        <v>0.81966105</v>
      </c>
      <c r="J307" s="2">
        <f t="shared" si="58"/>
        <v>2.4906712461930001</v>
      </c>
      <c r="K307" s="2">
        <f t="shared" si="59"/>
        <v>0.54798875380700007</v>
      </c>
      <c r="L307" s="5">
        <f t="shared" si="60"/>
        <v>9.8823716473362896E-2</v>
      </c>
      <c r="M307" s="5">
        <f t="shared" si="61"/>
        <v>0.44916503733363716</v>
      </c>
      <c r="N307" s="2">
        <f t="shared" si="62"/>
        <v>2.9398362835266374</v>
      </c>
      <c r="O307" s="5"/>
      <c r="P307" s="5">
        <f t="shared" si="56"/>
        <v>31</v>
      </c>
      <c r="Q307" s="5">
        <f t="shared" si="63"/>
        <v>0.86754493207601613</v>
      </c>
      <c r="R307" s="5">
        <v>12.86</v>
      </c>
      <c r="S307" s="5">
        <f t="shared" si="57"/>
        <v>1.1954612233752502</v>
      </c>
    </row>
    <row r="308" spans="1:19" x14ac:dyDescent="0.3">
      <c r="A308" s="5" t="s">
        <v>39</v>
      </c>
      <c r="B308" s="5">
        <v>142</v>
      </c>
      <c r="C308" s="5">
        <v>2.3491399999999998</v>
      </c>
      <c r="D308" s="5">
        <v>-2.4119999999999999</v>
      </c>
      <c r="E308" s="5">
        <v>13.718400000000001</v>
      </c>
      <c r="F308" s="2">
        <f t="shared" si="64"/>
        <v>5.6532</v>
      </c>
      <c r="H308" s="5">
        <f t="shared" si="55"/>
        <v>0.94408440000000005</v>
      </c>
      <c r="J308" s="2">
        <f t="shared" si="58"/>
        <v>2.2177864274159997</v>
      </c>
      <c r="K308" s="2">
        <f t="shared" si="59"/>
        <v>0.13135357258399988</v>
      </c>
      <c r="L308" s="5">
        <f t="shared" si="60"/>
        <v>1.2870501224015864E-2</v>
      </c>
      <c r="M308" s="5">
        <f t="shared" si="61"/>
        <v>0.21730678783334692</v>
      </c>
      <c r="N308" s="2">
        <f t="shared" si="62"/>
        <v>2.4350932152493465</v>
      </c>
      <c r="O308" s="5"/>
      <c r="P308" s="5">
        <f t="shared" si="56"/>
        <v>31</v>
      </c>
      <c r="Q308" s="5">
        <f t="shared" si="63"/>
        <v>0.91383049869111466</v>
      </c>
      <c r="R308" s="5">
        <v>12.86</v>
      </c>
      <c r="S308" s="5">
        <f t="shared" si="57"/>
        <v>1.2558774091615175</v>
      </c>
    </row>
    <row r="309" spans="1:19" x14ac:dyDescent="0.3">
      <c r="A309" s="5" t="s">
        <v>39</v>
      </c>
      <c r="B309" s="5">
        <v>143</v>
      </c>
      <c r="C309" s="5">
        <v>1.7107399999999999</v>
      </c>
      <c r="D309" s="5">
        <v>0.752</v>
      </c>
      <c r="E309" s="5">
        <v>11.1251</v>
      </c>
      <c r="F309" s="2">
        <f t="shared" si="64"/>
        <v>5.9385500000000002</v>
      </c>
      <c r="H309" s="5">
        <f t="shared" si="55"/>
        <v>0.99173785000000014</v>
      </c>
      <c r="J309" s="2">
        <f t="shared" si="58"/>
        <v>1.6966056095090001</v>
      </c>
      <c r="K309" s="2">
        <f t="shared" si="59"/>
        <v>1.4134390490999755E-2</v>
      </c>
      <c r="L309" s="5">
        <f t="shared" si="60"/>
        <v>2.2311846608321246E-4</v>
      </c>
      <c r="M309" s="5">
        <f t="shared" si="61"/>
        <v>2.6781773248932408E-2</v>
      </c>
      <c r="N309" s="2">
        <f t="shared" si="62"/>
        <v>1.7233873827579325</v>
      </c>
      <c r="O309" s="5"/>
      <c r="P309" s="5">
        <f t="shared" si="56"/>
        <v>31</v>
      </c>
      <c r="Q309" s="5">
        <f t="shared" si="63"/>
        <v>0.93212598385811818</v>
      </c>
      <c r="R309" s="5">
        <v>12.86</v>
      </c>
      <c r="S309" s="5">
        <f t="shared" si="57"/>
        <v>1.2797113710807013</v>
      </c>
    </row>
    <row r="310" spans="1:19" x14ac:dyDescent="0.3">
      <c r="A310" s="5" t="s">
        <v>39</v>
      </c>
      <c r="B310" s="5">
        <v>144</v>
      </c>
      <c r="C310" s="5">
        <v>0.621</v>
      </c>
      <c r="D310" s="5">
        <v>0.60299999999999998</v>
      </c>
      <c r="E310" s="5">
        <v>13.1471</v>
      </c>
      <c r="F310" s="2">
        <f t="shared" si="64"/>
        <v>6.8750499999999999</v>
      </c>
      <c r="H310" s="5">
        <f t="shared" si="55"/>
        <v>1</v>
      </c>
      <c r="J310" s="2">
        <f t="shared" si="58"/>
        <v>0.621</v>
      </c>
      <c r="K310" s="2">
        <f t="shared" si="59"/>
        <v>0</v>
      </c>
      <c r="L310" s="5">
        <f t="shared" si="60"/>
        <v>0</v>
      </c>
      <c r="M310" s="5">
        <f t="shared" si="61"/>
        <v>2.2311846608321246E-4</v>
      </c>
      <c r="N310" s="2">
        <f t="shared" si="62"/>
        <v>0.62122311846608325</v>
      </c>
      <c r="O310" s="5"/>
      <c r="P310" s="5">
        <f t="shared" si="56"/>
        <v>31</v>
      </c>
      <c r="Q310" s="5">
        <f t="shared" si="63"/>
        <v>0.99445994242267133</v>
      </c>
      <c r="R310" s="5">
        <v>12.86</v>
      </c>
      <c r="S310" s="5">
        <f t="shared" si="57"/>
        <v>1.3607241873731899</v>
      </c>
    </row>
    <row r="311" spans="1:19" x14ac:dyDescent="0.3">
      <c r="A311" s="5" t="s">
        <v>39</v>
      </c>
      <c r="B311" s="5">
        <v>145</v>
      </c>
      <c r="C311" s="5">
        <v>8.2143899999999999</v>
      </c>
      <c r="D311" s="5">
        <v>1.405</v>
      </c>
      <c r="E311" s="5">
        <v>7.1775000000000002</v>
      </c>
      <c r="F311" s="2">
        <f t="shared" si="64"/>
        <v>4.2912499999999998</v>
      </c>
      <c r="H311" s="5">
        <f t="shared" si="55"/>
        <v>0.71663874999999999</v>
      </c>
      <c r="J311" s="2">
        <f t="shared" si="58"/>
        <v>5.8867501816124994</v>
      </c>
      <c r="K311" s="2">
        <f t="shared" si="59"/>
        <v>2.3276398183875</v>
      </c>
      <c r="L311" s="5">
        <f t="shared" si="60"/>
        <v>0.65956292848805509</v>
      </c>
      <c r="M311" s="5">
        <f t="shared" si="61"/>
        <v>1.6680768898994449</v>
      </c>
      <c r="N311" s="2">
        <f t="shared" si="62"/>
        <v>7.5548270715119443</v>
      </c>
      <c r="O311" s="5"/>
      <c r="P311" s="5">
        <f t="shared" si="56"/>
        <v>31</v>
      </c>
      <c r="Q311" s="5">
        <f t="shared" si="63"/>
        <v>0.83079839925863175</v>
      </c>
      <c r="R311" s="5">
        <v>12.86</v>
      </c>
      <c r="S311" s="5">
        <f t="shared" si="57"/>
        <v>1.1473702646519015</v>
      </c>
    </row>
    <row r="312" spans="1:19" x14ac:dyDescent="0.3">
      <c r="A312" s="5" t="s">
        <v>39</v>
      </c>
      <c r="B312" s="5">
        <v>146</v>
      </c>
      <c r="C312" s="5">
        <v>0</v>
      </c>
      <c r="D312" s="5">
        <v>1.954</v>
      </c>
      <c r="E312" s="5">
        <v>16.042300000000001</v>
      </c>
      <c r="F312" s="2">
        <f t="shared" si="64"/>
        <v>8.9981500000000008</v>
      </c>
      <c r="H312" s="5">
        <f t="shared" si="55"/>
        <v>1</v>
      </c>
      <c r="J312" s="2">
        <f t="shared" si="58"/>
        <v>0</v>
      </c>
      <c r="K312" s="2">
        <f t="shared" si="59"/>
        <v>0</v>
      </c>
      <c r="L312" s="5">
        <f t="shared" si="60"/>
        <v>0</v>
      </c>
      <c r="M312" s="5">
        <f t="shared" si="61"/>
        <v>0.65956292848805509</v>
      </c>
      <c r="N312" s="2">
        <f t="shared" si="62"/>
        <v>0.65956292848805509</v>
      </c>
      <c r="O312" s="5"/>
      <c r="P312" s="5">
        <f t="shared" si="56"/>
        <v>31</v>
      </c>
      <c r="Q312" s="5">
        <f t="shared" si="63"/>
        <v>1.1495521040232661</v>
      </c>
      <c r="R312" s="5">
        <v>12.86</v>
      </c>
      <c r="S312" s="5">
        <f t="shared" si="57"/>
        <v>1.5611036207027871</v>
      </c>
    </row>
    <row r="313" spans="1:19" x14ac:dyDescent="0.3">
      <c r="A313" s="5" t="s">
        <v>39</v>
      </c>
      <c r="B313" s="5">
        <v>147</v>
      </c>
      <c r="C313" s="5">
        <v>2.0652900000000001</v>
      </c>
      <c r="D313" s="5">
        <v>2.9710000000000001</v>
      </c>
      <c r="E313" s="5">
        <v>18.688700000000001</v>
      </c>
      <c r="F313" s="2">
        <f t="shared" si="64"/>
        <v>10.82985</v>
      </c>
      <c r="H313" s="5">
        <f t="shared" si="55"/>
        <v>1</v>
      </c>
      <c r="J313" s="2">
        <f t="shared" si="58"/>
        <v>2.0652900000000001</v>
      </c>
      <c r="K313" s="2">
        <f t="shared" si="59"/>
        <v>0</v>
      </c>
      <c r="L313" s="5">
        <f t="shared" si="60"/>
        <v>0</v>
      </c>
      <c r="M313" s="5">
        <f t="shared" si="61"/>
        <v>0</v>
      </c>
      <c r="N313" s="2">
        <f t="shared" si="62"/>
        <v>2.0652900000000001</v>
      </c>
      <c r="O313" s="5"/>
      <c r="P313" s="5">
        <f t="shared" si="56"/>
        <v>31</v>
      </c>
      <c r="Q313" s="5">
        <f t="shared" si="63"/>
        <v>1.3000668769527011</v>
      </c>
      <c r="R313" s="5">
        <v>12.86</v>
      </c>
      <c r="S313" s="5">
        <f t="shared" si="57"/>
        <v>1.7541185516973998</v>
      </c>
    </row>
    <row r="314" spans="1:19" x14ac:dyDescent="0.3">
      <c r="A314" s="5" t="s">
        <v>39</v>
      </c>
      <c r="B314" s="5">
        <v>148</v>
      </c>
      <c r="C314" s="5">
        <v>7.85006</v>
      </c>
      <c r="D314" s="5">
        <v>3.9279999999999999</v>
      </c>
      <c r="E314" s="5">
        <v>16.601500000000001</v>
      </c>
      <c r="F314" s="2">
        <f t="shared" si="64"/>
        <v>10.264750000000001</v>
      </c>
      <c r="H314" s="5">
        <f t="shared" si="55"/>
        <v>1</v>
      </c>
      <c r="J314" s="2">
        <f t="shared" si="58"/>
        <v>7.85006</v>
      </c>
      <c r="K314" s="2">
        <f t="shared" si="59"/>
        <v>0</v>
      </c>
      <c r="L314" s="5">
        <f t="shared" si="60"/>
        <v>0</v>
      </c>
      <c r="M314" s="5">
        <f t="shared" si="61"/>
        <v>0</v>
      </c>
      <c r="N314" s="2">
        <f t="shared" si="62"/>
        <v>7.85006</v>
      </c>
      <c r="O314" s="5"/>
      <c r="P314" s="5">
        <f t="shared" si="56"/>
        <v>31</v>
      </c>
      <c r="Q314" s="5">
        <f t="shared" si="63"/>
        <v>1.2518840760668675</v>
      </c>
      <c r="R314" s="5">
        <v>12.86</v>
      </c>
      <c r="S314" s="5">
        <f t="shared" si="57"/>
        <v>1.6924750985896959</v>
      </c>
    </row>
    <row r="315" spans="1:19" x14ac:dyDescent="0.3">
      <c r="A315" s="5" t="s">
        <v>39</v>
      </c>
      <c r="B315" s="5">
        <v>149</v>
      </c>
      <c r="C315" s="5">
        <v>12.852869999999999</v>
      </c>
      <c r="D315" s="5">
        <v>2.5049999999999999</v>
      </c>
      <c r="E315" s="5">
        <v>8.4365000000000006</v>
      </c>
      <c r="F315" s="2">
        <f t="shared" si="64"/>
        <v>5.4707500000000007</v>
      </c>
      <c r="H315" s="5">
        <f t="shared" si="55"/>
        <v>0.91361525000000021</v>
      </c>
      <c r="J315" s="2">
        <f t="shared" si="58"/>
        <v>11.742578038267503</v>
      </c>
      <c r="K315" s="2">
        <f t="shared" si="59"/>
        <v>1.1102919617324971</v>
      </c>
      <c r="L315" s="5">
        <f t="shared" si="60"/>
        <v>9.5912293541271107E-2</v>
      </c>
      <c r="M315" s="5">
        <f t="shared" si="61"/>
        <v>1.014379668191226</v>
      </c>
      <c r="N315" s="2">
        <f t="shared" si="62"/>
        <v>12.75695770645873</v>
      </c>
      <c r="O315" s="5"/>
      <c r="P315" s="5">
        <f t="shared" si="56"/>
        <v>31</v>
      </c>
      <c r="Q315" s="5">
        <f t="shared" si="63"/>
        <v>0.9022991595745683</v>
      </c>
      <c r="R315" s="5">
        <v>12.86</v>
      </c>
      <c r="S315" s="5">
        <f t="shared" si="57"/>
        <v>1.240841754383776</v>
      </c>
    </row>
    <row r="316" spans="1:19" x14ac:dyDescent="0.3">
      <c r="A316" s="5" t="s">
        <v>39</v>
      </c>
      <c r="B316" s="5">
        <v>150</v>
      </c>
      <c r="C316" s="5">
        <v>3.8554200000000001</v>
      </c>
      <c r="D316" s="5">
        <v>2.323</v>
      </c>
      <c r="E316" s="5">
        <v>12.0999</v>
      </c>
      <c r="F316" s="2">
        <f t="shared" si="64"/>
        <v>7.2114500000000001</v>
      </c>
      <c r="H316" s="5">
        <f t="shared" si="55"/>
        <v>1</v>
      </c>
      <c r="J316" s="2">
        <f t="shared" si="58"/>
        <v>3.8554200000000001</v>
      </c>
      <c r="K316" s="2">
        <f t="shared" si="59"/>
        <v>0</v>
      </c>
      <c r="L316" s="5">
        <f t="shared" si="60"/>
        <v>0</v>
      </c>
      <c r="M316" s="5">
        <f t="shared" si="61"/>
        <v>9.5912293541271107E-2</v>
      </c>
      <c r="N316" s="2">
        <f t="shared" si="62"/>
        <v>3.9513322935412711</v>
      </c>
      <c r="O316" s="5"/>
      <c r="P316" s="5">
        <f t="shared" si="56"/>
        <v>31</v>
      </c>
      <c r="Q316" s="5">
        <f t="shared" si="63"/>
        <v>1.0177311654371699</v>
      </c>
      <c r="R316" s="5">
        <v>12.86</v>
      </c>
      <c r="S316" s="5">
        <f t="shared" si="57"/>
        <v>1.3908956965493233</v>
      </c>
    </row>
    <row r="317" spans="1:19" x14ac:dyDescent="0.3">
      <c r="A317" s="5" t="s">
        <v>39</v>
      </c>
      <c r="B317" s="5">
        <v>151</v>
      </c>
      <c r="C317" s="5">
        <v>0.85265000000000002</v>
      </c>
      <c r="D317" s="5">
        <v>3.7549999999999999</v>
      </c>
      <c r="E317" s="5">
        <v>16.233000000000001</v>
      </c>
      <c r="F317" s="2">
        <f t="shared" si="64"/>
        <v>9.9939999999999998</v>
      </c>
      <c r="H317" s="5">
        <f t="shared" si="55"/>
        <v>1</v>
      </c>
      <c r="J317" s="2">
        <f t="shared" si="58"/>
        <v>0.85265000000000002</v>
      </c>
      <c r="K317" s="2">
        <f t="shared" si="59"/>
        <v>0</v>
      </c>
      <c r="L317" s="5">
        <f t="shared" si="60"/>
        <v>0</v>
      </c>
      <c r="M317" s="5">
        <f t="shared" si="61"/>
        <v>0</v>
      </c>
      <c r="N317" s="2">
        <f t="shared" si="62"/>
        <v>0.85265000000000002</v>
      </c>
      <c r="O317" s="5"/>
      <c r="P317" s="5">
        <f t="shared" si="56"/>
        <v>31</v>
      </c>
      <c r="Q317" s="5">
        <f t="shared" si="63"/>
        <v>1.2293604884026961</v>
      </c>
      <c r="R317" s="5">
        <v>12.86</v>
      </c>
      <c r="S317" s="5">
        <f t="shared" si="57"/>
        <v>1.663613499048668</v>
      </c>
    </row>
    <row r="318" spans="1:19" x14ac:dyDescent="0.3">
      <c r="A318" s="5" t="s">
        <v>40</v>
      </c>
      <c r="B318" s="5">
        <v>152</v>
      </c>
      <c r="C318" s="5">
        <v>3.4426299999999999</v>
      </c>
      <c r="D318" s="5">
        <v>5.1829999999999998</v>
      </c>
      <c r="E318" s="5">
        <v>16.139199999999999</v>
      </c>
      <c r="F318" s="2">
        <f t="shared" si="64"/>
        <v>10.661099999999999</v>
      </c>
      <c r="H318" s="5">
        <f t="shared" si="55"/>
        <v>1</v>
      </c>
      <c r="J318" s="2">
        <f t="shared" si="58"/>
        <v>3.4426299999999999</v>
      </c>
      <c r="K318" s="2">
        <f t="shared" si="59"/>
        <v>0</v>
      </c>
      <c r="L318" s="5">
        <f t="shared" si="60"/>
        <v>0</v>
      </c>
      <c r="M318" s="5">
        <f t="shared" si="61"/>
        <v>0</v>
      </c>
      <c r="N318" s="2">
        <f t="shared" si="62"/>
        <v>3.4426299999999999</v>
      </c>
      <c r="O318" s="5"/>
      <c r="P318" s="5">
        <f t="shared" si="56"/>
        <v>31</v>
      </c>
      <c r="Q318" s="5">
        <f t="shared" si="63"/>
        <v>1.28551067607296</v>
      </c>
      <c r="R318" s="5">
        <v>12.86</v>
      </c>
      <c r="S318" s="5">
        <f t="shared" si="57"/>
        <v>1.7355096748729868</v>
      </c>
    </row>
    <row r="319" spans="1:19" x14ac:dyDescent="0.3">
      <c r="A319" s="5" t="s">
        <v>40</v>
      </c>
      <c r="B319" s="5">
        <v>153</v>
      </c>
      <c r="C319" s="5">
        <v>3.81324</v>
      </c>
      <c r="D319" s="5">
        <v>4.6529999999999996</v>
      </c>
      <c r="E319" s="5">
        <v>17.3461</v>
      </c>
      <c r="F319" s="2">
        <f t="shared" si="64"/>
        <v>10.999549999999999</v>
      </c>
      <c r="H319" s="5">
        <f t="shared" si="55"/>
        <v>1</v>
      </c>
      <c r="J319" s="2">
        <f t="shared" si="58"/>
        <v>3.81324</v>
      </c>
      <c r="K319" s="2">
        <f t="shared" si="59"/>
        <v>0</v>
      </c>
      <c r="L319" s="5">
        <f t="shared" si="60"/>
        <v>0</v>
      </c>
      <c r="M319" s="5">
        <f t="shared" si="61"/>
        <v>0</v>
      </c>
      <c r="N319" s="2">
        <f t="shared" si="62"/>
        <v>3.81324</v>
      </c>
      <c r="O319" s="5"/>
      <c r="P319" s="5">
        <f t="shared" si="56"/>
        <v>31</v>
      </c>
      <c r="Q319" s="5">
        <f t="shared" si="63"/>
        <v>1.3148509520954998</v>
      </c>
      <c r="R319" s="5">
        <v>12.86</v>
      </c>
      <c r="S319" s="5">
        <f t="shared" si="57"/>
        <v>1.7730066802345543</v>
      </c>
    </row>
    <row r="320" spans="1:19" x14ac:dyDescent="0.3">
      <c r="A320" s="5" t="s">
        <v>40</v>
      </c>
      <c r="B320" s="5">
        <v>154</v>
      </c>
      <c r="C320" s="5">
        <v>6.6778399999999998</v>
      </c>
      <c r="D320" s="5">
        <v>5.8680000000000003</v>
      </c>
      <c r="E320" s="5">
        <v>15.6097</v>
      </c>
      <c r="F320" s="2">
        <f t="shared" si="64"/>
        <v>10.738849999999999</v>
      </c>
      <c r="H320" s="5">
        <f t="shared" si="55"/>
        <v>1</v>
      </c>
      <c r="J320" s="2">
        <f t="shared" si="58"/>
        <v>6.6778399999999998</v>
      </c>
      <c r="K320" s="2">
        <f t="shared" si="59"/>
        <v>0</v>
      </c>
      <c r="L320" s="5">
        <f t="shared" si="60"/>
        <v>0</v>
      </c>
      <c r="M320" s="5">
        <f t="shared" si="61"/>
        <v>0</v>
      </c>
      <c r="N320" s="2">
        <f t="shared" si="62"/>
        <v>6.6778399999999998</v>
      </c>
      <c r="O320" s="5"/>
      <c r="P320" s="5">
        <f t="shared" si="56"/>
        <v>31</v>
      </c>
      <c r="Q320" s="5">
        <f t="shared" si="63"/>
        <v>1.2921994124043021</v>
      </c>
      <c r="R320" s="5">
        <v>12.86</v>
      </c>
      <c r="S320" s="5">
        <f t="shared" si="57"/>
        <v>1.7440621331560509</v>
      </c>
    </row>
    <row r="321" spans="1:19" x14ac:dyDescent="0.3">
      <c r="A321" s="5" t="s">
        <v>40</v>
      </c>
      <c r="B321" s="5">
        <v>155</v>
      </c>
      <c r="C321" s="5">
        <v>1.57877</v>
      </c>
      <c r="D321" s="5">
        <v>5.62</v>
      </c>
      <c r="E321" s="5">
        <v>15.557</v>
      </c>
      <c r="F321" s="2">
        <f t="shared" si="64"/>
        <v>10.5885</v>
      </c>
      <c r="H321" s="5">
        <f t="shared" si="55"/>
        <v>1</v>
      </c>
      <c r="J321" s="2">
        <f t="shared" si="58"/>
        <v>1.57877</v>
      </c>
      <c r="K321" s="2">
        <f t="shared" si="59"/>
        <v>0</v>
      </c>
      <c r="L321" s="5">
        <f t="shared" si="60"/>
        <v>0</v>
      </c>
      <c r="M321" s="5">
        <f t="shared" si="61"/>
        <v>0</v>
      </c>
      <c r="N321" s="2">
        <f t="shared" si="62"/>
        <v>1.57877</v>
      </c>
      <c r="O321" s="5"/>
      <c r="P321" s="5">
        <f t="shared" si="56"/>
        <v>31</v>
      </c>
      <c r="Q321" s="5">
        <f t="shared" si="63"/>
        <v>1.2792924898707505</v>
      </c>
      <c r="R321" s="5">
        <v>12.86</v>
      </c>
      <c r="S321" s="5">
        <f t="shared" si="57"/>
        <v>1.7275566215973797</v>
      </c>
    </row>
    <row r="322" spans="1:19" x14ac:dyDescent="0.3">
      <c r="A322" s="5" t="s">
        <v>40</v>
      </c>
      <c r="B322" s="5">
        <v>156</v>
      </c>
      <c r="C322" s="5">
        <v>10.240399999999999</v>
      </c>
      <c r="D322" s="5">
        <v>5.726</v>
      </c>
      <c r="E322" s="5">
        <v>13.7273</v>
      </c>
      <c r="F322" s="2">
        <f t="shared" si="64"/>
        <v>9.7266499999999994</v>
      </c>
      <c r="H322" s="5">
        <f t="shared" si="55"/>
        <v>1</v>
      </c>
      <c r="J322" s="2">
        <f t="shared" si="58"/>
        <v>10.240399999999999</v>
      </c>
      <c r="K322" s="2">
        <f t="shared" si="59"/>
        <v>0</v>
      </c>
      <c r="L322" s="5">
        <f t="shared" si="60"/>
        <v>0</v>
      </c>
      <c r="M322" s="5">
        <f t="shared" si="61"/>
        <v>0</v>
      </c>
      <c r="N322" s="2">
        <f t="shared" si="62"/>
        <v>10.240399999999999</v>
      </c>
      <c r="O322" s="5"/>
      <c r="P322" s="5">
        <f t="shared" si="56"/>
        <v>31</v>
      </c>
      <c r="Q322" s="5">
        <f t="shared" si="63"/>
        <v>1.2074702581690295</v>
      </c>
      <c r="R322" s="5">
        <v>12.86</v>
      </c>
      <c r="S322" s="5">
        <f t="shared" si="57"/>
        <v>1.6355349066537241</v>
      </c>
    </row>
    <row r="323" spans="1:19" x14ac:dyDescent="0.3">
      <c r="A323" s="5" t="s">
        <v>40</v>
      </c>
      <c r="B323" s="5">
        <v>157</v>
      </c>
      <c r="C323" s="5">
        <v>0</v>
      </c>
      <c r="D323" s="5">
        <v>4.2839999999999998</v>
      </c>
      <c r="E323" s="5">
        <v>18.161000000000001</v>
      </c>
      <c r="F323" s="2">
        <f t="shared" si="64"/>
        <v>11.2225</v>
      </c>
      <c r="H323" s="5">
        <f t="shared" si="55"/>
        <v>1</v>
      </c>
      <c r="J323" s="2">
        <f t="shared" si="58"/>
        <v>0</v>
      </c>
      <c r="K323" s="2">
        <f t="shared" si="59"/>
        <v>0</v>
      </c>
      <c r="L323" s="5">
        <f t="shared" si="60"/>
        <v>0</v>
      </c>
      <c r="M323" s="5">
        <f t="shared" si="61"/>
        <v>0</v>
      </c>
      <c r="N323" s="2">
        <f t="shared" si="62"/>
        <v>0</v>
      </c>
      <c r="O323" s="5"/>
      <c r="P323" s="5">
        <f t="shared" si="56"/>
        <v>31</v>
      </c>
      <c r="Q323" s="5">
        <f t="shared" si="63"/>
        <v>1.334498618682241</v>
      </c>
      <c r="R323" s="5">
        <v>12.86</v>
      </c>
      <c r="S323" s="5">
        <f t="shared" si="57"/>
        <v>1.7980899423932981</v>
      </c>
    </row>
    <row r="324" spans="1:19" x14ac:dyDescent="0.3">
      <c r="A324" s="5" t="s">
        <v>40</v>
      </c>
      <c r="B324" s="5">
        <v>158</v>
      </c>
      <c r="C324" s="5">
        <v>6.0083900000000003</v>
      </c>
      <c r="D324" s="5">
        <v>4.5720000000000001</v>
      </c>
      <c r="E324" s="5">
        <v>20.635100000000001</v>
      </c>
      <c r="F324" s="2">
        <f t="shared" si="64"/>
        <v>12.60355</v>
      </c>
      <c r="H324" s="5">
        <f t="shared" si="55"/>
        <v>1</v>
      </c>
      <c r="J324" s="2">
        <f t="shared" si="58"/>
        <v>6.0083900000000003</v>
      </c>
      <c r="K324" s="2">
        <f t="shared" si="59"/>
        <v>0</v>
      </c>
      <c r="L324" s="5">
        <f t="shared" si="60"/>
        <v>0</v>
      </c>
      <c r="M324" s="5">
        <f t="shared" si="61"/>
        <v>0</v>
      </c>
      <c r="N324" s="2">
        <f t="shared" si="62"/>
        <v>6.0083900000000003</v>
      </c>
      <c r="O324" s="5"/>
      <c r="P324" s="5">
        <f t="shared" si="56"/>
        <v>31</v>
      </c>
      <c r="Q324" s="5">
        <f t="shared" si="63"/>
        <v>1.462056420016826</v>
      </c>
      <c r="R324" s="5">
        <v>12.86</v>
      </c>
      <c r="S324" s="5">
        <f t="shared" si="57"/>
        <v>1.9604408613196311</v>
      </c>
    </row>
    <row r="325" spans="1:19" x14ac:dyDescent="0.3">
      <c r="A325" s="5" t="s">
        <v>40</v>
      </c>
      <c r="B325" s="5">
        <v>159</v>
      </c>
      <c r="C325" s="5">
        <v>3.6648000000000001</v>
      </c>
      <c r="D325" s="5">
        <v>3.145</v>
      </c>
      <c r="E325" s="5">
        <v>16.250699999999998</v>
      </c>
      <c r="F325" s="2">
        <f t="shared" si="64"/>
        <v>9.697849999999999</v>
      </c>
      <c r="H325" s="5">
        <f t="shared" si="55"/>
        <v>1</v>
      </c>
      <c r="J325" s="2">
        <f t="shared" si="58"/>
        <v>3.6648000000000001</v>
      </c>
      <c r="K325" s="2">
        <f t="shared" si="59"/>
        <v>0</v>
      </c>
      <c r="L325" s="5">
        <f t="shared" si="60"/>
        <v>0</v>
      </c>
      <c r="M325" s="5">
        <f t="shared" si="61"/>
        <v>0</v>
      </c>
      <c r="N325" s="2">
        <f t="shared" si="62"/>
        <v>3.6648000000000001</v>
      </c>
      <c r="O325" s="5"/>
      <c r="P325" s="5">
        <f t="shared" si="56"/>
        <v>31</v>
      </c>
      <c r="Q325" s="5">
        <f t="shared" si="63"/>
        <v>1.2051327395497591</v>
      </c>
      <c r="R325" s="5">
        <v>12.86</v>
      </c>
      <c r="S325" s="5">
        <f t="shared" si="57"/>
        <v>1.6325348867521443</v>
      </c>
    </row>
    <row r="326" spans="1:19" x14ac:dyDescent="0.3">
      <c r="A326" s="5" t="s">
        <v>40</v>
      </c>
      <c r="B326" s="5">
        <v>160</v>
      </c>
      <c r="C326" s="5">
        <v>0</v>
      </c>
      <c r="D326" s="5">
        <v>2.714</v>
      </c>
      <c r="E326" s="5">
        <v>21.363700000000001</v>
      </c>
      <c r="F326" s="2">
        <f t="shared" si="64"/>
        <v>12.03885</v>
      </c>
      <c r="H326" s="5">
        <f t="shared" si="55"/>
        <v>1</v>
      </c>
      <c r="J326" s="2">
        <f t="shared" si="58"/>
        <v>0</v>
      </c>
      <c r="K326" s="2">
        <f t="shared" si="59"/>
        <v>0</v>
      </c>
      <c r="L326" s="5">
        <f t="shared" si="60"/>
        <v>0</v>
      </c>
      <c r="M326" s="5">
        <f t="shared" si="61"/>
        <v>0</v>
      </c>
      <c r="N326" s="2">
        <f t="shared" si="62"/>
        <v>0</v>
      </c>
      <c r="O326" s="5"/>
      <c r="P326" s="5">
        <f t="shared" si="56"/>
        <v>31</v>
      </c>
      <c r="Q326" s="5">
        <f t="shared" si="63"/>
        <v>1.4086603238686795</v>
      </c>
      <c r="R326" s="5">
        <v>12.86</v>
      </c>
      <c r="S326" s="5">
        <f t="shared" si="57"/>
        <v>1.8925825798117835</v>
      </c>
    </row>
    <row r="327" spans="1:19" x14ac:dyDescent="0.3">
      <c r="A327" s="5" t="s">
        <v>40</v>
      </c>
      <c r="B327" s="5">
        <v>161</v>
      </c>
      <c r="C327" s="5">
        <v>2.6473499999999999</v>
      </c>
      <c r="D327" s="5">
        <v>3.6080000000000001</v>
      </c>
      <c r="E327" s="5">
        <v>17.213899999999999</v>
      </c>
      <c r="F327" s="2">
        <f t="shared" si="64"/>
        <v>10.41095</v>
      </c>
      <c r="H327" s="5">
        <f t="shared" si="55"/>
        <v>1</v>
      </c>
      <c r="J327" s="2">
        <f t="shared" si="58"/>
        <v>2.6473499999999999</v>
      </c>
      <c r="K327" s="2">
        <f t="shared" si="59"/>
        <v>0</v>
      </c>
      <c r="L327" s="5">
        <f t="shared" si="60"/>
        <v>0</v>
      </c>
      <c r="M327" s="5">
        <f t="shared" si="61"/>
        <v>0</v>
      </c>
      <c r="N327" s="2">
        <f t="shared" si="62"/>
        <v>2.6473499999999999</v>
      </c>
      <c r="O327" s="5"/>
      <c r="P327" s="5">
        <f t="shared" si="56"/>
        <v>31</v>
      </c>
      <c r="Q327" s="5">
        <f t="shared" si="63"/>
        <v>1.2641966346001885</v>
      </c>
      <c r="R327" s="5">
        <v>12.86</v>
      </c>
      <c r="S327" s="5">
        <f t="shared" si="57"/>
        <v>1.708239924743953</v>
      </c>
    </row>
    <row r="328" spans="1:19" x14ac:dyDescent="0.3">
      <c r="A328" s="5" t="s">
        <v>40</v>
      </c>
      <c r="B328" s="5">
        <v>162</v>
      </c>
      <c r="C328" s="5">
        <v>2.5952500000000001</v>
      </c>
      <c r="D328" s="5">
        <v>2.7719999999999998</v>
      </c>
      <c r="E328" s="5">
        <v>13.8599</v>
      </c>
      <c r="F328" s="2">
        <f t="shared" si="64"/>
        <v>8.3159499999999991</v>
      </c>
      <c r="H328" s="5">
        <f t="shared" si="55"/>
        <v>1</v>
      </c>
      <c r="J328" s="2">
        <f t="shared" si="58"/>
        <v>2.5952500000000001</v>
      </c>
      <c r="K328" s="2">
        <f t="shared" si="59"/>
        <v>0</v>
      </c>
      <c r="L328" s="5">
        <f t="shared" si="60"/>
        <v>0</v>
      </c>
      <c r="M328" s="5">
        <f t="shared" si="61"/>
        <v>0</v>
      </c>
      <c r="N328" s="2">
        <f t="shared" si="62"/>
        <v>2.5952500000000001</v>
      </c>
      <c r="O328" s="5"/>
      <c r="P328" s="5">
        <f t="shared" si="56"/>
        <v>31</v>
      </c>
      <c r="Q328" s="5">
        <f t="shared" si="63"/>
        <v>1.0975462340316728</v>
      </c>
      <c r="R328" s="5">
        <v>12.86</v>
      </c>
      <c r="S328" s="5">
        <f t="shared" si="57"/>
        <v>1.4940910032823715</v>
      </c>
    </row>
    <row r="329" spans="1:19" x14ac:dyDescent="0.3">
      <c r="A329" s="5" t="s">
        <v>40</v>
      </c>
      <c r="B329" s="5">
        <v>163</v>
      </c>
      <c r="C329" s="5">
        <v>1.1275599999999999</v>
      </c>
      <c r="D329" s="5">
        <v>2.8410000000000002</v>
      </c>
      <c r="E329" s="5">
        <v>15.646699999999999</v>
      </c>
      <c r="F329" s="2">
        <f t="shared" si="64"/>
        <v>9.2438500000000001</v>
      </c>
      <c r="H329" s="5">
        <f t="shared" si="55"/>
        <v>1</v>
      </c>
      <c r="J329" s="2">
        <f t="shared" si="58"/>
        <v>1.1275599999999999</v>
      </c>
      <c r="K329" s="2">
        <f t="shared" si="59"/>
        <v>0</v>
      </c>
      <c r="L329" s="5">
        <f t="shared" si="60"/>
        <v>0</v>
      </c>
      <c r="M329" s="5">
        <f t="shared" si="61"/>
        <v>0</v>
      </c>
      <c r="N329" s="2">
        <f t="shared" si="62"/>
        <v>1.1275599999999999</v>
      </c>
      <c r="O329" s="5"/>
      <c r="P329" s="5">
        <f t="shared" si="56"/>
        <v>31</v>
      </c>
      <c r="Q329" s="5">
        <f t="shared" si="63"/>
        <v>1.168806697042523</v>
      </c>
      <c r="R329" s="5">
        <v>12.86</v>
      </c>
      <c r="S329" s="5">
        <f t="shared" si="57"/>
        <v>1.5858707948295283</v>
      </c>
    </row>
    <row r="330" spans="1:19" x14ac:dyDescent="0.3">
      <c r="A330" s="5" t="s">
        <v>40</v>
      </c>
      <c r="B330" s="5">
        <v>164</v>
      </c>
      <c r="C330" s="5">
        <v>0</v>
      </c>
      <c r="D330" s="5">
        <v>2.1720000000000002</v>
      </c>
      <c r="E330" s="5">
        <v>20.0426</v>
      </c>
      <c r="F330" s="2">
        <f t="shared" si="64"/>
        <v>11.1073</v>
      </c>
      <c r="H330" s="5">
        <f t="shared" si="55"/>
        <v>1</v>
      </c>
      <c r="J330" s="2">
        <f t="shared" si="58"/>
        <v>0</v>
      </c>
      <c r="K330" s="2">
        <f t="shared" si="59"/>
        <v>0</v>
      </c>
      <c r="L330" s="5">
        <f t="shared" si="60"/>
        <v>0</v>
      </c>
      <c r="M330" s="5">
        <f t="shared" si="61"/>
        <v>0</v>
      </c>
      <c r="N330" s="2">
        <f t="shared" si="62"/>
        <v>0</v>
      </c>
      <c r="O330" s="5"/>
      <c r="P330" s="5">
        <f t="shared" si="56"/>
        <v>31</v>
      </c>
      <c r="Q330" s="5">
        <f t="shared" si="63"/>
        <v>1.3243145351833845</v>
      </c>
      <c r="R330" s="5">
        <v>12.86</v>
      </c>
      <c r="S330" s="5">
        <f t="shared" si="57"/>
        <v>1.7850910289298167</v>
      </c>
    </row>
    <row r="331" spans="1:19" x14ac:dyDescent="0.3">
      <c r="A331" s="5" t="s">
        <v>40</v>
      </c>
      <c r="B331" s="5">
        <v>165</v>
      </c>
      <c r="C331" s="5">
        <v>0</v>
      </c>
      <c r="D331" s="5">
        <v>3.0950000000000002</v>
      </c>
      <c r="E331" s="5">
        <v>24.8309</v>
      </c>
      <c r="F331" s="2">
        <f t="shared" si="64"/>
        <v>13.962949999999999</v>
      </c>
      <c r="H331" s="5">
        <f t="shared" si="55"/>
        <v>1</v>
      </c>
      <c r="J331" s="2">
        <f t="shared" si="58"/>
        <v>0</v>
      </c>
      <c r="K331" s="2">
        <f t="shared" si="59"/>
        <v>0</v>
      </c>
      <c r="L331" s="5">
        <f t="shared" si="60"/>
        <v>0</v>
      </c>
      <c r="M331" s="5">
        <f t="shared" si="61"/>
        <v>0</v>
      </c>
      <c r="N331" s="2">
        <f t="shared" si="62"/>
        <v>0</v>
      </c>
      <c r="O331" s="5"/>
      <c r="P331" s="5">
        <f t="shared" si="56"/>
        <v>31</v>
      </c>
      <c r="Q331" s="5">
        <f t="shared" si="63"/>
        <v>1.5979493061294707</v>
      </c>
      <c r="R331" s="5">
        <v>12.86</v>
      </c>
      <c r="S331" s="5">
        <f t="shared" si="57"/>
        <v>2.1325136710337627</v>
      </c>
    </row>
    <row r="332" spans="1:19" x14ac:dyDescent="0.3">
      <c r="A332" s="5" t="s">
        <v>40</v>
      </c>
      <c r="B332" s="5">
        <v>166</v>
      </c>
      <c r="C332" s="5">
        <v>5.59354</v>
      </c>
      <c r="D332" s="5">
        <v>6.1020000000000003</v>
      </c>
      <c r="E332" s="5">
        <v>25.207699999999999</v>
      </c>
      <c r="F332" s="2">
        <f t="shared" si="64"/>
        <v>15.65485</v>
      </c>
      <c r="H332" s="5">
        <f t="shared" si="55"/>
        <v>1</v>
      </c>
      <c r="J332" s="2">
        <f t="shared" si="58"/>
        <v>5.59354</v>
      </c>
      <c r="K332" s="2">
        <f t="shared" si="59"/>
        <v>0</v>
      </c>
      <c r="L332" s="5">
        <f t="shared" si="60"/>
        <v>0</v>
      </c>
      <c r="M332" s="5">
        <f t="shared" si="61"/>
        <v>0</v>
      </c>
      <c r="N332" s="2">
        <f t="shared" si="62"/>
        <v>5.59354</v>
      </c>
      <c r="O332" s="5"/>
      <c r="P332" s="5">
        <f t="shared" si="56"/>
        <v>31</v>
      </c>
      <c r="Q332" s="5">
        <f t="shared" si="63"/>
        <v>1.7824747879331797</v>
      </c>
      <c r="R332" s="5">
        <v>12.86</v>
      </c>
      <c r="S332" s="5">
        <f t="shared" si="57"/>
        <v>2.3648356537203949</v>
      </c>
    </row>
    <row r="333" spans="1:19" x14ac:dyDescent="0.3">
      <c r="A333" s="5" t="s">
        <v>40</v>
      </c>
      <c r="B333" s="5">
        <v>167</v>
      </c>
      <c r="C333" s="5">
        <v>8.9123099999999997</v>
      </c>
      <c r="D333" s="5">
        <v>7.1020000000000003</v>
      </c>
      <c r="E333" s="5">
        <v>19.921399999999998</v>
      </c>
      <c r="F333" s="2">
        <f t="shared" si="64"/>
        <v>13.511699999999999</v>
      </c>
      <c r="H333" s="5">
        <f t="shared" si="55"/>
        <v>1</v>
      </c>
      <c r="J333" s="2">
        <f t="shared" si="58"/>
        <v>8.9123099999999997</v>
      </c>
      <c r="K333" s="2">
        <f t="shared" si="59"/>
        <v>0</v>
      </c>
      <c r="L333" s="5">
        <f t="shared" si="60"/>
        <v>0</v>
      </c>
      <c r="M333" s="5">
        <f t="shared" si="61"/>
        <v>0</v>
      </c>
      <c r="N333" s="2">
        <f t="shared" si="62"/>
        <v>8.9123099999999997</v>
      </c>
      <c r="O333" s="5"/>
      <c r="P333" s="5">
        <f t="shared" si="56"/>
        <v>31</v>
      </c>
      <c r="Q333" s="5">
        <f t="shared" si="63"/>
        <v>1.5516600465434296</v>
      </c>
      <c r="R333" s="5">
        <v>12.86</v>
      </c>
      <c r="S333" s="5">
        <f t="shared" si="57"/>
        <v>2.073998292768469</v>
      </c>
    </row>
    <row r="334" spans="1:19" x14ac:dyDescent="0.3">
      <c r="A334" s="5" t="s">
        <v>40</v>
      </c>
      <c r="B334" s="5">
        <v>168</v>
      </c>
      <c r="C334" s="5">
        <v>14.32005</v>
      </c>
      <c r="D334" s="5">
        <v>2.8170000000000002</v>
      </c>
      <c r="E334" s="5">
        <v>11.8504</v>
      </c>
      <c r="F334" s="2">
        <f t="shared" si="64"/>
        <v>7.3337000000000003</v>
      </c>
      <c r="H334" s="5">
        <f t="shared" si="55"/>
        <v>1</v>
      </c>
      <c r="J334" s="2">
        <f t="shared" si="58"/>
        <v>14.32005</v>
      </c>
      <c r="K334" s="2">
        <f t="shared" si="59"/>
        <v>0</v>
      </c>
      <c r="L334" s="5">
        <f t="shared" si="60"/>
        <v>0</v>
      </c>
      <c r="M334" s="5">
        <f t="shared" si="61"/>
        <v>0</v>
      </c>
      <c r="N334" s="2">
        <f t="shared" si="62"/>
        <v>14.32005</v>
      </c>
      <c r="O334" s="5"/>
      <c r="P334" s="5">
        <f t="shared" si="56"/>
        <v>31</v>
      </c>
      <c r="Q334" s="5">
        <f t="shared" si="63"/>
        <v>1.0263061530483184</v>
      </c>
      <c r="R334" s="5">
        <v>12.86</v>
      </c>
      <c r="S334" s="5">
        <f t="shared" si="57"/>
        <v>1.4020035896592851</v>
      </c>
    </row>
    <row r="335" spans="1:19" x14ac:dyDescent="0.3">
      <c r="A335" s="5" t="s">
        <v>40</v>
      </c>
      <c r="B335" s="5">
        <v>169</v>
      </c>
      <c r="C335" s="5">
        <v>6.1253700000000002</v>
      </c>
      <c r="D335" s="5">
        <v>2.444</v>
      </c>
      <c r="E335" s="5">
        <v>8.3438999999999997</v>
      </c>
      <c r="F335" s="2">
        <f t="shared" si="64"/>
        <v>5.3939500000000002</v>
      </c>
      <c r="H335" s="5">
        <f t="shared" si="55"/>
        <v>0.90078965000000011</v>
      </c>
      <c r="J335" s="2">
        <f t="shared" si="58"/>
        <v>5.5176698984205013</v>
      </c>
      <c r="K335" s="2">
        <f t="shared" si="59"/>
        <v>0.60770010157949939</v>
      </c>
      <c r="L335" s="5">
        <f t="shared" si="60"/>
        <v>6.0290139772737623E-2</v>
      </c>
      <c r="M335" s="5">
        <f t="shared" si="61"/>
        <v>0.54740996180676171</v>
      </c>
      <c r="N335" s="2">
        <f t="shared" si="62"/>
        <v>6.0650798602272626</v>
      </c>
      <c r="O335" s="5"/>
      <c r="P335" s="5">
        <f t="shared" si="56"/>
        <v>31</v>
      </c>
      <c r="Q335" s="5">
        <f t="shared" si="63"/>
        <v>0.89748368795371591</v>
      </c>
      <c r="R335" s="5">
        <v>12.86</v>
      </c>
      <c r="S335" s="5">
        <f t="shared" si="57"/>
        <v>1.234559755397153</v>
      </c>
    </row>
    <row r="336" spans="1:19" x14ac:dyDescent="0.3">
      <c r="A336" s="5" t="s">
        <v>40</v>
      </c>
      <c r="B336" s="5">
        <v>170</v>
      </c>
      <c r="C336" s="5">
        <v>0</v>
      </c>
      <c r="D336" s="5">
        <v>3.5150000000000001</v>
      </c>
      <c r="E336" s="5">
        <v>18.897300000000001</v>
      </c>
      <c r="F336" s="2">
        <f t="shared" si="64"/>
        <v>11.206150000000001</v>
      </c>
      <c r="H336" s="5">
        <f t="shared" si="55"/>
        <v>1</v>
      </c>
      <c r="J336" s="2">
        <f t="shared" si="58"/>
        <v>0</v>
      </c>
      <c r="K336" s="2">
        <f t="shared" si="59"/>
        <v>0</v>
      </c>
      <c r="L336" s="5">
        <f t="shared" si="60"/>
        <v>0</v>
      </c>
      <c r="M336" s="5">
        <f t="shared" si="61"/>
        <v>6.0290139772737623E-2</v>
      </c>
      <c r="N336" s="2">
        <f t="shared" si="62"/>
        <v>6.0290139772737623E-2</v>
      </c>
      <c r="O336" s="5"/>
      <c r="P336" s="5">
        <f t="shared" si="56"/>
        <v>31</v>
      </c>
      <c r="Q336" s="5">
        <f t="shared" si="63"/>
        <v>1.3330490430061002</v>
      </c>
      <c r="R336" s="5">
        <v>12.86</v>
      </c>
      <c r="S336" s="5">
        <f t="shared" si="57"/>
        <v>1.7962400554739828</v>
      </c>
    </row>
    <row r="337" spans="1:19" x14ac:dyDescent="0.3">
      <c r="A337" s="5" t="s">
        <v>40</v>
      </c>
      <c r="B337" s="5">
        <v>171</v>
      </c>
      <c r="C337" s="5">
        <v>3.2391399999999999</v>
      </c>
      <c r="D337" s="5">
        <v>4.1829999999999998</v>
      </c>
      <c r="E337" s="5">
        <v>23.0381</v>
      </c>
      <c r="F337" s="2">
        <f t="shared" si="64"/>
        <v>13.61055</v>
      </c>
      <c r="H337" s="5">
        <f t="shared" si="55"/>
        <v>1</v>
      </c>
      <c r="J337" s="2">
        <f t="shared" si="58"/>
        <v>3.2391399999999999</v>
      </c>
      <c r="K337" s="2">
        <f t="shared" si="59"/>
        <v>0</v>
      </c>
      <c r="L337" s="5">
        <f t="shared" si="60"/>
        <v>0</v>
      </c>
      <c r="M337" s="5">
        <f t="shared" si="61"/>
        <v>0</v>
      </c>
      <c r="N337" s="2">
        <f t="shared" si="62"/>
        <v>3.2391399999999999</v>
      </c>
      <c r="O337" s="5"/>
      <c r="P337" s="5">
        <f t="shared" si="56"/>
        <v>31</v>
      </c>
      <c r="Q337" s="5">
        <f t="shared" si="63"/>
        <v>1.5616981435672723</v>
      </c>
      <c r="R337" s="5">
        <v>12.86</v>
      </c>
      <c r="S337" s="5">
        <f t="shared" si="57"/>
        <v>2.0866961001364794</v>
      </c>
    </row>
    <row r="338" spans="1:19" x14ac:dyDescent="0.3">
      <c r="A338" s="5" t="s">
        <v>40</v>
      </c>
      <c r="B338" s="5">
        <v>172</v>
      </c>
      <c r="C338" s="5">
        <v>1.72132</v>
      </c>
      <c r="D338" s="5">
        <v>5.4560000000000004</v>
      </c>
      <c r="E338" s="5">
        <v>20.490200000000002</v>
      </c>
      <c r="F338" s="2">
        <f t="shared" si="64"/>
        <v>12.973100000000001</v>
      </c>
      <c r="H338" s="5">
        <f t="shared" si="55"/>
        <v>1</v>
      </c>
      <c r="J338" s="2">
        <f t="shared" si="58"/>
        <v>1.72132</v>
      </c>
      <c r="K338" s="2">
        <f t="shared" si="59"/>
        <v>0</v>
      </c>
      <c r="L338" s="5">
        <f t="shared" si="60"/>
        <v>0</v>
      </c>
      <c r="M338" s="5">
        <f t="shared" si="61"/>
        <v>0</v>
      </c>
      <c r="N338" s="2">
        <f t="shared" si="62"/>
        <v>1.72132</v>
      </c>
      <c r="O338" s="5"/>
      <c r="P338" s="5">
        <f t="shared" si="56"/>
        <v>31</v>
      </c>
      <c r="Q338" s="5">
        <f t="shared" si="63"/>
        <v>1.4979546048036565</v>
      </c>
      <c r="R338" s="5">
        <v>12.86</v>
      </c>
      <c r="S338" s="5">
        <f t="shared" si="57"/>
        <v>2.0059822089836388</v>
      </c>
    </row>
    <row r="339" spans="1:19" x14ac:dyDescent="0.3">
      <c r="A339" s="5" t="s">
        <v>40</v>
      </c>
      <c r="B339" s="5">
        <v>173</v>
      </c>
      <c r="C339" s="5">
        <v>0.72548999999999997</v>
      </c>
      <c r="D339" s="5">
        <v>6.1989999999999998</v>
      </c>
      <c r="E339" s="5">
        <v>16.8034</v>
      </c>
      <c r="F339" s="2">
        <f t="shared" si="64"/>
        <v>11.501200000000001</v>
      </c>
      <c r="H339" s="5">
        <f t="shared" si="55"/>
        <v>1</v>
      </c>
      <c r="J339" s="2">
        <f t="shared" si="58"/>
        <v>0.72548999999999997</v>
      </c>
      <c r="K339" s="2">
        <f t="shared" si="59"/>
        <v>0</v>
      </c>
      <c r="L339" s="5">
        <f t="shared" si="60"/>
        <v>0</v>
      </c>
      <c r="M339" s="5">
        <f t="shared" si="61"/>
        <v>0</v>
      </c>
      <c r="N339" s="2">
        <f t="shared" si="62"/>
        <v>0.72548999999999997</v>
      </c>
      <c r="O339" s="5"/>
      <c r="P339" s="5">
        <f t="shared" si="56"/>
        <v>31</v>
      </c>
      <c r="Q339" s="5">
        <f t="shared" si="63"/>
        <v>1.3594218882550062</v>
      </c>
      <c r="R339" s="5">
        <v>12.86</v>
      </c>
      <c r="S339" s="5">
        <f t="shared" si="57"/>
        <v>1.8298782421436566</v>
      </c>
    </row>
    <row r="340" spans="1:19" x14ac:dyDescent="0.3">
      <c r="A340" s="5" t="s">
        <v>40</v>
      </c>
      <c r="B340" s="5">
        <v>174</v>
      </c>
      <c r="C340" s="5">
        <v>0</v>
      </c>
      <c r="D340" s="5">
        <v>5.7880000000000003</v>
      </c>
      <c r="E340" s="5">
        <v>21.5227</v>
      </c>
      <c r="F340" s="2">
        <f t="shared" si="64"/>
        <v>13.65535</v>
      </c>
      <c r="H340" s="5">
        <f t="shared" si="55"/>
        <v>1</v>
      </c>
      <c r="J340" s="2">
        <f t="shared" si="58"/>
        <v>0</v>
      </c>
      <c r="K340" s="2">
        <f t="shared" si="59"/>
        <v>0</v>
      </c>
      <c r="L340" s="5">
        <f t="shared" si="60"/>
        <v>0</v>
      </c>
      <c r="M340" s="5">
        <f t="shared" si="61"/>
        <v>0</v>
      </c>
      <c r="N340" s="2">
        <f t="shared" si="62"/>
        <v>0</v>
      </c>
      <c r="O340" s="5"/>
      <c r="P340" s="5">
        <f t="shared" si="56"/>
        <v>31</v>
      </c>
      <c r="Q340" s="5">
        <f t="shared" si="63"/>
        <v>1.5662662685035222</v>
      </c>
      <c r="R340" s="5">
        <v>12.86</v>
      </c>
      <c r="S340" s="5">
        <f t="shared" si="57"/>
        <v>2.0924730514737409</v>
      </c>
    </row>
    <row r="341" spans="1:19" x14ac:dyDescent="0.3">
      <c r="A341" s="5" t="s">
        <v>40</v>
      </c>
      <c r="B341" s="5">
        <v>175</v>
      </c>
      <c r="C341" s="5">
        <v>0</v>
      </c>
      <c r="D341" s="5">
        <v>6.5279999999999996</v>
      </c>
      <c r="E341" s="5">
        <v>25.7729</v>
      </c>
      <c r="F341" s="2">
        <f t="shared" si="64"/>
        <v>16.150449999999999</v>
      </c>
      <c r="H341" s="5">
        <f t="shared" si="55"/>
        <v>1</v>
      </c>
      <c r="J341" s="2">
        <f t="shared" si="58"/>
        <v>0</v>
      </c>
      <c r="K341" s="2">
        <f t="shared" si="59"/>
        <v>0</v>
      </c>
      <c r="L341" s="5">
        <f t="shared" si="60"/>
        <v>0</v>
      </c>
      <c r="M341" s="5">
        <f t="shared" si="61"/>
        <v>0</v>
      </c>
      <c r="N341" s="2">
        <f t="shared" si="62"/>
        <v>0</v>
      </c>
      <c r="O341" s="5"/>
      <c r="P341" s="5">
        <f t="shared" si="56"/>
        <v>31</v>
      </c>
      <c r="Q341" s="5">
        <f t="shared" si="63"/>
        <v>1.8399488454330164</v>
      </c>
      <c r="R341" s="5">
        <v>12.86</v>
      </c>
      <c r="S341" s="5">
        <f t="shared" si="57"/>
        <v>2.4369062364948944</v>
      </c>
    </row>
    <row r="342" spans="1:19" x14ac:dyDescent="0.3">
      <c r="A342" s="5" t="s">
        <v>40</v>
      </c>
      <c r="B342" s="5">
        <v>176</v>
      </c>
      <c r="C342" s="5">
        <v>0.59375999999999995</v>
      </c>
      <c r="D342" s="5">
        <v>9.5990000000000002</v>
      </c>
      <c r="E342" s="5">
        <v>25.5274</v>
      </c>
      <c r="F342" s="2">
        <f t="shared" si="64"/>
        <v>17.563200000000002</v>
      </c>
      <c r="H342" s="5">
        <f t="shared" si="55"/>
        <v>1</v>
      </c>
      <c r="J342" s="2">
        <f t="shared" si="58"/>
        <v>0.59375999999999995</v>
      </c>
      <c r="K342" s="2">
        <f t="shared" si="59"/>
        <v>0</v>
      </c>
      <c r="L342" s="5">
        <f t="shared" si="60"/>
        <v>0</v>
      </c>
      <c r="M342" s="5">
        <f t="shared" si="61"/>
        <v>0</v>
      </c>
      <c r="N342" s="2">
        <f t="shared" si="62"/>
        <v>0.59375999999999995</v>
      </c>
      <c r="O342" s="5"/>
      <c r="P342" s="5">
        <f t="shared" si="56"/>
        <v>31</v>
      </c>
      <c r="Q342" s="5">
        <f t="shared" si="63"/>
        <v>2.012794065398452</v>
      </c>
      <c r="R342" s="5">
        <v>12.86</v>
      </c>
      <c r="S342" s="5">
        <f t="shared" si="57"/>
        <v>2.6528771319565818</v>
      </c>
    </row>
    <row r="343" spans="1:19" x14ac:dyDescent="0.3">
      <c r="A343" s="5" t="s">
        <v>40</v>
      </c>
      <c r="B343" s="5">
        <v>177</v>
      </c>
      <c r="C343" s="5">
        <v>0.61834</v>
      </c>
      <c r="D343" s="5">
        <v>7.718</v>
      </c>
      <c r="E343" s="5">
        <v>26.244399999999999</v>
      </c>
      <c r="F343" s="2">
        <f t="shared" si="64"/>
        <v>16.981200000000001</v>
      </c>
      <c r="H343" s="5">
        <f t="shared" si="55"/>
        <v>1</v>
      </c>
      <c r="J343" s="2">
        <f t="shared" si="58"/>
        <v>0.61834</v>
      </c>
      <c r="K343" s="2">
        <f t="shared" si="59"/>
        <v>0</v>
      </c>
      <c r="L343" s="5">
        <f t="shared" si="60"/>
        <v>0</v>
      </c>
      <c r="M343" s="5">
        <f t="shared" si="61"/>
        <v>0</v>
      </c>
      <c r="N343" s="2">
        <f t="shared" si="62"/>
        <v>0.61834</v>
      </c>
      <c r="O343" s="5"/>
      <c r="P343" s="5">
        <f t="shared" si="56"/>
        <v>31</v>
      </c>
      <c r="Q343" s="5">
        <f t="shared" si="63"/>
        <v>1.939938342332391</v>
      </c>
      <c r="R343" s="5">
        <v>12.86</v>
      </c>
      <c r="S343" s="5">
        <f t="shared" si="57"/>
        <v>2.5619808969545845</v>
      </c>
    </row>
    <row r="344" spans="1:19" x14ac:dyDescent="0.3">
      <c r="A344" s="5" t="s">
        <v>40</v>
      </c>
      <c r="B344" s="5">
        <v>178</v>
      </c>
      <c r="C344" s="5">
        <v>0</v>
      </c>
      <c r="D344" s="5">
        <v>6.968</v>
      </c>
      <c r="E344" s="5">
        <v>24.544699999999999</v>
      </c>
      <c r="F344" s="2">
        <f t="shared" si="64"/>
        <v>15.756349999999999</v>
      </c>
      <c r="H344" s="5">
        <f t="shared" si="55"/>
        <v>1</v>
      </c>
      <c r="J344" s="2">
        <f t="shared" si="58"/>
        <v>0</v>
      </c>
      <c r="K344" s="2">
        <f t="shared" si="59"/>
        <v>0</v>
      </c>
      <c r="L344" s="5">
        <f t="shared" si="60"/>
        <v>0</v>
      </c>
      <c r="M344" s="5">
        <f t="shared" si="61"/>
        <v>0</v>
      </c>
      <c r="N344" s="2">
        <f t="shared" si="62"/>
        <v>0</v>
      </c>
      <c r="O344" s="5"/>
      <c r="P344" s="5">
        <f t="shared" si="56"/>
        <v>31</v>
      </c>
      <c r="Q344" s="5">
        <f t="shared" si="63"/>
        <v>1.7941157084048323</v>
      </c>
      <c r="R344" s="5">
        <v>12.86</v>
      </c>
      <c r="S344" s="5">
        <f t="shared" si="57"/>
        <v>2.3794437280944583</v>
      </c>
    </row>
    <row r="345" spans="1:19" x14ac:dyDescent="0.3">
      <c r="A345" s="5" t="s">
        <v>40</v>
      </c>
      <c r="B345" s="5">
        <v>179</v>
      </c>
      <c r="C345" s="5">
        <v>0</v>
      </c>
      <c r="D345" s="5">
        <v>7.032</v>
      </c>
      <c r="E345" s="5">
        <v>26.501899999999999</v>
      </c>
      <c r="F345" s="2">
        <f t="shared" si="64"/>
        <v>16.766950000000001</v>
      </c>
      <c r="H345" s="5">
        <f t="shared" si="55"/>
        <v>1</v>
      </c>
      <c r="J345" s="2">
        <f t="shared" si="58"/>
        <v>0</v>
      </c>
      <c r="K345" s="2">
        <f t="shared" si="59"/>
        <v>0</v>
      </c>
      <c r="L345" s="5">
        <f t="shared" si="60"/>
        <v>0</v>
      </c>
      <c r="M345" s="5">
        <f t="shared" si="61"/>
        <v>0</v>
      </c>
      <c r="N345" s="2">
        <f t="shared" si="62"/>
        <v>0</v>
      </c>
      <c r="O345" s="5"/>
      <c r="P345" s="5">
        <f t="shared" si="56"/>
        <v>31</v>
      </c>
      <c r="Q345" s="5">
        <f t="shared" si="63"/>
        <v>1.9137059939317187</v>
      </c>
      <c r="R345" s="5">
        <v>12.86</v>
      </c>
      <c r="S345" s="5">
        <f t="shared" si="57"/>
        <v>2.5292045201788156</v>
      </c>
    </row>
    <row r="346" spans="1:19" x14ac:dyDescent="0.3">
      <c r="A346" s="5" t="s">
        <v>40</v>
      </c>
      <c r="B346" s="5">
        <v>180</v>
      </c>
      <c r="C346" s="5">
        <v>0</v>
      </c>
      <c r="D346" s="5">
        <v>8.8689999999999998</v>
      </c>
      <c r="E346" s="5">
        <v>31.258099999999999</v>
      </c>
      <c r="F346" s="2">
        <f t="shared" si="64"/>
        <v>20.063549999999999</v>
      </c>
      <c r="H346" s="5">
        <f t="shared" si="55"/>
        <v>1</v>
      </c>
      <c r="J346" s="2">
        <f t="shared" si="58"/>
        <v>0</v>
      </c>
      <c r="K346" s="2">
        <f t="shared" si="59"/>
        <v>0</v>
      </c>
      <c r="L346" s="5">
        <f t="shared" si="60"/>
        <v>0</v>
      </c>
      <c r="M346" s="5">
        <f t="shared" si="61"/>
        <v>0</v>
      </c>
      <c r="N346" s="2">
        <f t="shared" si="62"/>
        <v>0</v>
      </c>
      <c r="O346" s="5"/>
      <c r="P346" s="5">
        <f t="shared" si="56"/>
        <v>31</v>
      </c>
      <c r="Q346" s="5">
        <f t="shared" si="63"/>
        <v>2.3537628007896472</v>
      </c>
      <c r="R346" s="5">
        <v>12.86</v>
      </c>
      <c r="S346" s="5">
        <f t="shared" si="57"/>
        <v>3.0758265410788859</v>
      </c>
    </row>
    <row r="347" spans="1:19" x14ac:dyDescent="0.3">
      <c r="A347" s="5" t="s">
        <v>40</v>
      </c>
      <c r="B347" s="5">
        <v>181</v>
      </c>
      <c r="C347" s="5">
        <v>6.93147</v>
      </c>
      <c r="D347" s="5">
        <v>11.586</v>
      </c>
      <c r="E347" s="5">
        <v>30.4343</v>
      </c>
      <c r="F347" s="2">
        <f t="shared" si="64"/>
        <v>21.010149999999999</v>
      </c>
      <c r="H347" s="5">
        <f t="shared" si="55"/>
        <v>1</v>
      </c>
      <c r="J347" s="2">
        <f t="shared" si="58"/>
        <v>6.93147</v>
      </c>
      <c r="K347" s="2">
        <f t="shared" si="59"/>
        <v>0</v>
      </c>
      <c r="L347" s="5">
        <f t="shared" si="60"/>
        <v>0</v>
      </c>
      <c r="M347" s="5">
        <f t="shared" si="61"/>
        <v>0</v>
      </c>
      <c r="N347" s="2">
        <f t="shared" si="62"/>
        <v>6.93147</v>
      </c>
      <c r="O347" s="5"/>
      <c r="P347" s="5">
        <f t="shared" si="56"/>
        <v>31</v>
      </c>
      <c r="Q347" s="5">
        <f t="shared" si="63"/>
        <v>2.4954529650849029</v>
      </c>
      <c r="R347" s="5">
        <v>12.86</v>
      </c>
      <c r="S347" s="5">
        <f t="shared" si="57"/>
        <v>3.2504910143431736</v>
      </c>
    </row>
    <row r="348" spans="1:19" x14ac:dyDescent="0.3">
      <c r="A348" s="5" t="s">
        <v>41</v>
      </c>
      <c r="B348" s="5">
        <v>182</v>
      </c>
      <c r="C348" s="5">
        <v>4.2433899999999998</v>
      </c>
      <c r="D348" s="5">
        <v>6.92</v>
      </c>
      <c r="E348" s="5">
        <v>23.552900000000001</v>
      </c>
      <c r="F348" s="2">
        <f t="shared" si="64"/>
        <v>15.236450000000001</v>
      </c>
      <c r="H348" s="5">
        <f t="shared" si="55"/>
        <v>1</v>
      </c>
      <c r="J348" s="2">
        <f t="shared" si="58"/>
        <v>4.2433899999999998</v>
      </c>
      <c r="K348" s="2">
        <f t="shared" si="59"/>
        <v>0</v>
      </c>
      <c r="L348" s="5">
        <f t="shared" si="60"/>
        <v>0</v>
      </c>
      <c r="M348" s="5">
        <f t="shared" si="61"/>
        <v>0</v>
      </c>
      <c r="N348" s="2">
        <f t="shared" si="62"/>
        <v>4.2433899999999998</v>
      </c>
      <c r="O348" s="5"/>
      <c r="P348" s="5">
        <f t="shared" si="56"/>
        <v>31</v>
      </c>
      <c r="Q348" s="5">
        <f t="shared" si="63"/>
        <v>1.7351851351287439</v>
      </c>
      <c r="R348" s="5">
        <v>12.86</v>
      </c>
      <c r="S348" s="5">
        <f t="shared" si="57"/>
        <v>2.3054351451250987</v>
      </c>
    </row>
    <row r="349" spans="1:19" x14ac:dyDescent="0.3">
      <c r="A349" s="5" t="s">
        <v>41</v>
      </c>
      <c r="B349" s="5">
        <v>183</v>
      </c>
      <c r="C349" s="5">
        <v>0.35196</v>
      </c>
      <c r="D349" s="5">
        <v>6.258</v>
      </c>
      <c r="E349" s="5">
        <v>26.578900000000001</v>
      </c>
      <c r="F349" s="2">
        <f t="shared" si="64"/>
        <v>16.41845</v>
      </c>
      <c r="H349" s="5">
        <f t="shared" si="55"/>
        <v>1</v>
      </c>
      <c r="J349" s="2">
        <f t="shared" si="58"/>
        <v>0.35196</v>
      </c>
      <c r="K349" s="2">
        <f t="shared" si="59"/>
        <v>0</v>
      </c>
      <c r="L349" s="5">
        <f t="shared" si="60"/>
        <v>0</v>
      </c>
      <c r="M349" s="5">
        <f t="shared" si="61"/>
        <v>0</v>
      </c>
      <c r="N349" s="2">
        <f t="shared" si="62"/>
        <v>0.35196</v>
      </c>
      <c r="O349" s="5"/>
      <c r="P349" s="5">
        <f t="shared" si="56"/>
        <v>31</v>
      </c>
      <c r="Q349" s="5">
        <f t="shared" si="63"/>
        <v>1.8717000212877246</v>
      </c>
      <c r="R349" s="5">
        <v>12.86</v>
      </c>
      <c r="S349" s="5">
        <f t="shared" si="57"/>
        <v>2.4766649215823513</v>
      </c>
    </row>
    <row r="350" spans="1:19" x14ac:dyDescent="0.3">
      <c r="A350" s="5" t="s">
        <v>41</v>
      </c>
      <c r="B350" s="5">
        <v>184</v>
      </c>
      <c r="C350" s="5">
        <v>1.5974299999999999</v>
      </c>
      <c r="D350" s="5">
        <v>4.9480000000000004</v>
      </c>
      <c r="E350" s="5">
        <v>19.841899999999999</v>
      </c>
      <c r="F350" s="2">
        <f t="shared" si="64"/>
        <v>12.39495</v>
      </c>
      <c r="H350" s="5">
        <f t="shared" si="55"/>
        <v>1</v>
      </c>
      <c r="J350" s="2">
        <f t="shared" si="58"/>
        <v>1.5974299999999999</v>
      </c>
      <c r="K350" s="2">
        <f t="shared" si="59"/>
        <v>0</v>
      </c>
      <c r="L350" s="5">
        <f t="shared" si="60"/>
        <v>0</v>
      </c>
      <c r="M350" s="5">
        <f t="shared" si="61"/>
        <v>0</v>
      </c>
      <c r="N350" s="2">
        <f t="shared" si="62"/>
        <v>1.5974299999999999</v>
      </c>
      <c r="O350" s="5"/>
      <c r="P350" s="5">
        <f t="shared" si="56"/>
        <v>31</v>
      </c>
      <c r="Q350" s="5">
        <f t="shared" si="63"/>
        <v>1.4421284342141834</v>
      </c>
      <c r="R350" s="5">
        <v>12.86</v>
      </c>
      <c r="S350" s="5">
        <f t="shared" si="57"/>
        <v>1.9351322409133391</v>
      </c>
    </row>
    <row r="351" spans="1:19" x14ac:dyDescent="0.3">
      <c r="A351" s="5" t="s">
        <v>41</v>
      </c>
      <c r="B351" s="5">
        <v>185</v>
      </c>
      <c r="C351" s="5">
        <v>0.53632000000000002</v>
      </c>
      <c r="D351" s="5">
        <v>2.56</v>
      </c>
      <c r="E351" s="5">
        <v>18.164899999999999</v>
      </c>
      <c r="F351" s="2">
        <f t="shared" si="64"/>
        <v>10.362449999999999</v>
      </c>
      <c r="H351" s="5">
        <f t="shared" si="55"/>
        <v>1</v>
      </c>
      <c r="J351" s="2">
        <f t="shared" si="58"/>
        <v>0.53632000000000002</v>
      </c>
      <c r="K351" s="2">
        <f t="shared" si="59"/>
        <v>0</v>
      </c>
      <c r="L351" s="5">
        <f t="shared" si="60"/>
        <v>0</v>
      </c>
      <c r="M351" s="5">
        <f t="shared" si="61"/>
        <v>0</v>
      </c>
      <c r="N351" s="2">
        <f t="shared" si="62"/>
        <v>0.53632000000000002</v>
      </c>
      <c r="O351" s="5"/>
      <c r="P351" s="5">
        <f t="shared" si="56"/>
        <v>31</v>
      </c>
      <c r="Q351" s="5">
        <f t="shared" si="63"/>
        <v>1.2601003485022115</v>
      </c>
      <c r="R351" s="5">
        <v>12.86</v>
      </c>
      <c r="S351" s="5">
        <f t="shared" si="57"/>
        <v>1.7029960643794886</v>
      </c>
    </row>
    <row r="352" spans="1:19" x14ac:dyDescent="0.3">
      <c r="A352" s="5" t="s">
        <v>41</v>
      </c>
      <c r="B352" s="5">
        <v>186</v>
      </c>
      <c r="C352" s="5">
        <v>0.49546000000000001</v>
      </c>
      <c r="D352" s="5">
        <v>2.5350000000000001</v>
      </c>
      <c r="E352" s="5">
        <v>21.396999999999998</v>
      </c>
      <c r="F352" s="2">
        <f t="shared" si="64"/>
        <v>11.965999999999999</v>
      </c>
      <c r="H352" s="5">
        <f t="shared" si="55"/>
        <v>1</v>
      </c>
      <c r="J352" s="2">
        <f t="shared" si="58"/>
        <v>0.49546000000000001</v>
      </c>
      <c r="K352" s="2">
        <f t="shared" si="59"/>
        <v>0</v>
      </c>
      <c r="L352" s="5">
        <f t="shared" si="60"/>
        <v>0</v>
      </c>
      <c r="M352" s="5">
        <f t="shared" si="61"/>
        <v>0</v>
      </c>
      <c r="N352" s="2">
        <f t="shared" si="62"/>
        <v>0.49546000000000001</v>
      </c>
      <c r="O352" s="5"/>
      <c r="P352" s="5">
        <f t="shared" si="56"/>
        <v>31</v>
      </c>
      <c r="Q352" s="5">
        <f t="shared" si="63"/>
        <v>1.4018982143185192</v>
      </c>
      <c r="R352" s="5">
        <v>12.86</v>
      </c>
      <c r="S352" s="5">
        <f t="shared" si="57"/>
        <v>1.8839786260523959</v>
      </c>
    </row>
    <row r="353" spans="1:19" x14ac:dyDescent="0.3">
      <c r="A353" s="5" t="s">
        <v>41</v>
      </c>
      <c r="B353" s="5">
        <v>187</v>
      </c>
      <c r="C353" s="5">
        <v>1.07263</v>
      </c>
      <c r="D353" s="5">
        <v>2.0979999999999999</v>
      </c>
      <c r="E353" s="5">
        <v>17.4192</v>
      </c>
      <c r="F353" s="2">
        <f t="shared" si="64"/>
        <v>9.7585999999999995</v>
      </c>
      <c r="H353" s="5">
        <f t="shared" si="55"/>
        <v>1</v>
      </c>
      <c r="J353" s="2">
        <f t="shared" si="58"/>
        <v>1.07263</v>
      </c>
      <c r="K353" s="2">
        <f t="shared" si="59"/>
        <v>0</v>
      </c>
      <c r="L353" s="5">
        <f t="shared" si="60"/>
        <v>0</v>
      </c>
      <c r="M353" s="5">
        <f t="shared" si="61"/>
        <v>0</v>
      </c>
      <c r="N353" s="2">
        <f t="shared" si="62"/>
        <v>1.07263</v>
      </c>
      <c r="O353" s="5"/>
      <c r="P353" s="5">
        <f t="shared" si="56"/>
        <v>31</v>
      </c>
      <c r="Q353" s="5">
        <f t="shared" si="63"/>
        <v>1.2100681085276905</v>
      </c>
      <c r="R353" s="5">
        <v>12.86</v>
      </c>
      <c r="S353" s="5">
        <f t="shared" si="57"/>
        <v>1.6388686581529941</v>
      </c>
    </row>
    <row r="354" spans="1:19" x14ac:dyDescent="0.3">
      <c r="A354" s="5" t="s">
        <v>41</v>
      </c>
      <c r="B354" s="5">
        <v>188</v>
      </c>
      <c r="C354" s="5">
        <v>0</v>
      </c>
      <c r="D354" s="5">
        <v>1.7629999999999999</v>
      </c>
      <c r="E354" s="5">
        <v>21.091799999999999</v>
      </c>
      <c r="F354" s="2">
        <f t="shared" si="64"/>
        <v>11.427399999999999</v>
      </c>
      <c r="H354" s="5">
        <f t="shared" si="55"/>
        <v>1</v>
      </c>
      <c r="J354" s="2">
        <f t="shared" si="58"/>
        <v>0</v>
      </c>
      <c r="K354" s="2">
        <f t="shared" si="59"/>
        <v>0</v>
      </c>
      <c r="L354" s="5">
        <f t="shared" si="60"/>
        <v>0</v>
      </c>
      <c r="M354" s="5">
        <f t="shared" si="61"/>
        <v>0</v>
      </c>
      <c r="N354" s="2">
        <f t="shared" si="62"/>
        <v>0</v>
      </c>
      <c r="O354" s="5"/>
      <c r="P354" s="5">
        <f t="shared" si="56"/>
        <v>31</v>
      </c>
      <c r="Q354" s="5">
        <f t="shared" si="63"/>
        <v>1.3527826892902517</v>
      </c>
      <c r="R354" s="5">
        <v>12.86</v>
      </c>
      <c r="S354" s="5">
        <f t="shared" si="57"/>
        <v>1.8214135548837698</v>
      </c>
    </row>
    <row r="355" spans="1:19" x14ac:dyDescent="0.3">
      <c r="A355" s="5" t="s">
        <v>41</v>
      </c>
      <c r="B355" s="5">
        <v>189</v>
      </c>
      <c r="C355" s="5">
        <v>0</v>
      </c>
      <c r="D355" s="5">
        <v>4.1349999999999998</v>
      </c>
      <c r="E355" s="5">
        <v>25.513000000000002</v>
      </c>
      <c r="F355" s="2">
        <f t="shared" si="64"/>
        <v>14.824000000000002</v>
      </c>
      <c r="H355" s="5">
        <f t="shared" si="55"/>
        <v>1</v>
      </c>
      <c r="J355" s="2">
        <f t="shared" si="58"/>
        <v>0</v>
      </c>
      <c r="K355" s="2">
        <f t="shared" si="59"/>
        <v>0</v>
      </c>
      <c r="L355" s="5">
        <f t="shared" si="60"/>
        <v>0</v>
      </c>
      <c r="M355" s="5">
        <f t="shared" si="61"/>
        <v>0</v>
      </c>
      <c r="N355" s="2">
        <f t="shared" si="62"/>
        <v>0</v>
      </c>
      <c r="O355" s="5"/>
      <c r="P355" s="5">
        <f t="shared" si="56"/>
        <v>31</v>
      </c>
      <c r="Q355" s="5">
        <f t="shared" si="63"/>
        <v>1.6896485161459642</v>
      </c>
      <c r="R355" s="5">
        <v>12.86</v>
      </c>
      <c r="S355" s="5">
        <f t="shared" si="57"/>
        <v>2.2481481457989112</v>
      </c>
    </row>
    <row r="356" spans="1:19" x14ac:dyDescent="0.3">
      <c r="A356" s="5" t="s">
        <v>41</v>
      </c>
      <c r="B356" s="5">
        <v>190</v>
      </c>
      <c r="C356" s="5">
        <v>0</v>
      </c>
      <c r="D356" s="5">
        <v>7.3029999999999999</v>
      </c>
      <c r="E356" s="5">
        <v>29.623100000000001</v>
      </c>
      <c r="F356" s="2">
        <f t="shared" si="64"/>
        <v>18.463049999999999</v>
      </c>
      <c r="H356" s="5">
        <f t="shared" si="55"/>
        <v>1</v>
      </c>
      <c r="J356" s="2">
        <f t="shared" si="58"/>
        <v>0</v>
      </c>
      <c r="K356" s="2">
        <f t="shared" si="59"/>
        <v>0</v>
      </c>
      <c r="L356" s="5">
        <f t="shared" si="60"/>
        <v>0</v>
      </c>
      <c r="M356" s="5">
        <f t="shared" si="61"/>
        <v>0</v>
      </c>
      <c r="N356" s="2">
        <f t="shared" si="62"/>
        <v>0</v>
      </c>
      <c r="O356" s="5"/>
      <c r="P356" s="5">
        <f t="shared" si="56"/>
        <v>31</v>
      </c>
      <c r="Q356" s="5">
        <f t="shared" si="63"/>
        <v>2.1301574621420052</v>
      </c>
      <c r="R356" s="5">
        <v>12.86</v>
      </c>
      <c r="S356" s="5">
        <f t="shared" si="57"/>
        <v>2.7989009368919251</v>
      </c>
    </row>
    <row r="357" spans="1:19" x14ac:dyDescent="0.3">
      <c r="A357" s="5" t="s">
        <v>41</v>
      </c>
      <c r="B357" s="5">
        <v>191</v>
      </c>
      <c r="C357" s="5">
        <v>0</v>
      </c>
      <c r="D357" s="5">
        <v>9.2970000000000006</v>
      </c>
      <c r="E357" s="5">
        <v>31.253699999999998</v>
      </c>
      <c r="F357" s="2">
        <f t="shared" si="64"/>
        <v>20.27535</v>
      </c>
      <c r="H357" s="5">
        <f t="shared" si="55"/>
        <v>1</v>
      </c>
      <c r="J357" s="2">
        <f t="shared" si="58"/>
        <v>0</v>
      </c>
      <c r="K357" s="2">
        <f t="shared" si="59"/>
        <v>0</v>
      </c>
      <c r="L357" s="5">
        <f t="shared" si="60"/>
        <v>0</v>
      </c>
      <c r="M357" s="5">
        <f t="shared" si="61"/>
        <v>0</v>
      </c>
      <c r="N357" s="2">
        <f t="shared" si="62"/>
        <v>0</v>
      </c>
      <c r="O357" s="5"/>
      <c r="P357" s="5">
        <f t="shared" si="56"/>
        <v>31</v>
      </c>
      <c r="Q357" s="5">
        <f t="shared" si="63"/>
        <v>2.3848393281851559</v>
      </c>
      <c r="R357" s="5">
        <v>12.86</v>
      </c>
      <c r="S357" s="5">
        <f t="shared" si="57"/>
        <v>3.1141872939643513</v>
      </c>
    </row>
    <row r="358" spans="1:19" x14ac:dyDescent="0.3">
      <c r="A358" s="5" t="s">
        <v>41</v>
      </c>
      <c r="B358" s="5">
        <v>192</v>
      </c>
      <c r="C358" s="5">
        <v>0.35719000000000001</v>
      </c>
      <c r="D358" s="5">
        <v>9.51</v>
      </c>
      <c r="E358" s="5">
        <v>28.9559</v>
      </c>
      <c r="F358" s="2">
        <f t="shared" si="64"/>
        <v>19.232949999999999</v>
      </c>
      <c r="H358" s="5">
        <f t="shared" si="55"/>
        <v>1</v>
      </c>
      <c r="J358" s="2">
        <f t="shared" si="58"/>
        <v>0.35719000000000001</v>
      </c>
      <c r="K358" s="2">
        <f t="shared" si="59"/>
        <v>0</v>
      </c>
      <c r="L358" s="5">
        <f t="shared" si="60"/>
        <v>0</v>
      </c>
      <c r="M358" s="5">
        <f t="shared" si="61"/>
        <v>0</v>
      </c>
      <c r="N358" s="2">
        <f t="shared" si="62"/>
        <v>0.35719000000000001</v>
      </c>
      <c r="O358" s="5"/>
      <c r="P358" s="5">
        <f t="shared" si="56"/>
        <v>31</v>
      </c>
      <c r="Q358" s="5">
        <f t="shared" si="63"/>
        <v>2.2352837623414508</v>
      </c>
      <c r="R358" s="5">
        <v>12.86</v>
      </c>
      <c r="S358" s="5">
        <f t="shared" si="57"/>
        <v>2.9292982397318412</v>
      </c>
    </row>
    <row r="359" spans="1:19" x14ac:dyDescent="0.3">
      <c r="A359" s="5" t="s">
        <v>41</v>
      </c>
      <c r="B359" s="5">
        <v>193</v>
      </c>
      <c r="C359" s="5">
        <v>0</v>
      </c>
      <c r="D359" s="5">
        <v>9.4779999999999998</v>
      </c>
      <c r="E359" s="5">
        <v>27.398399999999999</v>
      </c>
      <c r="F359" s="2">
        <f t="shared" si="64"/>
        <v>18.438199999999998</v>
      </c>
      <c r="H359" s="5">
        <f t="shared" si="55"/>
        <v>1</v>
      </c>
      <c r="J359" s="2">
        <f t="shared" si="58"/>
        <v>0</v>
      </c>
      <c r="K359" s="2">
        <f t="shared" si="59"/>
        <v>0</v>
      </c>
      <c r="L359" s="5">
        <f t="shared" si="60"/>
        <v>0</v>
      </c>
      <c r="M359" s="5">
        <f t="shared" si="61"/>
        <v>0</v>
      </c>
      <c r="N359" s="2">
        <f t="shared" si="62"/>
        <v>0</v>
      </c>
      <c r="O359" s="5"/>
      <c r="P359" s="5">
        <f t="shared" si="56"/>
        <v>31</v>
      </c>
      <c r="Q359" s="5">
        <f t="shared" si="63"/>
        <v>2.126837677597921</v>
      </c>
      <c r="R359" s="5">
        <v>12.86</v>
      </c>
      <c r="S359" s="5">
        <f t="shared" si="57"/>
        <v>2.794777054276484</v>
      </c>
    </row>
    <row r="360" spans="1:19" x14ac:dyDescent="0.3">
      <c r="A360" s="5" t="s">
        <v>41</v>
      </c>
      <c r="B360" s="5">
        <v>194</v>
      </c>
      <c r="C360" s="5">
        <v>0</v>
      </c>
      <c r="D360" s="5">
        <v>9.17</v>
      </c>
      <c r="E360" s="5">
        <v>26.835699999999999</v>
      </c>
      <c r="F360" s="2">
        <f t="shared" si="64"/>
        <v>18.002849999999999</v>
      </c>
      <c r="H360" s="5">
        <f t="shared" si="55"/>
        <v>1</v>
      </c>
      <c r="J360" s="2">
        <f t="shared" si="58"/>
        <v>0</v>
      </c>
      <c r="K360" s="2">
        <f t="shared" si="59"/>
        <v>0</v>
      </c>
      <c r="L360" s="5">
        <f t="shared" si="60"/>
        <v>0</v>
      </c>
      <c r="M360" s="5">
        <f t="shared" si="61"/>
        <v>0</v>
      </c>
      <c r="N360" s="2">
        <f t="shared" si="62"/>
        <v>0</v>
      </c>
      <c r="O360" s="5"/>
      <c r="P360" s="5">
        <f t="shared" si="56"/>
        <v>31</v>
      </c>
      <c r="Q360" s="5">
        <f t="shared" si="63"/>
        <v>2.0694081906120392</v>
      </c>
      <c r="R360" s="5">
        <v>12.86</v>
      </c>
      <c r="S360" s="5">
        <f t="shared" si="57"/>
        <v>2.7233770619754254</v>
      </c>
    </row>
    <row r="361" spans="1:19" x14ac:dyDescent="0.3">
      <c r="A361" s="5" t="s">
        <v>41</v>
      </c>
      <c r="B361" s="5">
        <v>195</v>
      </c>
      <c r="C361" s="5">
        <v>0</v>
      </c>
      <c r="D361" s="5">
        <v>4.0069999999999997</v>
      </c>
      <c r="E361" s="5">
        <v>18.478300000000001</v>
      </c>
      <c r="F361" s="2">
        <f t="shared" si="64"/>
        <v>11.242650000000001</v>
      </c>
      <c r="H361" s="5">
        <f t="shared" si="55"/>
        <v>1</v>
      </c>
      <c r="J361" s="2">
        <f t="shared" si="58"/>
        <v>0</v>
      </c>
      <c r="K361" s="2">
        <f t="shared" si="59"/>
        <v>0</v>
      </c>
      <c r="L361" s="5">
        <f t="shared" si="60"/>
        <v>0</v>
      </c>
      <c r="M361" s="5">
        <f t="shared" si="61"/>
        <v>0</v>
      </c>
      <c r="N361" s="2">
        <f t="shared" si="62"/>
        <v>0</v>
      </c>
      <c r="O361" s="5"/>
      <c r="P361" s="5">
        <f t="shared" si="56"/>
        <v>31</v>
      </c>
      <c r="Q361" s="5">
        <f t="shared" si="63"/>
        <v>1.336287004522976</v>
      </c>
      <c r="R361" s="5">
        <v>12.86</v>
      </c>
      <c r="S361" s="5">
        <f t="shared" si="57"/>
        <v>1.8003720474736506</v>
      </c>
    </row>
    <row r="362" spans="1:19" x14ac:dyDescent="0.3">
      <c r="A362" s="5" t="s">
        <v>41</v>
      </c>
      <c r="B362" s="5">
        <v>196</v>
      </c>
      <c r="C362" s="5">
        <v>0</v>
      </c>
      <c r="D362" s="5">
        <v>3.27</v>
      </c>
      <c r="E362" s="5">
        <v>24.596599999999999</v>
      </c>
      <c r="F362" s="2">
        <f t="shared" si="64"/>
        <v>13.933299999999999</v>
      </c>
      <c r="H362" s="5">
        <f t="shared" si="55"/>
        <v>1</v>
      </c>
      <c r="J362" s="2">
        <f t="shared" si="58"/>
        <v>0</v>
      </c>
      <c r="K362" s="2">
        <f t="shared" si="59"/>
        <v>0</v>
      </c>
      <c r="L362" s="5">
        <f t="shared" si="60"/>
        <v>0</v>
      </c>
      <c r="M362" s="5">
        <f t="shared" si="61"/>
        <v>0</v>
      </c>
      <c r="N362" s="2">
        <f t="shared" si="62"/>
        <v>0</v>
      </c>
      <c r="O362" s="5"/>
      <c r="P362" s="5">
        <f t="shared" si="56"/>
        <v>31</v>
      </c>
      <c r="Q362" s="5">
        <f t="shared" si="63"/>
        <v>1.5948710324227915</v>
      </c>
      <c r="R362" s="5">
        <v>12.86</v>
      </c>
      <c r="S362" s="5">
        <f t="shared" si="57"/>
        <v>2.1286254015585153</v>
      </c>
    </row>
    <row r="363" spans="1:19" x14ac:dyDescent="0.3">
      <c r="A363" s="5" t="s">
        <v>41</v>
      </c>
      <c r="B363" s="5">
        <v>197</v>
      </c>
      <c r="C363" s="5">
        <v>0</v>
      </c>
      <c r="D363" s="5">
        <v>7.1040000000000001</v>
      </c>
      <c r="E363" s="5">
        <v>29.585899999999999</v>
      </c>
      <c r="F363" s="2">
        <f t="shared" si="64"/>
        <v>18.344950000000001</v>
      </c>
      <c r="H363" s="5">
        <f t="shared" si="55"/>
        <v>1</v>
      </c>
      <c r="J363" s="2">
        <f t="shared" si="58"/>
        <v>0</v>
      </c>
      <c r="K363" s="2">
        <f t="shared" si="59"/>
        <v>0</v>
      </c>
      <c r="L363" s="5">
        <f t="shared" si="60"/>
        <v>0</v>
      </c>
      <c r="M363" s="5">
        <f t="shared" si="61"/>
        <v>0</v>
      </c>
      <c r="N363" s="2">
        <f t="shared" si="62"/>
        <v>0</v>
      </c>
      <c r="O363" s="5"/>
      <c r="P363" s="5">
        <f t="shared" si="56"/>
        <v>31</v>
      </c>
      <c r="Q363" s="5">
        <f t="shared" si="63"/>
        <v>2.1144204874445416</v>
      </c>
      <c r="R363" s="5">
        <v>12.86</v>
      </c>
      <c r="S363" s="5">
        <f t="shared" si="57"/>
        <v>2.7793488947841385</v>
      </c>
    </row>
    <row r="364" spans="1:19" x14ac:dyDescent="0.3">
      <c r="A364" s="5" t="s">
        <v>41</v>
      </c>
      <c r="B364" s="5">
        <v>198</v>
      </c>
      <c r="C364" s="5">
        <v>0</v>
      </c>
      <c r="D364" s="5">
        <v>10.003</v>
      </c>
      <c r="E364" s="5">
        <v>32.115200000000002</v>
      </c>
      <c r="F364" s="2">
        <f t="shared" si="64"/>
        <v>21.059100000000001</v>
      </c>
      <c r="H364" s="5">
        <f t="shared" si="55"/>
        <v>1</v>
      </c>
      <c r="J364" s="2">
        <f t="shared" si="58"/>
        <v>0</v>
      </c>
      <c r="K364" s="2">
        <f t="shared" si="59"/>
        <v>0</v>
      </c>
      <c r="L364" s="5">
        <f t="shared" si="60"/>
        <v>0</v>
      </c>
      <c r="M364" s="5">
        <f t="shared" si="61"/>
        <v>0</v>
      </c>
      <c r="N364" s="2">
        <f t="shared" si="62"/>
        <v>0</v>
      </c>
      <c r="O364" s="5"/>
      <c r="P364" s="5">
        <f t="shared" si="56"/>
        <v>31</v>
      </c>
      <c r="Q364" s="5">
        <f t="shared" si="63"/>
        <v>2.502978453938296</v>
      </c>
      <c r="R364" s="5">
        <v>12.86</v>
      </c>
      <c r="S364" s="5">
        <f t="shared" si="57"/>
        <v>3.2597511069185807</v>
      </c>
    </row>
    <row r="365" spans="1:19" x14ac:dyDescent="0.3">
      <c r="A365" s="5" t="s">
        <v>41</v>
      </c>
      <c r="B365" s="5">
        <v>199</v>
      </c>
      <c r="C365" s="5">
        <v>0</v>
      </c>
      <c r="D365" s="5">
        <v>8.8480000000000008</v>
      </c>
      <c r="E365" s="5">
        <v>30.0669</v>
      </c>
      <c r="F365" s="2">
        <f t="shared" si="64"/>
        <v>19.457450000000001</v>
      </c>
      <c r="H365" s="5">
        <f t="shared" ref="H365:H409" si="65">IF(F365&lt;= 0, 0, IF(AND(F365 &gt; 0, F365 &lt; 6), 0.167 * F365, 1))</f>
        <v>1</v>
      </c>
      <c r="J365" s="2">
        <f t="shared" si="58"/>
        <v>0</v>
      </c>
      <c r="K365" s="2">
        <f t="shared" si="59"/>
        <v>0</v>
      </c>
      <c r="L365" s="5">
        <f t="shared" si="60"/>
        <v>0</v>
      </c>
      <c r="M365" s="5">
        <f t="shared" si="61"/>
        <v>0</v>
      </c>
      <c r="N365" s="2">
        <f t="shared" si="62"/>
        <v>0</v>
      </c>
      <c r="O365" s="5"/>
      <c r="P365" s="5">
        <f t="shared" si="56"/>
        <v>31</v>
      </c>
      <c r="Q365" s="5">
        <f t="shared" si="63"/>
        <v>2.2667807200381533</v>
      </c>
      <c r="R365" s="5">
        <v>12.86</v>
      </c>
      <c r="S365" s="5">
        <f t="shared" si="57"/>
        <v>2.9682956705143897</v>
      </c>
    </row>
    <row r="366" spans="1:19" x14ac:dyDescent="0.3">
      <c r="A366" s="5" t="s">
        <v>41</v>
      </c>
      <c r="B366" s="5">
        <v>200</v>
      </c>
      <c r="C366" s="5">
        <v>0</v>
      </c>
      <c r="D366" s="5">
        <v>8.0079999999999991</v>
      </c>
      <c r="E366" s="5">
        <v>29.278099999999998</v>
      </c>
      <c r="F366" s="2">
        <f t="shared" si="64"/>
        <v>18.643049999999999</v>
      </c>
      <c r="H366" s="5">
        <f t="shared" si="65"/>
        <v>1</v>
      </c>
      <c r="J366" s="2">
        <f t="shared" si="58"/>
        <v>0</v>
      </c>
      <c r="K366" s="2">
        <f t="shared" si="59"/>
        <v>0</v>
      </c>
      <c r="L366" s="5">
        <f t="shared" si="60"/>
        <v>0</v>
      </c>
      <c r="M366" s="5">
        <f t="shared" si="61"/>
        <v>0</v>
      </c>
      <c r="N366" s="2">
        <f t="shared" si="62"/>
        <v>0</v>
      </c>
      <c r="O366" s="5"/>
      <c r="P366" s="5">
        <f t="shared" ref="P366:P409" si="66">VLOOKUP(A366,$B$9:$P$20,15, FALSE)</f>
        <v>31</v>
      </c>
      <c r="Q366" s="5">
        <f t="shared" si="63"/>
        <v>2.154339922121042</v>
      </c>
      <c r="R366" s="5">
        <v>12.86</v>
      </c>
      <c r="S366" s="5">
        <f t="shared" ref="S366:S409" si="67">29.8*1*R366*Q366/(F366+273.2)</f>
        <v>2.8289293840459888</v>
      </c>
    </row>
    <row r="367" spans="1:19" x14ac:dyDescent="0.3">
      <c r="A367" s="5" t="s">
        <v>41</v>
      </c>
      <c r="B367" s="5">
        <v>201</v>
      </c>
      <c r="C367" s="5">
        <v>0</v>
      </c>
      <c r="D367" s="5">
        <v>6.1079999999999997</v>
      </c>
      <c r="E367" s="5">
        <v>26.778099999999998</v>
      </c>
      <c r="F367" s="2">
        <f t="shared" si="64"/>
        <v>16.443049999999999</v>
      </c>
      <c r="H367" s="5">
        <f t="shared" si="65"/>
        <v>1</v>
      </c>
      <c r="J367" s="2">
        <f t="shared" ref="J367:J409" si="68">H367*C367</f>
        <v>0</v>
      </c>
      <c r="K367" s="2">
        <f t="shared" ref="K367:K409" si="69">(1-H367)*C367</f>
        <v>0</v>
      </c>
      <c r="L367" s="5">
        <f t="shared" ref="L367:L409" si="70">(1-$H367)^2*$C367+(1-$H367)*L366</f>
        <v>0</v>
      </c>
      <c r="M367" s="5">
        <f t="shared" ref="M367:M409" si="71">H367*(K367+L366)</f>
        <v>0</v>
      </c>
      <c r="N367" s="2">
        <f t="shared" ref="N367:N409" si="72">J367+M367</f>
        <v>0</v>
      </c>
      <c r="O367" s="5"/>
      <c r="P367" s="5">
        <f t="shared" si="66"/>
        <v>31</v>
      </c>
      <c r="Q367" s="5">
        <f t="shared" ref="Q367:Q409" si="73">0.611*EXP((17.3*F367)/(F367+237.3))</f>
        <v>1.8746384128359563</v>
      </c>
      <c r="R367" s="5">
        <v>12.86</v>
      </c>
      <c r="S367" s="5">
        <f t="shared" si="67"/>
        <v>2.4803423720137525</v>
      </c>
    </row>
    <row r="368" spans="1:19" x14ac:dyDescent="0.3">
      <c r="A368" s="5" t="s">
        <v>41</v>
      </c>
      <c r="B368" s="5">
        <v>202</v>
      </c>
      <c r="C368" s="5">
        <v>0</v>
      </c>
      <c r="D368" s="5">
        <v>5.7080000000000002</v>
      </c>
      <c r="E368" s="5">
        <v>27.916599999999999</v>
      </c>
      <c r="F368" s="2">
        <f t="shared" si="64"/>
        <v>16.8123</v>
      </c>
      <c r="H368" s="5">
        <f t="shared" si="65"/>
        <v>1</v>
      </c>
      <c r="J368" s="2">
        <f t="shared" si="68"/>
        <v>0</v>
      </c>
      <c r="K368" s="2">
        <f t="shared" si="69"/>
        <v>0</v>
      </c>
      <c r="L368" s="5">
        <f t="shared" si="70"/>
        <v>0</v>
      </c>
      <c r="M368" s="5">
        <f t="shared" si="71"/>
        <v>0</v>
      </c>
      <c r="N368" s="2">
        <f t="shared" si="72"/>
        <v>0</v>
      </c>
      <c r="O368" s="5"/>
      <c r="P368" s="5">
        <f t="shared" si="66"/>
        <v>31</v>
      </c>
      <c r="Q368" s="5">
        <f t="shared" si="73"/>
        <v>1.9192324767315896</v>
      </c>
      <c r="R368" s="5">
        <v>12.86</v>
      </c>
      <c r="S368" s="5">
        <f t="shared" si="67"/>
        <v>2.5361118255773762</v>
      </c>
    </row>
    <row r="369" spans="1:19" x14ac:dyDescent="0.3">
      <c r="A369" s="5" t="s">
        <v>41</v>
      </c>
      <c r="B369" s="5">
        <v>203</v>
      </c>
      <c r="C369" s="5">
        <v>0</v>
      </c>
      <c r="D369" s="5">
        <v>6.7850000000000001</v>
      </c>
      <c r="E369" s="5">
        <v>27.434699999999999</v>
      </c>
      <c r="F369" s="2">
        <f t="shared" si="64"/>
        <v>17.109850000000002</v>
      </c>
      <c r="H369" s="5">
        <f t="shared" si="65"/>
        <v>1</v>
      </c>
      <c r="J369" s="2">
        <f t="shared" si="68"/>
        <v>0</v>
      </c>
      <c r="K369" s="2">
        <f t="shared" si="69"/>
        <v>0</v>
      </c>
      <c r="L369" s="5">
        <f t="shared" si="70"/>
        <v>0</v>
      </c>
      <c r="M369" s="5">
        <f t="shared" si="71"/>
        <v>0</v>
      </c>
      <c r="N369" s="2">
        <f t="shared" si="72"/>
        <v>0</v>
      </c>
      <c r="O369" s="5"/>
      <c r="P369" s="5">
        <f t="shared" si="66"/>
        <v>31</v>
      </c>
      <c r="Q369" s="5">
        <f t="shared" si="73"/>
        <v>1.9558409150725611</v>
      </c>
      <c r="R369" s="5">
        <v>12.86</v>
      </c>
      <c r="S369" s="5">
        <f t="shared" si="67"/>
        <v>2.5818379989567268</v>
      </c>
    </row>
    <row r="370" spans="1:19" x14ac:dyDescent="0.3">
      <c r="A370" s="5" t="s">
        <v>41</v>
      </c>
      <c r="B370" s="5">
        <v>204</v>
      </c>
      <c r="C370" s="5">
        <v>0</v>
      </c>
      <c r="D370" s="5">
        <v>7.2569999999999997</v>
      </c>
      <c r="E370" s="5">
        <v>26.342700000000001</v>
      </c>
      <c r="F370" s="2">
        <f t="shared" ref="F370:F409" si="74">AVERAGE(D370:E370)</f>
        <v>16.799849999999999</v>
      </c>
      <c r="H370" s="5">
        <f t="shared" si="65"/>
        <v>1</v>
      </c>
      <c r="J370" s="2">
        <f t="shared" si="68"/>
        <v>0</v>
      </c>
      <c r="K370" s="2">
        <f t="shared" si="69"/>
        <v>0</v>
      </c>
      <c r="L370" s="5">
        <f t="shared" si="70"/>
        <v>0</v>
      </c>
      <c r="M370" s="5">
        <f t="shared" si="71"/>
        <v>0</v>
      </c>
      <c r="N370" s="2">
        <f t="shared" si="72"/>
        <v>0</v>
      </c>
      <c r="O370" s="5"/>
      <c r="P370" s="5">
        <f t="shared" si="66"/>
        <v>31</v>
      </c>
      <c r="Q370" s="5">
        <f t="shared" si="73"/>
        <v>1.91771389277406</v>
      </c>
      <c r="R370" s="5">
        <v>12.86</v>
      </c>
      <c r="S370" s="5">
        <f t="shared" si="67"/>
        <v>2.5342139304555418</v>
      </c>
    </row>
    <row r="371" spans="1:19" x14ac:dyDescent="0.3">
      <c r="A371" s="5" t="s">
        <v>41</v>
      </c>
      <c r="B371" s="5">
        <v>205</v>
      </c>
      <c r="C371" s="5">
        <v>0</v>
      </c>
      <c r="D371" s="5">
        <v>7.585</v>
      </c>
      <c r="E371" s="5">
        <v>25.216999999999999</v>
      </c>
      <c r="F371" s="2">
        <f t="shared" si="74"/>
        <v>16.401</v>
      </c>
      <c r="H371" s="5">
        <f t="shared" si="65"/>
        <v>1</v>
      </c>
      <c r="J371" s="2">
        <f t="shared" si="68"/>
        <v>0</v>
      </c>
      <c r="K371" s="2">
        <f t="shared" si="69"/>
        <v>0</v>
      </c>
      <c r="L371" s="5">
        <f t="shared" si="70"/>
        <v>0</v>
      </c>
      <c r="M371" s="5">
        <f t="shared" si="71"/>
        <v>0</v>
      </c>
      <c r="N371" s="2">
        <f t="shared" si="72"/>
        <v>0</v>
      </c>
      <c r="O371" s="5"/>
      <c r="P371" s="5">
        <f t="shared" si="66"/>
        <v>31</v>
      </c>
      <c r="Q371" s="5">
        <f t="shared" si="73"/>
        <v>1.869618122349989</v>
      </c>
      <c r="R371" s="5">
        <v>12.86</v>
      </c>
      <c r="S371" s="5">
        <f t="shared" si="67"/>
        <v>2.4740591841600739</v>
      </c>
    </row>
    <row r="372" spans="1:19" x14ac:dyDescent="0.3">
      <c r="A372" s="5" t="s">
        <v>41</v>
      </c>
      <c r="B372" s="5">
        <v>206</v>
      </c>
      <c r="C372" s="5">
        <v>0</v>
      </c>
      <c r="D372" s="5">
        <v>6.97</v>
      </c>
      <c r="E372" s="5">
        <v>30.144300000000001</v>
      </c>
      <c r="F372" s="2">
        <f t="shared" si="74"/>
        <v>18.55715</v>
      </c>
      <c r="H372" s="5">
        <f t="shared" si="65"/>
        <v>1</v>
      </c>
      <c r="J372" s="2">
        <f t="shared" si="68"/>
        <v>0</v>
      </c>
      <c r="K372" s="2">
        <f t="shared" si="69"/>
        <v>0</v>
      </c>
      <c r="L372" s="5">
        <f t="shared" si="70"/>
        <v>0</v>
      </c>
      <c r="M372" s="5">
        <f t="shared" si="71"/>
        <v>0</v>
      </c>
      <c r="N372" s="2">
        <f t="shared" si="72"/>
        <v>0</v>
      </c>
      <c r="O372" s="5"/>
      <c r="P372" s="5">
        <f t="shared" si="66"/>
        <v>31</v>
      </c>
      <c r="Q372" s="5">
        <f t="shared" si="73"/>
        <v>2.14276970537985</v>
      </c>
      <c r="R372" s="5">
        <v>12.86</v>
      </c>
      <c r="S372" s="5">
        <f t="shared" si="67"/>
        <v>2.8145646084536722</v>
      </c>
    </row>
    <row r="373" spans="1:19" x14ac:dyDescent="0.3">
      <c r="A373" s="5" t="s">
        <v>41</v>
      </c>
      <c r="B373" s="5">
        <v>207</v>
      </c>
      <c r="C373" s="5">
        <v>0</v>
      </c>
      <c r="D373" s="5">
        <v>9.6029999999999998</v>
      </c>
      <c r="E373" s="5">
        <v>32.513100000000001</v>
      </c>
      <c r="F373" s="2">
        <f t="shared" si="74"/>
        <v>21.058050000000001</v>
      </c>
      <c r="H373" s="5">
        <f t="shared" si="65"/>
        <v>1</v>
      </c>
      <c r="J373" s="2">
        <f t="shared" si="68"/>
        <v>0</v>
      </c>
      <c r="K373" s="2">
        <f t="shared" si="69"/>
        <v>0</v>
      </c>
      <c r="L373" s="5">
        <f t="shared" si="70"/>
        <v>0</v>
      </c>
      <c r="M373" s="5">
        <f t="shared" si="71"/>
        <v>0</v>
      </c>
      <c r="N373" s="2">
        <f t="shared" si="72"/>
        <v>0</v>
      </c>
      <c r="O373" s="5"/>
      <c r="P373" s="5">
        <f t="shared" si="66"/>
        <v>31</v>
      </c>
      <c r="Q373" s="5">
        <f t="shared" si="73"/>
        <v>2.5028168207768169</v>
      </c>
      <c r="R373" s="5">
        <v>12.86</v>
      </c>
      <c r="S373" s="5">
        <f t="shared" si="67"/>
        <v>3.2595522351645374</v>
      </c>
    </row>
    <row r="374" spans="1:19" x14ac:dyDescent="0.3">
      <c r="A374" s="5" t="s">
        <v>41</v>
      </c>
      <c r="B374" s="5">
        <v>208</v>
      </c>
      <c r="C374" s="5">
        <v>0.59497999999999995</v>
      </c>
      <c r="D374" s="5">
        <v>11.827</v>
      </c>
      <c r="E374" s="5">
        <v>30.063199999999998</v>
      </c>
      <c r="F374" s="2">
        <f t="shared" si="74"/>
        <v>20.9451</v>
      </c>
      <c r="H374" s="5">
        <f t="shared" si="65"/>
        <v>1</v>
      </c>
      <c r="J374" s="2">
        <f t="shared" si="68"/>
        <v>0.59497999999999995</v>
      </c>
      <c r="K374" s="2">
        <f t="shared" si="69"/>
        <v>0</v>
      </c>
      <c r="L374" s="5">
        <f t="shared" si="70"/>
        <v>0</v>
      </c>
      <c r="M374" s="5">
        <f t="shared" si="71"/>
        <v>0</v>
      </c>
      <c r="N374" s="2">
        <f t="shared" si="72"/>
        <v>0.59497999999999995</v>
      </c>
      <c r="O374" s="5"/>
      <c r="P374" s="5">
        <f t="shared" si="66"/>
        <v>31</v>
      </c>
      <c r="Q374" s="5">
        <f t="shared" si="73"/>
        <v>2.4854829008835293</v>
      </c>
      <c r="R374" s="5">
        <v>12.86</v>
      </c>
      <c r="S374" s="5">
        <f t="shared" si="67"/>
        <v>3.2382203243902179</v>
      </c>
    </row>
    <row r="375" spans="1:19" x14ac:dyDescent="0.3">
      <c r="A375" s="5" t="s">
        <v>41</v>
      </c>
      <c r="B375" s="5">
        <v>209</v>
      </c>
      <c r="C375" s="5">
        <v>2.2741099999999999</v>
      </c>
      <c r="D375" s="5">
        <v>8.5470000000000006</v>
      </c>
      <c r="E375" s="5">
        <v>21.510200000000001</v>
      </c>
      <c r="F375" s="2">
        <f t="shared" si="74"/>
        <v>15.028600000000001</v>
      </c>
      <c r="H375" s="5">
        <f t="shared" si="65"/>
        <v>1</v>
      </c>
      <c r="J375" s="2">
        <f t="shared" si="68"/>
        <v>2.2741099999999999</v>
      </c>
      <c r="K375" s="2">
        <f t="shared" si="69"/>
        <v>0</v>
      </c>
      <c r="L375" s="5">
        <f t="shared" si="70"/>
        <v>0</v>
      </c>
      <c r="M375" s="5">
        <f t="shared" si="71"/>
        <v>0</v>
      </c>
      <c r="N375" s="2">
        <f t="shared" si="72"/>
        <v>2.2741099999999999</v>
      </c>
      <c r="O375" s="5"/>
      <c r="P375" s="5">
        <f t="shared" si="66"/>
        <v>31</v>
      </c>
      <c r="Q375" s="5">
        <f t="shared" si="73"/>
        <v>1.7121046660826014</v>
      </c>
      <c r="R375" s="5">
        <v>12.86</v>
      </c>
      <c r="S375" s="5">
        <f t="shared" si="67"/>
        <v>2.2764099293876572</v>
      </c>
    </row>
    <row r="376" spans="1:19" x14ac:dyDescent="0.3">
      <c r="A376" s="5" t="s">
        <v>41</v>
      </c>
      <c r="B376" s="5">
        <v>210</v>
      </c>
      <c r="C376" s="5">
        <v>2.1588799999999999</v>
      </c>
      <c r="D376" s="5">
        <v>8.234</v>
      </c>
      <c r="E376" s="5">
        <v>30.543500000000002</v>
      </c>
      <c r="F376" s="2">
        <f t="shared" si="74"/>
        <v>19.388750000000002</v>
      </c>
      <c r="H376" s="5">
        <f t="shared" si="65"/>
        <v>1</v>
      </c>
      <c r="J376" s="2">
        <f t="shared" si="68"/>
        <v>2.1588799999999999</v>
      </c>
      <c r="K376" s="2">
        <f t="shared" si="69"/>
        <v>0</v>
      </c>
      <c r="L376" s="5">
        <f t="shared" si="70"/>
        <v>0</v>
      </c>
      <c r="M376" s="5">
        <f t="shared" si="71"/>
        <v>0</v>
      </c>
      <c r="N376" s="2">
        <f t="shared" si="72"/>
        <v>2.1588799999999999</v>
      </c>
      <c r="O376" s="5"/>
      <c r="P376" s="5">
        <f t="shared" si="66"/>
        <v>31</v>
      </c>
      <c r="Q376" s="5">
        <f t="shared" si="73"/>
        <v>2.2571012563001576</v>
      </c>
      <c r="R376" s="5">
        <v>12.86</v>
      </c>
      <c r="S376" s="5">
        <f t="shared" si="67"/>
        <v>2.9563146233387196</v>
      </c>
    </row>
    <row r="377" spans="1:19" x14ac:dyDescent="0.3">
      <c r="A377" s="5" t="s">
        <v>41</v>
      </c>
      <c r="B377" s="5">
        <v>211</v>
      </c>
      <c r="C377" s="5">
        <v>0</v>
      </c>
      <c r="D377" s="5">
        <v>10.115</v>
      </c>
      <c r="E377" s="5">
        <v>29.500399999999999</v>
      </c>
      <c r="F377" s="2">
        <f t="shared" si="74"/>
        <v>19.807700000000001</v>
      </c>
      <c r="H377" s="5">
        <f t="shared" si="65"/>
        <v>1</v>
      </c>
      <c r="J377" s="2">
        <f t="shared" si="68"/>
        <v>0</v>
      </c>
      <c r="K377" s="2">
        <f t="shared" si="69"/>
        <v>0</v>
      </c>
      <c r="L377" s="5">
        <f t="shared" si="70"/>
        <v>0</v>
      </c>
      <c r="M377" s="5">
        <f t="shared" si="71"/>
        <v>0</v>
      </c>
      <c r="N377" s="2">
        <f t="shared" si="72"/>
        <v>0</v>
      </c>
      <c r="O377" s="5"/>
      <c r="P377" s="5">
        <f t="shared" si="66"/>
        <v>31</v>
      </c>
      <c r="Q377" s="5">
        <f t="shared" si="73"/>
        <v>2.3166957910179375</v>
      </c>
      <c r="R377" s="5">
        <v>12.86</v>
      </c>
      <c r="S377" s="5">
        <f t="shared" si="67"/>
        <v>3.0300319568401179</v>
      </c>
    </row>
    <row r="378" spans="1:19" x14ac:dyDescent="0.3">
      <c r="A378" s="5" t="s">
        <v>41</v>
      </c>
      <c r="B378" s="5">
        <v>212</v>
      </c>
      <c r="C378" s="5">
        <v>0.85265999999999997</v>
      </c>
      <c r="D378" s="5">
        <v>9.9120000000000008</v>
      </c>
      <c r="E378" s="5">
        <v>30.717600000000001</v>
      </c>
      <c r="F378" s="2">
        <f t="shared" si="74"/>
        <v>20.314800000000002</v>
      </c>
      <c r="H378" s="5">
        <f t="shared" si="65"/>
        <v>1</v>
      </c>
      <c r="J378" s="2">
        <f t="shared" si="68"/>
        <v>0.85265999999999997</v>
      </c>
      <c r="K378" s="2">
        <f t="shared" si="69"/>
        <v>0</v>
      </c>
      <c r="L378" s="5">
        <f t="shared" si="70"/>
        <v>0</v>
      </c>
      <c r="M378" s="5">
        <f t="shared" si="71"/>
        <v>0</v>
      </c>
      <c r="N378" s="2">
        <f t="shared" si="72"/>
        <v>0.85265999999999997</v>
      </c>
      <c r="O378" s="5"/>
      <c r="P378" s="5">
        <f t="shared" si="66"/>
        <v>31</v>
      </c>
      <c r="Q378" s="5">
        <f t="shared" si="73"/>
        <v>2.3906671325754583</v>
      </c>
      <c r="R378" s="5">
        <v>12.86</v>
      </c>
      <c r="S378" s="5">
        <f t="shared" si="67"/>
        <v>3.1213778108723234</v>
      </c>
    </row>
    <row r="379" spans="1:19" x14ac:dyDescent="0.3">
      <c r="A379" s="5" t="s">
        <v>42</v>
      </c>
      <c r="B379" s="5">
        <v>213</v>
      </c>
      <c r="C379" s="5">
        <v>8.1000599999999991</v>
      </c>
      <c r="D379" s="5">
        <v>9.5380000000000003</v>
      </c>
      <c r="E379" s="5">
        <v>29.387699999999999</v>
      </c>
      <c r="F379" s="2">
        <f t="shared" si="74"/>
        <v>19.46285</v>
      </c>
      <c r="H379" s="5">
        <f t="shared" si="65"/>
        <v>1</v>
      </c>
      <c r="J379" s="2">
        <f t="shared" si="68"/>
        <v>8.1000599999999991</v>
      </c>
      <c r="K379" s="2">
        <f t="shared" si="69"/>
        <v>0</v>
      </c>
      <c r="L379" s="5">
        <f t="shared" si="70"/>
        <v>0</v>
      </c>
      <c r="M379" s="5">
        <f t="shared" si="71"/>
        <v>0</v>
      </c>
      <c r="N379" s="2">
        <f t="shared" si="72"/>
        <v>8.1000599999999991</v>
      </c>
      <c r="O379" s="5"/>
      <c r="P379" s="5">
        <f t="shared" si="66"/>
        <v>31</v>
      </c>
      <c r="Q379" s="5">
        <f t="shared" si="73"/>
        <v>2.2675430884459939</v>
      </c>
      <c r="R379" s="5">
        <v>12.86</v>
      </c>
      <c r="S379" s="5">
        <f t="shared" si="67"/>
        <v>2.9692391866578944</v>
      </c>
    </row>
    <row r="380" spans="1:19" x14ac:dyDescent="0.3">
      <c r="A380" s="5" t="s">
        <v>42</v>
      </c>
      <c r="B380" s="5">
        <v>214</v>
      </c>
      <c r="C380" s="5">
        <v>0</v>
      </c>
      <c r="D380" s="5">
        <v>8.14</v>
      </c>
      <c r="E380" s="5">
        <v>27.553999999999998</v>
      </c>
      <c r="F380" s="2">
        <f t="shared" si="74"/>
        <v>17.847000000000001</v>
      </c>
      <c r="H380" s="5">
        <f t="shared" si="65"/>
        <v>1</v>
      </c>
      <c r="J380" s="2">
        <f t="shared" si="68"/>
        <v>0</v>
      </c>
      <c r="K380" s="2">
        <f t="shared" si="69"/>
        <v>0</v>
      </c>
      <c r="L380" s="5">
        <f t="shared" si="70"/>
        <v>0</v>
      </c>
      <c r="M380" s="5">
        <f t="shared" si="71"/>
        <v>0</v>
      </c>
      <c r="N380" s="2">
        <f t="shared" si="72"/>
        <v>0</v>
      </c>
      <c r="O380" s="5"/>
      <c r="P380" s="5">
        <f t="shared" si="66"/>
        <v>31</v>
      </c>
      <c r="Q380" s="5">
        <f t="shared" si="73"/>
        <v>2.049181744330657</v>
      </c>
      <c r="R380" s="5">
        <v>12.86</v>
      </c>
      <c r="S380" s="5">
        <f t="shared" si="67"/>
        <v>2.698202769711934</v>
      </c>
    </row>
    <row r="381" spans="1:19" x14ac:dyDescent="0.3">
      <c r="A381" s="5" t="s">
        <v>42</v>
      </c>
      <c r="B381" s="5">
        <v>215</v>
      </c>
      <c r="C381" s="5">
        <v>0</v>
      </c>
      <c r="D381" s="5">
        <v>7.3339999999999996</v>
      </c>
      <c r="E381" s="5">
        <v>27.5686</v>
      </c>
      <c r="F381" s="2">
        <f t="shared" si="74"/>
        <v>17.4513</v>
      </c>
      <c r="H381" s="5">
        <f t="shared" si="65"/>
        <v>1</v>
      </c>
      <c r="J381" s="2">
        <f t="shared" si="68"/>
        <v>0</v>
      </c>
      <c r="K381" s="2">
        <f t="shared" si="69"/>
        <v>0</v>
      </c>
      <c r="L381" s="5">
        <f t="shared" si="70"/>
        <v>0</v>
      </c>
      <c r="M381" s="5">
        <f t="shared" si="71"/>
        <v>0</v>
      </c>
      <c r="N381" s="2">
        <f t="shared" si="72"/>
        <v>0</v>
      </c>
      <c r="O381" s="5"/>
      <c r="P381" s="5">
        <f t="shared" si="66"/>
        <v>31</v>
      </c>
      <c r="Q381" s="5">
        <f t="shared" si="73"/>
        <v>1.9986030250448905</v>
      </c>
      <c r="R381" s="5">
        <v>12.86</v>
      </c>
      <c r="S381" s="5">
        <f t="shared" si="67"/>
        <v>2.6351873880553893</v>
      </c>
    </row>
    <row r="382" spans="1:19" x14ac:dyDescent="0.3">
      <c r="A382" s="5" t="s">
        <v>42</v>
      </c>
      <c r="B382" s="5">
        <v>216</v>
      </c>
      <c r="C382" s="5">
        <v>0</v>
      </c>
      <c r="D382" s="5">
        <v>7.66</v>
      </c>
      <c r="E382" s="5">
        <v>28.421700000000001</v>
      </c>
      <c r="F382" s="2">
        <f t="shared" si="74"/>
        <v>18.040849999999999</v>
      </c>
      <c r="H382" s="5">
        <f t="shared" si="65"/>
        <v>1</v>
      </c>
      <c r="J382" s="2">
        <f t="shared" si="68"/>
        <v>0</v>
      </c>
      <c r="K382" s="2">
        <f t="shared" si="69"/>
        <v>0</v>
      </c>
      <c r="L382" s="5">
        <f t="shared" si="70"/>
        <v>0</v>
      </c>
      <c r="M382" s="5">
        <f t="shared" si="71"/>
        <v>0</v>
      </c>
      <c r="N382" s="2">
        <f t="shared" si="72"/>
        <v>0</v>
      </c>
      <c r="O382" s="5"/>
      <c r="P382" s="5">
        <f t="shared" si="66"/>
        <v>31</v>
      </c>
      <c r="Q382" s="5">
        <f t="shared" si="73"/>
        <v>2.0743663146389144</v>
      </c>
      <c r="R382" s="5">
        <v>12.86</v>
      </c>
      <c r="S382" s="5">
        <f t="shared" si="67"/>
        <v>2.7295458519175524</v>
      </c>
    </row>
    <row r="383" spans="1:19" x14ac:dyDescent="0.3">
      <c r="A383" s="5" t="s">
        <v>42</v>
      </c>
      <c r="B383" s="5">
        <v>217</v>
      </c>
      <c r="C383" s="5">
        <v>0</v>
      </c>
      <c r="D383" s="5">
        <v>9.8330000000000002</v>
      </c>
      <c r="E383" s="5">
        <v>27.267099999999999</v>
      </c>
      <c r="F383" s="2">
        <f t="shared" si="74"/>
        <v>18.550049999999999</v>
      </c>
      <c r="H383" s="5">
        <f t="shared" si="65"/>
        <v>1</v>
      </c>
      <c r="J383" s="2">
        <f t="shared" si="68"/>
        <v>0</v>
      </c>
      <c r="K383" s="2">
        <f t="shared" si="69"/>
        <v>0</v>
      </c>
      <c r="L383" s="5">
        <f t="shared" si="70"/>
        <v>0</v>
      </c>
      <c r="M383" s="5">
        <f t="shared" si="71"/>
        <v>0</v>
      </c>
      <c r="N383" s="2">
        <f t="shared" si="72"/>
        <v>0</v>
      </c>
      <c r="O383" s="5"/>
      <c r="P383" s="5">
        <f t="shared" si="66"/>
        <v>31</v>
      </c>
      <c r="Q383" s="5">
        <f t="shared" si="73"/>
        <v>2.1418158161638656</v>
      </c>
      <c r="R383" s="5">
        <v>12.86</v>
      </c>
      <c r="S383" s="5">
        <f t="shared" si="67"/>
        <v>2.8133801231459805</v>
      </c>
    </row>
    <row r="384" spans="1:19" x14ac:dyDescent="0.3">
      <c r="A384" s="5" t="s">
        <v>42</v>
      </c>
      <c r="B384" s="5">
        <v>218</v>
      </c>
      <c r="C384" s="5">
        <v>0.66217000000000004</v>
      </c>
      <c r="D384" s="5">
        <v>9.5370000000000008</v>
      </c>
      <c r="E384" s="5">
        <v>31.094100000000001</v>
      </c>
      <c r="F384" s="2">
        <f t="shared" si="74"/>
        <v>20.315550000000002</v>
      </c>
      <c r="H384" s="5">
        <f t="shared" si="65"/>
        <v>1</v>
      </c>
      <c r="J384" s="2">
        <f t="shared" si="68"/>
        <v>0.66217000000000004</v>
      </c>
      <c r="K384" s="2">
        <f t="shared" si="69"/>
        <v>0</v>
      </c>
      <c r="L384" s="5">
        <f t="shared" si="70"/>
        <v>0</v>
      </c>
      <c r="M384" s="5">
        <f t="shared" si="71"/>
        <v>0</v>
      </c>
      <c r="N384" s="2">
        <f t="shared" si="72"/>
        <v>0.66217000000000004</v>
      </c>
      <c r="O384" s="5"/>
      <c r="P384" s="5">
        <f t="shared" si="66"/>
        <v>31</v>
      </c>
      <c r="Q384" s="5">
        <f t="shared" si="73"/>
        <v>2.3907780478621783</v>
      </c>
      <c r="R384" s="5">
        <v>12.86</v>
      </c>
      <c r="S384" s="5">
        <f t="shared" si="67"/>
        <v>3.1215146513570646</v>
      </c>
    </row>
    <row r="385" spans="1:19" x14ac:dyDescent="0.3">
      <c r="A385" s="5" t="s">
        <v>42</v>
      </c>
      <c r="B385" s="5">
        <v>219</v>
      </c>
      <c r="C385" s="5">
        <v>0.42832999999999999</v>
      </c>
      <c r="D385" s="5">
        <v>9.7070000000000007</v>
      </c>
      <c r="E385" s="5">
        <v>29.255800000000001</v>
      </c>
      <c r="F385" s="2">
        <f t="shared" si="74"/>
        <v>19.481400000000001</v>
      </c>
      <c r="H385" s="5">
        <f t="shared" si="65"/>
        <v>1</v>
      </c>
      <c r="J385" s="2">
        <f t="shared" si="68"/>
        <v>0.42832999999999999</v>
      </c>
      <c r="K385" s="2">
        <f t="shared" si="69"/>
        <v>0</v>
      </c>
      <c r="L385" s="5">
        <f t="shared" si="70"/>
        <v>0</v>
      </c>
      <c r="M385" s="5">
        <f t="shared" si="71"/>
        <v>0</v>
      </c>
      <c r="N385" s="2">
        <f t="shared" si="72"/>
        <v>0.42832999999999999</v>
      </c>
      <c r="O385" s="5"/>
      <c r="P385" s="5">
        <f t="shared" si="66"/>
        <v>31</v>
      </c>
      <c r="Q385" s="5">
        <f t="shared" si="73"/>
        <v>2.2701636742781361</v>
      </c>
      <c r="R385" s="5">
        <v>12.86</v>
      </c>
      <c r="S385" s="5">
        <f t="shared" si="67"/>
        <v>2.9724823120507886</v>
      </c>
    </row>
    <row r="386" spans="1:19" x14ac:dyDescent="0.3">
      <c r="A386" s="5" t="s">
        <v>42</v>
      </c>
      <c r="B386" s="5">
        <v>220</v>
      </c>
      <c r="C386" s="5">
        <v>0</v>
      </c>
      <c r="D386" s="5">
        <v>8.6969999999999992</v>
      </c>
      <c r="E386" s="5">
        <v>27.185099999999998</v>
      </c>
      <c r="F386" s="2">
        <f t="shared" si="74"/>
        <v>17.941049999999997</v>
      </c>
      <c r="H386" s="5">
        <f t="shared" si="65"/>
        <v>1</v>
      </c>
      <c r="J386" s="2">
        <f t="shared" si="68"/>
        <v>0</v>
      </c>
      <c r="K386" s="2">
        <f t="shared" si="69"/>
        <v>0</v>
      </c>
      <c r="L386" s="5">
        <f t="shared" si="70"/>
        <v>0</v>
      </c>
      <c r="M386" s="5">
        <f t="shared" si="71"/>
        <v>0</v>
      </c>
      <c r="N386" s="2">
        <f t="shared" si="72"/>
        <v>0</v>
      </c>
      <c r="O386" s="5"/>
      <c r="P386" s="5">
        <f t="shared" si="66"/>
        <v>31</v>
      </c>
      <c r="Q386" s="5">
        <f t="shared" si="73"/>
        <v>2.0613668745280447</v>
      </c>
      <c r="R386" s="5">
        <v>12.86</v>
      </c>
      <c r="S386" s="5">
        <f t="shared" si="67"/>
        <v>2.7133703907148563</v>
      </c>
    </row>
    <row r="387" spans="1:19" x14ac:dyDescent="0.3">
      <c r="A387" s="5" t="s">
        <v>42</v>
      </c>
      <c r="B387" s="5">
        <v>221</v>
      </c>
      <c r="C387" s="5">
        <v>0</v>
      </c>
      <c r="D387" s="5">
        <v>7.4139999999999997</v>
      </c>
      <c r="E387" s="5">
        <v>26.816199999999998</v>
      </c>
      <c r="F387" s="2">
        <f t="shared" si="74"/>
        <v>17.115099999999998</v>
      </c>
      <c r="H387" s="5">
        <f t="shared" si="65"/>
        <v>1</v>
      </c>
      <c r="J387" s="2">
        <f t="shared" si="68"/>
        <v>0</v>
      </c>
      <c r="K387" s="2">
        <f t="shared" si="69"/>
        <v>0</v>
      </c>
      <c r="L387" s="5">
        <f t="shared" si="70"/>
        <v>0</v>
      </c>
      <c r="M387" s="5">
        <f t="shared" si="71"/>
        <v>0</v>
      </c>
      <c r="N387" s="2">
        <f t="shared" si="72"/>
        <v>0</v>
      </c>
      <c r="O387" s="5"/>
      <c r="P387" s="5">
        <f t="shared" si="66"/>
        <v>31</v>
      </c>
      <c r="Q387" s="5">
        <f t="shared" si="73"/>
        <v>1.9564922917057448</v>
      </c>
      <c r="R387" s="5">
        <v>12.86</v>
      </c>
      <c r="S387" s="5">
        <f t="shared" si="67"/>
        <v>2.5826511537491825</v>
      </c>
    </row>
    <row r="388" spans="1:19" x14ac:dyDescent="0.3">
      <c r="A388" s="5" t="s">
        <v>42</v>
      </c>
      <c r="B388" s="5">
        <v>222</v>
      </c>
      <c r="C388" s="5">
        <v>4.9690799999999999</v>
      </c>
      <c r="D388" s="5">
        <v>7.9160000000000004</v>
      </c>
      <c r="E388" s="5">
        <v>26.15</v>
      </c>
      <c r="F388" s="2">
        <f t="shared" si="74"/>
        <v>17.033000000000001</v>
      </c>
      <c r="H388" s="5">
        <f t="shared" si="65"/>
        <v>1</v>
      </c>
      <c r="J388" s="2">
        <f t="shared" si="68"/>
        <v>4.9690799999999999</v>
      </c>
      <c r="K388" s="2">
        <f t="shared" si="69"/>
        <v>0</v>
      </c>
      <c r="L388" s="5">
        <f t="shared" si="70"/>
        <v>0</v>
      </c>
      <c r="M388" s="5">
        <f t="shared" si="71"/>
        <v>0</v>
      </c>
      <c r="N388" s="2">
        <f t="shared" si="72"/>
        <v>4.9690799999999999</v>
      </c>
      <c r="O388" s="5"/>
      <c r="P388" s="5">
        <f t="shared" si="66"/>
        <v>31</v>
      </c>
      <c r="Q388" s="5">
        <f t="shared" si="73"/>
        <v>1.9463277232181113</v>
      </c>
      <c r="R388" s="5">
        <v>12.86</v>
      </c>
      <c r="S388" s="5">
        <f t="shared" si="67"/>
        <v>2.5699602757557907</v>
      </c>
    </row>
    <row r="389" spans="1:19" x14ac:dyDescent="0.3">
      <c r="A389" s="5" t="s">
        <v>42</v>
      </c>
      <c r="B389" s="5">
        <v>223</v>
      </c>
      <c r="C389" s="5">
        <v>7.3670600000000004</v>
      </c>
      <c r="D389" s="5">
        <v>7.8070000000000004</v>
      </c>
      <c r="E389" s="5">
        <v>22.515599999999999</v>
      </c>
      <c r="F389" s="2">
        <f t="shared" si="74"/>
        <v>15.161300000000001</v>
      </c>
      <c r="H389" s="5">
        <f t="shared" si="65"/>
        <v>1</v>
      </c>
      <c r="J389" s="2">
        <f t="shared" si="68"/>
        <v>7.3670600000000004</v>
      </c>
      <c r="K389" s="2">
        <f t="shared" si="69"/>
        <v>0</v>
      </c>
      <c r="L389" s="5">
        <f t="shared" si="70"/>
        <v>0</v>
      </c>
      <c r="M389" s="5">
        <f t="shared" si="71"/>
        <v>0</v>
      </c>
      <c r="N389" s="2">
        <f t="shared" si="72"/>
        <v>7.3670600000000004</v>
      </c>
      <c r="O389" s="5"/>
      <c r="P389" s="5">
        <f t="shared" si="66"/>
        <v>31</v>
      </c>
      <c r="Q389" s="5">
        <f t="shared" si="73"/>
        <v>1.7268088893560827</v>
      </c>
      <c r="R389" s="5">
        <v>12.86</v>
      </c>
      <c r="S389" s="5">
        <f t="shared" si="67"/>
        <v>2.2949040563007341</v>
      </c>
    </row>
    <row r="390" spans="1:19" x14ac:dyDescent="0.3">
      <c r="A390" s="5" t="s">
        <v>42</v>
      </c>
      <c r="B390" s="5">
        <v>224</v>
      </c>
      <c r="C390" s="5">
        <v>3.1624500000000002</v>
      </c>
      <c r="D390" s="5">
        <v>7.4359999999999999</v>
      </c>
      <c r="E390" s="5">
        <v>22.405000000000001</v>
      </c>
      <c r="F390" s="2">
        <f t="shared" si="74"/>
        <v>14.920500000000001</v>
      </c>
      <c r="H390" s="5">
        <f t="shared" si="65"/>
        <v>1</v>
      </c>
      <c r="J390" s="2">
        <f t="shared" si="68"/>
        <v>3.1624500000000002</v>
      </c>
      <c r="K390" s="2">
        <f t="shared" si="69"/>
        <v>0</v>
      </c>
      <c r="L390" s="5">
        <f t="shared" si="70"/>
        <v>0</v>
      </c>
      <c r="M390" s="5">
        <f t="shared" si="71"/>
        <v>0</v>
      </c>
      <c r="N390" s="2">
        <f t="shared" si="72"/>
        <v>3.1624500000000002</v>
      </c>
      <c r="O390" s="5"/>
      <c r="P390" s="5">
        <f t="shared" si="66"/>
        <v>31</v>
      </c>
      <c r="Q390" s="5">
        <f t="shared" si="73"/>
        <v>1.700207605107575</v>
      </c>
      <c r="R390" s="5">
        <v>12.86</v>
      </c>
      <c r="S390" s="5">
        <f t="shared" si="67"/>
        <v>2.2614397798496317</v>
      </c>
    </row>
    <row r="391" spans="1:19" x14ac:dyDescent="0.3">
      <c r="A391" s="5" t="s">
        <v>42</v>
      </c>
      <c r="B391" s="5">
        <v>225</v>
      </c>
      <c r="C391" s="5">
        <v>7.47499</v>
      </c>
      <c r="D391" s="5">
        <v>6.14</v>
      </c>
      <c r="E391" s="5">
        <v>22.622599999999998</v>
      </c>
      <c r="F391" s="2">
        <f t="shared" si="74"/>
        <v>14.3813</v>
      </c>
      <c r="H391" s="5">
        <f t="shared" si="65"/>
        <v>1</v>
      </c>
      <c r="J391" s="2">
        <f t="shared" si="68"/>
        <v>7.47499</v>
      </c>
      <c r="K391" s="2">
        <f t="shared" si="69"/>
        <v>0</v>
      </c>
      <c r="L391" s="5">
        <f t="shared" si="70"/>
        <v>0</v>
      </c>
      <c r="M391" s="5">
        <f t="shared" si="71"/>
        <v>0</v>
      </c>
      <c r="N391" s="2">
        <f t="shared" si="72"/>
        <v>7.47499</v>
      </c>
      <c r="O391" s="5"/>
      <c r="P391" s="5">
        <f t="shared" si="66"/>
        <v>31</v>
      </c>
      <c r="Q391" s="5">
        <f t="shared" si="73"/>
        <v>1.6419417337477806</v>
      </c>
      <c r="R391" s="5">
        <v>12.86</v>
      </c>
      <c r="S391" s="5">
        <f t="shared" si="67"/>
        <v>2.1880353372792127</v>
      </c>
    </row>
    <row r="392" spans="1:19" x14ac:dyDescent="0.3">
      <c r="A392" s="5" t="s">
        <v>42</v>
      </c>
      <c r="B392" s="5">
        <v>226</v>
      </c>
      <c r="C392" s="5">
        <v>9.2096699999999991</v>
      </c>
      <c r="D392" s="5">
        <v>5.8479999999999999</v>
      </c>
      <c r="E392" s="5">
        <v>19.2409</v>
      </c>
      <c r="F392" s="2">
        <f t="shared" si="74"/>
        <v>12.544449999999999</v>
      </c>
      <c r="H392" s="5">
        <f t="shared" si="65"/>
        <v>1</v>
      </c>
      <c r="J392" s="2">
        <f t="shared" si="68"/>
        <v>9.2096699999999991</v>
      </c>
      <c r="K392" s="2">
        <f t="shared" si="69"/>
        <v>0</v>
      </c>
      <c r="L392" s="5">
        <f t="shared" si="70"/>
        <v>0</v>
      </c>
      <c r="M392" s="5">
        <f t="shared" si="71"/>
        <v>0</v>
      </c>
      <c r="N392" s="2">
        <f t="shared" si="72"/>
        <v>9.2096699999999991</v>
      </c>
      <c r="O392" s="5"/>
      <c r="P392" s="5">
        <f t="shared" si="66"/>
        <v>31</v>
      </c>
      <c r="Q392" s="5">
        <f t="shared" si="73"/>
        <v>1.4563860710426133</v>
      </c>
      <c r="R392" s="5">
        <v>12.86</v>
      </c>
      <c r="S392" s="5">
        <f t="shared" si="67"/>
        <v>1.9532415108448078</v>
      </c>
    </row>
    <row r="393" spans="1:19" x14ac:dyDescent="0.3">
      <c r="A393" s="5" t="s">
        <v>42</v>
      </c>
      <c r="B393" s="5">
        <v>227</v>
      </c>
      <c r="C393" s="5">
        <v>0</v>
      </c>
      <c r="D393" s="5">
        <v>5.657</v>
      </c>
      <c r="E393" s="5">
        <v>23.1173</v>
      </c>
      <c r="F393" s="2">
        <f t="shared" si="74"/>
        <v>14.38715</v>
      </c>
      <c r="H393" s="5">
        <f t="shared" si="65"/>
        <v>1</v>
      </c>
      <c r="J393" s="2">
        <f t="shared" si="68"/>
        <v>0</v>
      </c>
      <c r="K393" s="2">
        <f t="shared" si="69"/>
        <v>0</v>
      </c>
      <c r="L393" s="5">
        <f t="shared" si="70"/>
        <v>0</v>
      </c>
      <c r="M393" s="5">
        <f t="shared" si="71"/>
        <v>0</v>
      </c>
      <c r="N393" s="2">
        <f t="shared" si="72"/>
        <v>0</v>
      </c>
      <c r="O393" s="5"/>
      <c r="P393" s="5">
        <f t="shared" si="66"/>
        <v>31</v>
      </c>
      <c r="Q393" s="5">
        <f t="shared" si="73"/>
        <v>1.6425643605144609</v>
      </c>
      <c r="R393" s="5">
        <v>12.86</v>
      </c>
      <c r="S393" s="5">
        <f t="shared" si="67"/>
        <v>2.1888205184106306</v>
      </c>
    </row>
    <row r="394" spans="1:19" x14ac:dyDescent="0.3">
      <c r="A394" s="5" t="s">
        <v>42</v>
      </c>
      <c r="B394" s="5">
        <v>228</v>
      </c>
      <c r="C394" s="5">
        <v>0</v>
      </c>
      <c r="D394" s="5">
        <v>6.4649999999999999</v>
      </c>
      <c r="E394" s="5">
        <v>27.0108</v>
      </c>
      <c r="F394" s="2">
        <f t="shared" si="74"/>
        <v>16.7379</v>
      </c>
      <c r="H394" s="5">
        <f t="shared" si="65"/>
        <v>1</v>
      </c>
      <c r="J394" s="2">
        <f t="shared" si="68"/>
        <v>0</v>
      </c>
      <c r="K394" s="2">
        <f t="shared" si="69"/>
        <v>0</v>
      </c>
      <c r="L394" s="5">
        <f t="shared" si="70"/>
        <v>0</v>
      </c>
      <c r="M394" s="5">
        <f t="shared" si="71"/>
        <v>0</v>
      </c>
      <c r="N394" s="2">
        <f t="shared" si="72"/>
        <v>0</v>
      </c>
      <c r="O394" s="5"/>
      <c r="P394" s="5">
        <f t="shared" si="66"/>
        <v>31</v>
      </c>
      <c r="Q394" s="5">
        <f t="shared" si="73"/>
        <v>1.9101732078959031</v>
      </c>
      <c r="R394" s="5">
        <v>12.86</v>
      </c>
      <c r="S394" s="5">
        <f t="shared" si="67"/>
        <v>2.5247884395780305</v>
      </c>
    </row>
    <row r="395" spans="1:19" x14ac:dyDescent="0.3">
      <c r="A395" s="5" t="s">
        <v>42</v>
      </c>
      <c r="B395" s="5">
        <v>229</v>
      </c>
      <c r="C395" s="5">
        <v>0</v>
      </c>
      <c r="D395" s="5">
        <v>7.7149999999999999</v>
      </c>
      <c r="E395" s="5">
        <v>28.7928</v>
      </c>
      <c r="F395" s="2">
        <f t="shared" si="74"/>
        <v>18.253900000000002</v>
      </c>
      <c r="H395" s="5">
        <f t="shared" si="65"/>
        <v>1</v>
      </c>
      <c r="J395" s="2">
        <f t="shared" si="68"/>
        <v>0</v>
      </c>
      <c r="K395" s="2">
        <f t="shared" si="69"/>
        <v>0</v>
      </c>
      <c r="L395" s="5">
        <f t="shared" si="70"/>
        <v>0</v>
      </c>
      <c r="M395" s="5">
        <f t="shared" si="71"/>
        <v>0</v>
      </c>
      <c r="N395" s="2">
        <f t="shared" si="72"/>
        <v>0</v>
      </c>
      <c r="O395" s="5"/>
      <c r="P395" s="5">
        <f t="shared" si="66"/>
        <v>31</v>
      </c>
      <c r="Q395" s="5">
        <f t="shared" si="73"/>
        <v>2.1023575348924948</v>
      </c>
      <c r="R395" s="5">
        <v>12.86</v>
      </c>
      <c r="S395" s="5">
        <f t="shared" si="67"/>
        <v>2.7643557810747463</v>
      </c>
    </row>
    <row r="396" spans="1:19" x14ac:dyDescent="0.3">
      <c r="A396" s="5" t="s">
        <v>42</v>
      </c>
      <c r="B396" s="5">
        <v>230</v>
      </c>
      <c r="C396" s="5">
        <v>0</v>
      </c>
      <c r="D396" s="5">
        <v>9.2759999999999998</v>
      </c>
      <c r="E396" s="5">
        <v>30.510300000000001</v>
      </c>
      <c r="F396" s="2">
        <f t="shared" si="74"/>
        <v>19.893149999999999</v>
      </c>
      <c r="H396" s="5">
        <f t="shared" si="65"/>
        <v>1</v>
      </c>
      <c r="J396" s="2">
        <f t="shared" si="68"/>
        <v>0</v>
      </c>
      <c r="K396" s="2">
        <f t="shared" si="69"/>
        <v>0</v>
      </c>
      <c r="L396" s="5">
        <f t="shared" si="70"/>
        <v>0</v>
      </c>
      <c r="M396" s="5">
        <f t="shared" si="71"/>
        <v>0</v>
      </c>
      <c r="N396" s="2">
        <f t="shared" si="72"/>
        <v>0</v>
      </c>
      <c r="O396" s="5"/>
      <c r="P396" s="5">
        <f t="shared" si="66"/>
        <v>31</v>
      </c>
      <c r="Q396" s="5">
        <f t="shared" si="73"/>
        <v>2.3290184066468806</v>
      </c>
      <c r="R396" s="5">
        <v>12.86</v>
      </c>
      <c r="S396" s="5">
        <f t="shared" si="67"/>
        <v>3.0452607505240943</v>
      </c>
    </row>
    <row r="397" spans="1:19" x14ac:dyDescent="0.3">
      <c r="A397" s="5" t="s">
        <v>42</v>
      </c>
      <c r="B397" s="5">
        <v>231</v>
      </c>
      <c r="C397" s="5">
        <v>0.52276999999999996</v>
      </c>
      <c r="D397" s="5">
        <v>9.9160000000000004</v>
      </c>
      <c r="E397" s="5">
        <v>29.863399999999999</v>
      </c>
      <c r="F397" s="2">
        <f t="shared" si="74"/>
        <v>19.889699999999998</v>
      </c>
      <c r="H397" s="5">
        <f t="shared" si="65"/>
        <v>1</v>
      </c>
      <c r="J397" s="2">
        <f t="shared" si="68"/>
        <v>0.52276999999999996</v>
      </c>
      <c r="K397" s="2">
        <f t="shared" si="69"/>
        <v>0</v>
      </c>
      <c r="L397" s="5">
        <f t="shared" si="70"/>
        <v>0</v>
      </c>
      <c r="M397" s="5">
        <f t="shared" si="71"/>
        <v>0</v>
      </c>
      <c r="N397" s="2">
        <f t="shared" si="72"/>
        <v>0.52276999999999996</v>
      </c>
      <c r="O397" s="5"/>
      <c r="P397" s="5">
        <f t="shared" si="66"/>
        <v>31</v>
      </c>
      <c r="Q397" s="5">
        <f t="shared" si="73"/>
        <v>2.3285197789549881</v>
      </c>
      <c r="R397" s="5">
        <v>12.86</v>
      </c>
      <c r="S397" s="5">
        <f t="shared" si="67"/>
        <v>3.0446446185224598</v>
      </c>
    </row>
    <row r="398" spans="1:19" x14ac:dyDescent="0.3">
      <c r="A398" s="5" t="s">
        <v>42</v>
      </c>
      <c r="B398" s="5">
        <v>232</v>
      </c>
      <c r="C398" s="5">
        <v>0</v>
      </c>
      <c r="D398" s="5">
        <v>8.5709999999999997</v>
      </c>
      <c r="E398" s="5">
        <v>27.715599999999998</v>
      </c>
      <c r="F398" s="2">
        <f t="shared" si="74"/>
        <v>18.1433</v>
      </c>
      <c r="H398" s="5">
        <f t="shared" si="65"/>
        <v>1</v>
      </c>
      <c r="J398" s="2">
        <f t="shared" si="68"/>
        <v>0</v>
      </c>
      <c r="K398" s="2">
        <f t="shared" si="69"/>
        <v>0</v>
      </c>
      <c r="L398" s="5">
        <f t="shared" si="70"/>
        <v>0</v>
      </c>
      <c r="M398" s="5">
        <f t="shared" si="71"/>
        <v>0</v>
      </c>
      <c r="N398" s="2">
        <f t="shared" si="72"/>
        <v>0</v>
      </c>
      <c r="O398" s="5"/>
      <c r="P398" s="5">
        <f t="shared" si="66"/>
        <v>31</v>
      </c>
      <c r="Q398" s="5">
        <f t="shared" si="73"/>
        <v>2.0877855388386615</v>
      </c>
      <c r="R398" s="5">
        <v>12.86</v>
      </c>
      <c r="S398" s="5">
        <f t="shared" si="67"/>
        <v>2.7462374335639868</v>
      </c>
    </row>
    <row r="399" spans="1:19" x14ac:dyDescent="0.3">
      <c r="A399" s="5" t="s">
        <v>42</v>
      </c>
      <c r="B399" s="5">
        <v>233</v>
      </c>
      <c r="C399" s="5">
        <v>0</v>
      </c>
      <c r="D399" s="5">
        <v>6.8479999999999999</v>
      </c>
      <c r="E399" s="5">
        <v>28.364799999999999</v>
      </c>
      <c r="F399" s="2">
        <f t="shared" si="74"/>
        <v>17.606400000000001</v>
      </c>
      <c r="H399" s="5">
        <f t="shared" si="65"/>
        <v>1</v>
      </c>
      <c r="J399" s="2">
        <f t="shared" si="68"/>
        <v>0</v>
      </c>
      <c r="K399" s="2">
        <f t="shared" si="69"/>
        <v>0</v>
      </c>
      <c r="L399" s="5">
        <f t="shared" si="70"/>
        <v>0</v>
      </c>
      <c r="M399" s="5">
        <f t="shared" si="71"/>
        <v>0</v>
      </c>
      <c r="N399" s="2">
        <f t="shared" si="72"/>
        <v>0</v>
      </c>
      <c r="O399" s="5"/>
      <c r="P399" s="5">
        <f t="shared" si="66"/>
        <v>31</v>
      </c>
      <c r="Q399" s="5">
        <f t="shared" si="73"/>
        <v>2.0182962096938581</v>
      </c>
      <c r="R399" s="5">
        <v>12.86</v>
      </c>
      <c r="S399" s="5">
        <f t="shared" si="67"/>
        <v>2.6597338292711505</v>
      </c>
    </row>
    <row r="400" spans="1:19" x14ac:dyDescent="0.3">
      <c r="A400" s="5" t="s">
        <v>42</v>
      </c>
      <c r="B400" s="5">
        <v>234</v>
      </c>
      <c r="C400" s="5">
        <v>0</v>
      </c>
      <c r="D400" s="5">
        <v>8.1310000000000002</v>
      </c>
      <c r="E400" s="5">
        <v>30.8733</v>
      </c>
      <c r="F400" s="2">
        <f t="shared" si="74"/>
        <v>19.50215</v>
      </c>
      <c r="H400" s="5">
        <f t="shared" si="65"/>
        <v>1</v>
      </c>
      <c r="J400" s="2">
        <f t="shared" si="68"/>
        <v>0</v>
      </c>
      <c r="K400" s="2">
        <f t="shared" si="69"/>
        <v>0</v>
      </c>
      <c r="L400" s="5">
        <f t="shared" si="70"/>
        <v>0</v>
      </c>
      <c r="M400" s="5">
        <f t="shared" si="71"/>
        <v>0</v>
      </c>
      <c r="N400" s="2">
        <f t="shared" si="72"/>
        <v>0</v>
      </c>
      <c r="O400" s="5"/>
      <c r="P400" s="5">
        <f t="shared" si="66"/>
        <v>31</v>
      </c>
      <c r="Q400" s="5">
        <f t="shared" si="73"/>
        <v>2.2730981967433097</v>
      </c>
      <c r="R400" s="5">
        <v>12.86</v>
      </c>
      <c r="S400" s="5">
        <f t="shared" si="67"/>
        <v>2.9761136901165406</v>
      </c>
    </row>
    <row r="401" spans="1:19" x14ac:dyDescent="0.3">
      <c r="A401" s="5" t="s">
        <v>42</v>
      </c>
      <c r="B401" s="5">
        <v>235</v>
      </c>
      <c r="C401" s="5">
        <v>0</v>
      </c>
      <c r="D401" s="5">
        <v>5.8440000000000003</v>
      </c>
      <c r="E401" s="5">
        <v>23.963799999999999</v>
      </c>
      <c r="F401" s="2">
        <f t="shared" si="74"/>
        <v>14.9039</v>
      </c>
      <c r="H401" s="5">
        <f t="shared" si="65"/>
        <v>1</v>
      </c>
      <c r="J401" s="2">
        <f t="shared" si="68"/>
        <v>0</v>
      </c>
      <c r="K401" s="2">
        <f t="shared" si="69"/>
        <v>0</v>
      </c>
      <c r="L401" s="5">
        <f t="shared" si="70"/>
        <v>0</v>
      </c>
      <c r="M401" s="5">
        <f t="shared" si="71"/>
        <v>0</v>
      </c>
      <c r="N401" s="2">
        <f t="shared" si="72"/>
        <v>0</v>
      </c>
      <c r="O401" s="5"/>
      <c r="P401" s="5">
        <f t="shared" si="66"/>
        <v>31</v>
      </c>
      <c r="Q401" s="5">
        <f t="shared" si="73"/>
        <v>1.6983871117872651</v>
      </c>
      <c r="R401" s="5">
        <v>12.86</v>
      </c>
      <c r="S401" s="5">
        <f t="shared" si="67"/>
        <v>2.2591485088400747</v>
      </c>
    </row>
    <row r="402" spans="1:19" x14ac:dyDescent="0.3">
      <c r="A402" s="5" t="s">
        <v>42</v>
      </c>
      <c r="B402" s="5">
        <v>236</v>
      </c>
      <c r="C402" s="5">
        <v>0</v>
      </c>
      <c r="D402" s="5">
        <v>3.153</v>
      </c>
      <c r="E402" s="5">
        <v>20.728200000000001</v>
      </c>
      <c r="F402" s="2">
        <f t="shared" si="74"/>
        <v>11.9406</v>
      </c>
      <c r="H402" s="5">
        <f t="shared" si="65"/>
        <v>1</v>
      </c>
      <c r="J402" s="2">
        <f t="shared" si="68"/>
        <v>0</v>
      </c>
      <c r="K402" s="2">
        <f t="shared" si="69"/>
        <v>0</v>
      </c>
      <c r="L402" s="5">
        <f t="shared" si="70"/>
        <v>0</v>
      </c>
      <c r="M402" s="5">
        <f t="shared" si="71"/>
        <v>0</v>
      </c>
      <c r="N402" s="2">
        <f t="shared" si="72"/>
        <v>0</v>
      </c>
      <c r="O402" s="5"/>
      <c r="P402" s="5">
        <f t="shared" si="66"/>
        <v>31</v>
      </c>
      <c r="Q402" s="5">
        <f t="shared" si="73"/>
        <v>1.3995472404671856</v>
      </c>
      <c r="R402" s="5">
        <v>12.86</v>
      </c>
      <c r="S402" s="5">
        <f t="shared" si="67"/>
        <v>1.8809867478351334</v>
      </c>
    </row>
    <row r="403" spans="1:19" x14ac:dyDescent="0.3">
      <c r="A403" s="5" t="s">
        <v>42</v>
      </c>
      <c r="B403" s="5">
        <v>237</v>
      </c>
      <c r="C403" s="5">
        <v>0</v>
      </c>
      <c r="D403" s="5">
        <v>3.2810000000000001</v>
      </c>
      <c r="E403" s="5">
        <v>26.548500000000001</v>
      </c>
      <c r="F403" s="2">
        <f t="shared" si="74"/>
        <v>14.91475</v>
      </c>
      <c r="H403" s="5">
        <f t="shared" si="65"/>
        <v>1</v>
      </c>
      <c r="J403" s="2">
        <f t="shared" si="68"/>
        <v>0</v>
      </c>
      <c r="K403" s="2">
        <f t="shared" si="69"/>
        <v>0</v>
      </c>
      <c r="L403" s="5">
        <f t="shared" si="70"/>
        <v>0</v>
      </c>
      <c r="M403" s="5">
        <f t="shared" si="71"/>
        <v>0</v>
      </c>
      <c r="N403" s="2">
        <f t="shared" si="72"/>
        <v>0</v>
      </c>
      <c r="O403" s="5"/>
      <c r="P403" s="5">
        <f t="shared" si="66"/>
        <v>31</v>
      </c>
      <c r="Q403" s="5">
        <f t="shared" si="73"/>
        <v>1.6995768188812928</v>
      </c>
      <c r="R403" s="5">
        <v>12.86</v>
      </c>
      <c r="S403" s="5">
        <f t="shared" si="67"/>
        <v>2.260645888994715</v>
      </c>
    </row>
    <row r="404" spans="1:19" x14ac:dyDescent="0.3">
      <c r="A404" s="5" t="s">
        <v>42</v>
      </c>
      <c r="B404" s="5">
        <v>238</v>
      </c>
      <c r="C404" s="5">
        <v>0</v>
      </c>
      <c r="D404" s="5">
        <v>8.1349999999999998</v>
      </c>
      <c r="E404" s="5">
        <v>31.5319</v>
      </c>
      <c r="F404" s="2">
        <f t="shared" si="74"/>
        <v>19.833449999999999</v>
      </c>
      <c r="H404" s="5">
        <f t="shared" si="65"/>
        <v>1</v>
      </c>
      <c r="J404" s="2">
        <f t="shared" si="68"/>
        <v>0</v>
      </c>
      <c r="K404" s="2">
        <f t="shared" si="69"/>
        <v>0</v>
      </c>
      <c r="L404" s="5">
        <f t="shared" si="70"/>
        <v>0</v>
      </c>
      <c r="M404" s="5">
        <f t="shared" si="71"/>
        <v>0</v>
      </c>
      <c r="N404" s="2">
        <f t="shared" si="72"/>
        <v>0</v>
      </c>
      <c r="O404" s="5"/>
      <c r="P404" s="5">
        <f t="shared" si="66"/>
        <v>31</v>
      </c>
      <c r="Q404" s="5">
        <f t="shared" si="73"/>
        <v>2.3204031418683337</v>
      </c>
      <c r="R404" s="5">
        <v>12.86</v>
      </c>
      <c r="S404" s="5">
        <f t="shared" si="67"/>
        <v>3.0346141549775894</v>
      </c>
    </row>
    <row r="405" spans="1:19" x14ac:dyDescent="0.3">
      <c r="A405" s="5" t="s">
        <v>42</v>
      </c>
      <c r="B405" s="5">
        <v>239</v>
      </c>
      <c r="C405" s="5">
        <v>0.33165</v>
      </c>
      <c r="D405" s="5">
        <v>7.7889999999999997</v>
      </c>
      <c r="E405" s="5">
        <v>33.923400000000001</v>
      </c>
      <c r="F405" s="2">
        <f t="shared" si="74"/>
        <v>20.856200000000001</v>
      </c>
      <c r="H405" s="5">
        <f t="shared" si="65"/>
        <v>1</v>
      </c>
      <c r="J405" s="2">
        <f t="shared" si="68"/>
        <v>0.33165</v>
      </c>
      <c r="K405" s="2">
        <f t="shared" si="69"/>
        <v>0</v>
      </c>
      <c r="L405" s="5">
        <f t="shared" si="70"/>
        <v>0</v>
      </c>
      <c r="M405" s="5">
        <f t="shared" si="71"/>
        <v>0</v>
      </c>
      <c r="N405" s="2">
        <f t="shared" si="72"/>
        <v>0.33165</v>
      </c>
      <c r="O405" s="5"/>
      <c r="P405" s="5">
        <f t="shared" si="66"/>
        <v>31</v>
      </c>
      <c r="Q405" s="5">
        <f t="shared" si="73"/>
        <v>2.4719137228970531</v>
      </c>
      <c r="R405" s="5">
        <v>12.86</v>
      </c>
      <c r="S405" s="5">
        <f t="shared" si="67"/>
        <v>3.2215153164544463</v>
      </c>
    </row>
    <row r="406" spans="1:19" x14ac:dyDescent="0.3">
      <c r="A406" s="5" t="s">
        <v>42</v>
      </c>
      <c r="B406" s="5">
        <v>240</v>
      </c>
      <c r="C406" s="5">
        <v>0</v>
      </c>
      <c r="D406" s="5">
        <v>4.2359999999999998</v>
      </c>
      <c r="E406" s="5">
        <v>20.322700000000001</v>
      </c>
      <c r="F406" s="2">
        <f t="shared" si="74"/>
        <v>12.279350000000001</v>
      </c>
      <c r="H406" s="5">
        <f t="shared" si="65"/>
        <v>1</v>
      </c>
      <c r="J406" s="2">
        <f t="shared" si="68"/>
        <v>0</v>
      </c>
      <c r="K406" s="2">
        <f t="shared" si="69"/>
        <v>0</v>
      </c>
      <c r="L406" s="5">
        <f t="shared" si="70"/>
        <v>0</v>
      </c>
      <c r="M406" s="5">
        <f t="shared" si="71"/>
        <v>0</v>
      </c>
      <c r="N406" s="2">
        <f t="shared" si="72"/>
        <v>0</v>
      </c>
      <c r="O406" s="5"/>
      <c r="P406" s="5">
        <f t="shared" si="66"/>
        <v>31</v>
      </c>
      <c r="Q406" s="5">
        <f t="shared" si="73"/>
        <v>1.4311879982301505</v>
      </c>
      <c r="R406" s="5">
        <v>12.86</v>
      </c>
      <c r="S406" s="5">
        <f t="shared" si="67"/>
        <v>1.9212293785373413</v>
      </c>
    </row>
    <row r="407" spans="1:19" x14ac:dyDescent="0.3">
      <c r="A407" s="5" t="s">
        <v>42</v>
      </c>
      <c r="B407" s="5">
        <v>241</v>
      </c>
      <c r="C407" s="5">
        <v>0.68240999999999996</v>
      </c>
      <c r="D407" s="5">
        <v>3.0209999999999999</v>
      </c>
      <c r="E407" s="5">
        <v>19.492100000000001</v>
      </c>
      <c r="F407" s="2">
        <f t="shared" si="74"/>
        <v>11.256550000000001</v>
      </c>
      <c r="H407" s="5">
        <f t="shared" si="65"/>
        <v>1</v>
      </c>
      <c r="J407" s="2">
        <f t="shared" si="68"/>
        <v>0.68240999999999996</v>
      </c>
      <c r="K407" s="2">
        <f t="shared" si="69"/>
        <v>0</v>
      </c>
      <c r="L407" s="5">
        <f t="shared" si="70"/>
        <v>0</v>
      </c>
      <c r="M407" s="5">
        <f t="shared" si="71"/>
        <v>0</v>
      </c>
      <c r="N407" s="2">
        <f t="shared" si="72"/>
        <v>0.68240999999999996</v>
      </c>
      <c r="O407" s="5"/>
      <c r="P407" s="5">
        <f t="shared" si="66"/>
        <v>31</v>
      </c>
      <c r="Q407" s="5">
        <f t="shared" si="73"/>
        <v>1.3375219075204658</v>
      </c>
      <c r="R407" s="5">
        <v>12.86</v>
      </c>
      <c r="S407" s="5">
        <f t="shared" si="67"/>
        <v>1.8019477687374508</v>
      </c>
    </row>
    <row r="408" spans="1:19" x14ac:dyDescent="0.3">
      <c r="A408" s="5" t="s">
        <v>42</v>
      </c>
      <c r="B408" s="5">
        <v>242</v>
      </c>
      <c r="C408" s="5">
        <v>2.41709</v>
      </c>
      <c r="D408" s="5">
        <v>2.8780000000000001</v>
      </c>
      <c r="E408" s="5">
        <v>11.481999999999999</v>
      </c>
      <c r="F408" s="2">
        <f t="shared" si="74"/>
        <v>7.18</v>
      </c>
      <c r="H408" s="5">
        <f t="shared" si="65"/>
        <v>1</v>
      </c>
      <c r="J408" s="2">
        <f t="shared" si="68"/>
        <v>2.41709</v>
      </c>
      <c r="K408" s="2">
        <f t="shared" si="69"/>
        <v>0</v>
      </c>
      <c r="L408" s="5">
        <f t="shared" si="70"/>
        <v>0</v>
      </c>
      <c r="M408" s="5">
        <f t="shared" si="71"/>
        <v>0</v>
      </c>
      <c r="N408" s="2">
        <f t="shared" si="72"/>
        <v>2.41709</v>
      </c>
      <c r="O408" s="5"/>
      <c r="P408" s="5">
        <f t="shared" si="66"/>
        <v>31</v>
      </c>
      <c r="Q408" s="5">
        <f t="shared" si="73"/>
        <v>1.0155353991758072</v>
      </c>
      <c r="R408" s="5">
        <v>12.86</v>
      </c>
      <c r="S408" s="5">
        <f t="shared" si="67"/>
        <v>1.388050502729675</v>
      </c>
    </row>
    <row r="409" spans="1:19" x14ac:dyDescent="0.3">
      <c r="A409" s="5" t="s">
        <v>42</v>
      </c>
      <c r="B409" s="5">
        <v>243</v>
      </c>
      <c r="C409" s="5">
        <v>0.48229</v>
      </c>
      <c r="D409" s="5">
        <v>2.1230000000000002</v>
      </c>
      <c r="E409" s="5">
        <v>15.4679</v>
      </c>
      <c r="F409" s="2">
        <f t="shared" si="74"/>
        <v>8.7954500000000007</v>
      </c>
      <c r="H409" s="5">
        <f t="shared" si="65"/>
        <v>1</v>
      </c>
      <c r="J409" s="2">
        <f t="shared" si="68"/>
        <v>0.48229</v>
      </c>
      <c r="K409" s="2">
        <f t="shared" si="69"/>
        <v>0</v>
      </c>
      <c r="L409" s="5">
        <f t="shared" si="70"/>
        <v>0</v>
      </c>
      <c r="M409" s="5">
        <f t="shared" si="71"/>
        <v>0</v>
      </c>
      <c r="N409" s="2">
        <f t="shared" si="72"/>
        <v>0.48229</v>
      </c>
      <c r="O409" s="5"/>
      <c r="P409" s="5">
        <f t="shared" si="66"/>
        <v>31</v>
      </c>
      <c r="Q409" s="5">
        <f t="shared" si="73"/>
        <v>1.133877962835635</v>
      </c>
      <c r="R409" s="5">
        <v>12.86</v>
      </c>
      <c r="S409" s="5">
        <f t="shared" si="67"/>
        <v>1.5409248054944673</v>
      </c>
    </row>
    <row r="410" spans="1:19" x14ac:dyDescent="0.3">
      <c r="B410" s="5"/>
    </row>
  </sheetData>
  <mergeCells count="4">
    <mergeCell ref="D7:F7"/>
    <mergeCell ref="A7:B7"/>
    <mergeCell ref="A43:B43"/>
    <mergeCell ref="D43:F4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Botanical Garden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B. Smith</dc:creator>
  <cp:lastModifiedBy>Adam B. Smith</cp:lastModifiedBy>
  <dcterms:created xsi:type="dcterms:W3CDTF">2016-08-10T16:55:03Z</dcterms:created>
  <dcterms:modified xsi:type="dcterms:W3CDTF">2016-08-11T19:32:07Z</dcterms:modified>
</cp:coreProperties>
</file>